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theme/theme1.xml" ContentType="application/vnd.openxmlformats-officedocument.theme+xml"/>
  <Override PartName="/xl/drawings/drawing2.xml" ContentType="application/vnd.openxmlformats-officedocument.drawing+xml"/>
  <Override PartName="/xl/worksheets/sheet5.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Sumcor\Documents\Documents\Work\Sumcor Ltd\Spreadsheet Solutions\Spreadsheet Solutions 1\Package Jobs\Store\Staff Succession Planner\"/>
    </mc:Choice>
  </mc:AlternateContent>
  <workbookProtection workbookAlgorithmName="SHA-512" workbookHashValue="NeV6G8kxt33zRSxSuIcbMJ3r1/+ucIQo8aTmqhshADsTUZLU1h4skvc/52edMuiYsymZPqT5ATv/jPzGjEsojw==" workbookSaltValue="fYNE2S4sGVg4fY+QCmUOVQ==" workbookSpinCount="100000" lockStructure="1"/>
  <bookViews>
    <workbookView xWindow="0" yWindow="0" windowWidth="20490" windowHeight="7755"/>
  </bookViews>
  <sheets>
    <sheet name="Introduction" sheetId="5" r:id="rId1"/>
    <sheet name="Staff List" sheetId="1" r:id="rId2"/>
    <sheet name="Staff Profile" sheetId="2" r:id="rId3"/>
    <sheet name="Position Profile" sheetId="3" r:id="rId4"/>
    <sheet name="Company Tiers" sheetId="4" r:id="rId5"/>
  </sheets>
  <definedNames>
    <definedName name="_xlnm._FilterDatabase" localSheetId="1" hidden="1">'Staff List'!$C$8:$Y$358</definedName>
    <definedName name="EmployeeList">OFFSET('Staff List'!$D$9,0,0,COUNTIF('Staff List'!$D$9:$D$358, "&gt;"""),1)</definedName>
    <definedName name="List1">'Staff List'!$M$9:$M$358</definedName>
    <definedName name="List2">'Staff List'!$N$9:$N$358</definedName>
    <definedName name="List3">'Staff List'!$O$9:$O$358</definedName>
    <definedName name="List4">'Staff List'!$Q$9:$Q$358</definedName>
    <definedName name="List5">'Staff List'!$R$9:$R$358</definedName>
    <definedName name="List6">'Staff List'!$S$9:$S$358</definedName>
    <definedName name="List7">'Staff List'!$U$9:$U$358</definedName>
    <definedName name="List8">'Staff List'!$V$9:$V$358</definedName>
    <definedName name="List9">'Staff List'!$W$9:$W$358</definedName>
    <definedName name="NameList">'Staff List'!$D$9:$D$358</definedName>
    <definedName name="NumList">'Staff List'!$B$9:$B$358</definedName>
    <definedName name="PosList">'Staff List'!$C$9:$C$358</definedName>
    <definedName name="_xlnm.Print_Area" localSheetId="4">'Company Tiers'!$A$1:$BK$824</definedName>
    <definedName name="_xlnm.Print_Area" localSheetId="0">Introduction!$A$1:$AZ$33</definedName>
    <definedName name="_xlnm.Print_Area" localSheetId="3">'Position Profile'!$A$1:$AV$27</definedName>
    <definedName name="_xlnm.Print_Area" localSheetId="1">'Staff List'!$A$1:$AA$360</definedName>
    <definedName name="_xlnm.Print_Area" localSheetId="2">'Staff Profile'!$A$1:$BO$26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C3" i="5" l="1"/>
  <c r="BB4" i="5" l="1"/>
  <c r="BB2" i="5"/>
  <c r="BC2" i="5" l="1"/>
  <c r="C3" i="5" s="1"/>
  <c r="M21" i="4"/>
  <c r="AJ23" i="3" l="1"/>
  <c r="AJ24" i="3" s="1"/>
  <c r="AJ20" i="3"/>
  <c r="C12" i="3" l="1"/>
  <c r="C20" i="2" l="1"/>
  <c r="AJ13" i="3"/>
  <c r="AB13" i="3"/>
  <c r="T13" i="3"/>
  <c r="AJ11" i="3"/>
  <c r="AB11" i="3"/>
  <c r="T11" i="3"/>
  <c r="AJ9" i="3"/>
  <c r="AB9" i="3"/>
  <c r="AL4" i="4" l="1"/>
  <c r="C8" i="4" s="1"/>
  <c r="T3" i="3"/>
  <c r="T3" i="2"/>
  <c r="M3" i="1"/>
  <c r="Y21" i="4" l="1"/>
  <c r="AK21" i="4" s="1"/>
  <c r="AW21" i="4" s="1"/>
  <c r="BI21" i="4" s="1"/>
  <c r="M31" i="4" s="1"/>
  <c r="Y31" i="4" s="1"/>
  <c r="AK31" i="4" s="1"/>
  <c r="AW31" i="4" l="1"/>
  <c r="AW19" i="1"/>
  <c r="AW20" i="1"/>
  <c r="AW21" i="1"/>
  <c r="AW22" i="1"/>
  <c r="AW23" i="1"/>
  <c r="AW24" i="1"/>
  <c r="AW25" i="1"/>
  <c r="AW26" i="1"/>
  <c r="AW27" i="1"/>
  <c r="AW28" i="1"/>
  <c r="AW29" i="1"/>
  <c r="AW30" i="1"/>
  <c r="AW31" i="1"/>
  <c r="AW32" i="1"/>
  <c r="AW33" i="1"/>
  <c r="AW34" i="1"/>
  <c r="AW35" i="1"/>
  <c r="AW36" i="1"/>
  <c r="AW37" i="1"/>
  <c r="AW38" i="1"/>
  <c r="AW39" i="1"/>
  <c r="AW40" i="1"/>
  <c r="AW41" i="1"/>
  <c r="AW42" i="1"/>
  <c r="AW43" i="1"/>
  <c r="AW44" i="1"/>
  <c r="AW45" i="1"/>
  <c r="AW46" i="1"/>
  <c r="AW47" i="1"/>
  <c r="AW48" i="1"/>
  <c r="AW49" i="1"/>
  <c r="AW50" i="1"/>
  <c r="AW51" i="1"/>
  <c r="AW52" i="1"/>
  <c r="AW53" i="1"/>
  <c r="AW54" i="1"/>
  <c r="AW55" i="1"/>
  <c r="AW56" i="1"/>
  <c r="AW57" i="1"/>
  <c r="AW58" i="1"/>
  <c r="AW59" i="1"/>
  <c r="AW60" i="1"/>
  <c r="AW61" i="1"/>
  <c r="AW62" i="1"/>
  <c r="AW63" i="1"/>
  <c r="AW64" i="1"/>
  <c r="AW65" i="1"/>
  <c r="AW66" i="1"/>
  <c r="AW67" i="1"/>
  <c r="AW68" i="1"/>
  <c r="AW69" i="1"/>
  <c r="AW70" i="1"/>
  <c r="AW71" i="1"/>
  <c r="AW72" i="1"/>
  <c r="AW73" i="1"/>
  <c r="AW74" i="1"/>
  <c r="AW75" i="1"/>
  <c r="AW76" i="1"/>
  <c r="AW77" i="1"/>
  <c r="AW78" i="1"/>
  <c r="AW79" i="1"/>
  <c r="AW80" i="1"/>
  <c r="AW81" i="1"/>
  <c r="AW82" i="1"/>
  <c r="AW83" i="1"/>
  <c r="AW84" i="1"/>
  <c r="AW85" i="1"/>
  <c r="AW86" i="1"/>
  <c r="AW87" i="1"/>
  <c r="AW88" i="1"/>
  <c r="AW89" i="1"/>
  <c r="AW90" i="1"/>
  <c r="AW91" i="1"/>
  <c r="AW92" i="1"/>
  <c r="AW93" i="1"/>
  <c r="AW94" i="1"/>
  <c r="AW95" i="1"/>
  <c r="AW96" i="1"/>
  <c r="AW97" i="1"/>
  <c r="AW98" i="1"/>
  <c r="AW99" i="1"/>
  <c r="AW100" i="1"/>
  <c r="AW101" i="1"/>
  <c r="AW102" i="1"/>
  <c r="AW103" i="1"/>
  <c r="AW104" i="1"/>
  <c r="AW105" i="1"/>
  <c r="AW106" i="1"/>
  <c r="AW107" i="1"/>
  <c r="AW108" i="1"/>
  <c r="AW109" i="1"/>
  <c r="AW110" i="1"/>
  <c r="AW111" i="1"/>
  <c r="AW112" i="1"/>
  <c r="AW113" i="1"/>
  <c r="AW114" i="1"/>
  <c r="AW115" i="1"/>
  <c r="AW116" i="1"/>
  <c r="AW117" i="1"/>
  <c r="AW118" i="1"/>
  <c r="AW119" i="1"/>
  <c r="AW120" i="1"/>
  <c r="AW121" i="1"/>
  <c r="AW122" i="1"/>
  <c r="AW123" i="1"/>
  <c r="AW124" i="1"/>
  <c r="AW125" i="1"/>
  <c r="AW126" i="1"/>
  <c r="AW127" i="1"/>
  <c r="AW128" i="1"/>
  <c r="AW129" i="1"/>
  <c r="AW130" i="1"/>
  <c r="AW131" i="1"/>
  <c r="AW132" i="1"/>
  <c r="AW133" i="1"/>
  <c r="AW134" i="1"/>
  <c r="AW135" i="1"/>
  <c r="AW136" i="1"/>
  <c r="AW137" i="1"/>
  <c r="AW138" i="1"/>
  <c r="AW139" i="1"/>
  <c r="AW140" i="1"/>
  <c r="AW141" i="1"/>
  <c r="AW142" i="1"/>
  <c r="AW143" i="1"/>
  <c r="AW144" i="1"/>
  <c r="AW145" i="1"/>
  <c r="AW146" i="1"/>
  <c r="AW147" i="1"/>
  <c r="AW148" i="1"/>
  <c r="AW149" i="1"/>
  <c r="AW150" i="1"/>
  <c r="AW151" i="1"/>
  <c r="AW152" i="1"/>
  <c r="AW153" i="1"/>
  <c r="AW154" i="1"/>
  <c r="AW155" i="1"/>
  <c r="AW156" i="1"/>
  <c r="AW157" i="1"/>
  <c r="AW158" i="1"/>
  <c r="AW159" i="1"/>
  <c r="AW160" i="1"/>
  <c r="AW161" i="1"/>
  <c r="AW162" i="1"/>
  <c r="AW163" i="1"/>
  <c r="AW164" i="1"/>
  <c r="AW165" i="1"/>
  <c r="AW166" i="1"/>
  <c r="AW167" i="1"/>
  <c r="AW168" i="1"/>
  <c r="AW169" i="1"/>
  <c r="AW170" i="1"/>
  <c r="AW171" i="1"/>
  <c r="AW172" i="1"/>
  <c r="AW173" i="1"/>
  <c r="AW174" i="1"/>
  <c r="AW175" i="1"/>
  <c r="AW176" i="1"/>
  <c r="AW177" i="1"/>
  <c r="AW178" i="1"/>
  <c r="AW179" i="1"/>
  <c r="AW180" i="1"/>
  <c r="AW181" i="1"/>
  <c r="AW182" i="1"/>
  <c r="AW183" i="1"/>
  <c r="AW184" i="1"/>
  <c r="AW185" i="1"/>
  <c r="AW186" i="1"/>
  <c r="AW187" i="1"/>
  <c r="AW188" i="1"/>
  <c r="AW189" i="1"/>
  <c r="AW190" i="1"/>
  <c r="AW191" i="1"/>
  <c r="AW192" i="1"/>
  <c r="AW193" i="1"/>
  <c r="AW194" i="1"/>
  <c r="AW195" i="1"/>
  <c r="AW196" i="1"/>
  <c r="AW197" i="1"/>
  <c r="AW198" i="1"/>
  <c r="AW199" i="1"/>
  <c r="AW200" i="1"/>
  <c r="AW201" i="1"/>
  <c r="AW202" i="1"/>
  <c r="AW203" i="1"/>
  <c r="AW204" i="1"/>
  <c r="AW205" i="1"/>
  <c r="AW206" i="1"/>
  <c r="AW207" i="1"/>
  <c r="AW208" i="1"/>
  <c r="AW209" i="1"/>
  <c r="AW210" i="1"/>
  <c r="AW211" i="1"/>
  <c r="AW212" i="1"/>
  <c r="AW213" i="1"/>
  <c r="AW214" i="1"/>
  <c r="AW215" i="1"/>
  <c r="AW216" i="1"/>
  <c r="AW217" i="1"/>
  <c r="AW218" i="1"/>
  <c r="AW219" i="1"/>
  <c r="AW220" i="1"/>
  <c r="AW221" i="1"/>
  <c r="AW222" i="1"/>
  <c r="AW223" i="1"/>
  <c r="AW224" i="1"/>
  <c r="AW225" i="1"/>
  <c r="AW226" i="1"/>
  <c r="AW227" i="1"/>
  <c r="AW228" i="1"/>
  <c r="AW229" i="1"/>
  <c r="AW230" i="1"/>
  <c r="AW231" i="1"/>
  <c r="AW232" i="1"/>
  <c r="AW233" i="1"/>
  <c r="AW234" i="1"/>
  <c r="AW235" i="1"/>
  <c r="AW236" i="1"/>
  <c r="AW237" i="1"/>
  <c r="AW238" i="1"/>
  <c r="AW239" i="1"/>
  <c r="AW240" i="1"/>
  <c r="AW241" i="1"/>
  <c r="AW242" i="1"/>
  <c r="AW243" i="1"/>
  <c r="AW244" i="1"/>
  <c r="AW245" i="1"/>
  <c r="AW246" i="1"/>
  <c r="AW247" i="1"/>
  <c r="AW248" i="1"/>
  <c r="AW249" i="1"/>
  <c r="AW250" i="1"/>
  <c r="AW251" i="1"/>
  <c r="AW252" i="1"/>
  <c r="AW253" i="1"/>
  <c r="AW254" i="1"/>
  <c r="AW255" i="1"/>
  <c r="AW256" i="1"/>
  <c r="AW257" i="1"/>
  <c r="AW258" i="1"/>
  <c r="AW259" i="1"/>
  <c r="AW260" i="1"/>
  <c r="AW261" i="1"/>
  <c r="AW262" i="1"/>
  <c r="AW263" i="1"/>
  <c r="AW264" i="1"/>
  <c r="AW265" i="1"/>
  <c r="AW266" i="1"/>
  <c r="AW267" i="1"/>
  <c r="AW268" i="1"/>
  <c r="AW269" i="1"/>
  <c r="AW270" i="1"/>
  <c r="AW271" i="1"/>
  <c r="AW272" i="1"/>
  <c r="AW273" i="1"/>
  <c r="AW274" i="1"/>
  <c r="AW275" i="1"/>
  <c r="AW276" i="1"/>
  <c r="AW277" i="1"/>
  <c r="AW278" i="1"/>
  <c r="AW279" i="1"/>
  <c r="AW280" i="1"/>
  <c r="AW281" i="1"/>
  <c r="AW282" i="1"/>
  <c r="AW283" i="1"/>
  <c r="AW284" i="1"/>
  <c r="AW285" i="1"/>
  <c r="AW286" i="1"/>
  <c r="AW287" i="1"/>
  <c r="AW288" i="1"/>
  <c r="AW289" i="1"/>
  <c r="AW290" i="1"/>
  <c r="AW291" i="1"/>
  <c r="AW292" i="1"/>
  <c r="AW293" i="1"/>
  <c r="AW294" i="1"/>
  <c r="AW295" i="1"/>
  <c r="AW296" i="1"/>
  <c r="AW297" i="1"/>
  <c r="AW298" i="1"/>
  <c r="AW299" i="1"/>
  <c r="AW300" i="1"/>
  <c r="AW301" i="1"/>
  <c r="AW302" i="1"/>
  <c r="AW303" i="1"/>
  <c r="AW304" i="1"/>
  <c r="AW305" i="1"/>
  <c r="AW306" i="1"/>
  <c r="AW307" i="1"/>
  <c r="AW308" i="1"/>
  <c r="AW309" i="1"/>
  <c r="AW310" i="1"/>
  <c r="AW311" i="1"/>
  <c r="AW312" i="1"/>
  <c r="AW313" i="1"/>
  <c r="AW314" i="1"/>
  <c r="AW315" i="1"/>
  <c r="AW316" i="1"/>
  <c r="AW317" i="1"/>
  <c r="AW318" i="1"/>
  <c r="AW319" i="1"/>
  <c r="AW320" i="1"/>
  <c r="AW321" i="1"/>
  <c r="AW322" i="1"/>
  <c r="AW323" i="1"/>
  <c r="AW324" i="1"/>
  <c r="AW325" i="1"/>
  <c r="AW326" i="1"/>
  <c r="AW327" i="1"/>
  <c r="AW328" i="1"/>
  <c r="AW329" i="1"/>
  <c r="AW330" i="1"/>
  <c r="AW331" i="1"/>
  <c r="AW332" i="1"/>
  <c r="AW333" i="1"/>
  <c r="AW334" i="1"/>
  <c r="AW335" i="1"/>
  <c r="AW336" i="1"/>
  <c r="AW337" i="1"/>
  <c r="AW338" i="1"/>
  <c r="AW339" i="1"/>
  <c r="AW340" i="1"/>
  <c r="AW341" i="1"/>
  <c r="AW342" i="1"/>
  <c r="AW343" i="1"/>
  <c r="AW344" i="1"/>
  <c r="AW345" i="1"/>
  <c r="AW346" i="1"/>
  <c r="AW347" i="1"/>
  <c r="AW348" i="1"/>
  <c r="AW349" i="1"/>
  <c r="AW350" i="1"/>
  <c r="AW351" i="1"/>
  <c r="AW352" i="1"/>
  <c r="AW353" i="1"/>
  <c r="AW354" i="1"/>
  <c r="AW355" i="1"/>
  <c r="AW356" i="1"/>
  <c r="AW357" i="1"/>
  <c r="AW358" i="1"/>
  <c r="AW11" i="1"/>
  <c r="AW12" i="1"/>
  <c r="AW13" i="1"/>
  <c r="AW14" i="1"/>
  <c r="AW15" i="1"/>
  <c r="AW16" i="1"/>
  <c r="AW17" i="1"/>
  <c r="AW18" i="1"/>
  <c r="AW10" i="1"/>
  <c r="BO2" i="4"/>
  <c r="BU2" i="4" s="1"/>
  <c r="BO3" i="4"/>
  <c r="BO4" i="4"/>
  <c r="BO5" i="4"/>
  <c r="BO6" i="4"/>
  <c r="BO7" i="4"/>
  <c r="BO8" i="4"/>
  <c r="BO9" i="4"/>
  <c r="BO10" i="4"/>
  <c r="BO11" i="4"/>
  <c r="BO12" i="4"/>
  <c r="BO13" i="4"/>
  <c r="BQ13" i="4" s="1"/>
  <c r="BO14" i="4"/>
  <c r="BR14" i="4" s="1"/>
  <c r="BO15" i="4"/>
  <c r="BR15" i="4" s="1"/>
  <c r="BO16" i="4"/>
  <c r="BO17" i="4"/>
  <c r="BQ17" i="4" s="1"/>
  <c r="BO18" i="4"/>
  <c r="BR18" i="4" s="1"/>
  <c r="BO19" i="4"/>
  <c r="BQ19" i="4" s="1"/>
  <c r="BO20" i="4"/>
  <c r="BO21" i="4"/>
  <c r="BQ21" i="4" s="1"/>
  <c r="BO22" i="4"/>
  <c r="BR22" i="4" s="1"/>
  <c r="BO23" i="4"/>
  <c r="BQ23" i="4" s="1"/>
  <c r="BO24" i="4"/>
  <c r="BO25" i="4"/>
  <c r="BQ25" i="4" s="1"/>
  <c r="BO26" i="4"/>
  <c r="BR26" i="4" s="1"/>
  <c r="BO27" i="4"/>
  <c r="BQ27" i="4" s="1"/>
  <c r="BO28" i="4"/>
  <c r="BR28" i="4" s="1"/>
  <c r="BO29" i="4"/>
  <c r="BQ29" i="4" s="1"/>
  <c r="BO30" i="4"/>
  <c r="BR30" i="4" s="1"/>
  <c r="BO31" i="4"/>
  <c r="BQ31" i="4" s="1"/>
  <c r="BO32" i="4"/>
  <c r="BO33" i="4"/>
  <c r="BQ33" i="4" s="1"/>
  <c r="BO34" i="4"/>
  <c r="BR34" i="4" s="1"/>
  <c r="BO35" i="4"/>
  <c r="BQ35" i="4" s="1"/>
  <c r="BO36" i="4"/>
  <c r="BO37" i="4"/>
  <c r="BQ37" i="4" s="1"/>
  <c r="BO38" i="4"/>
  <c r="BR38" i="4" s="1"/>
  <c r="BO39" i="4"/>
  <c r="BQ39" i="4" s="1"/>
  <c r="BO40" i="4"/>
  <c r="BO41" i="4"/>
  <c r="BQ41" i="4" s="1"/>
  <c r="BO42" i="4"/>
  <c r="BR42" i="4" s="1"/>
  <c r="BO43" i="4"/>
  <c r="BQ43" i="4" s="1"/>
  <c r="BO44" i="4"/>
  <c r="BR44" i="4" s="1"/>
  <c r="BO45" i="4"/>
  <c r="BQ45" i="4" s="1"/>
  <c r="BO46" i="4"/>
  <c r="BR46" i="4" s="1"/>
  <c r="BO47" i="4"/>
  <c r="BQ47" i="4" s="1"/>
  <c r="BO48" i="4"/>
  <c r="BO49" i="4"/>
  <c r="BQ49" i="4" s="1"/>
  <c r="BO50" i="4"/>
  <c r="BQ50" i="4" s="1"/>
  <c r="BO51" i="4"/>
  <c r="BQ51" i="4" s="1"/>
  <c r="BO52" i="4"/>
  <c r="BO53" i="4"/>
  <c r="BQ53" i="4" s="1"/>
  <c r="BO54" i="4"/>
  <c r="BR54" i="4" s="1"/>
  <c r="BO55" i="4"/>
  <c r="BQ55" i="4" s="1"/>
  <c r="BO56" i="4"/>
  <c r="BO57" i="4"/>
  <c r="BQ57" i="4" s="1"/>
  <c r="BO58" i="4"/>
  <c r="BR58" i="4" s="1"/>
  <c r="BO59" i="4"/>
  <c r="BQ59" i="4" s="1"/>
  <c r="BO60" i="4"/>
  <c r="BR60" i="4" s="1"/>
  <c r="BO61" i="4"/>
  <c r="BQ61" i="4" s="1"/>
  <c r="BO62" i="4"/>
  <c r="BR62" i="4" s="1"/>
  <c r="BO63" i="4"/>
  <c r="BQ63" i="4" s="1"/>
  <c r="BO64" i="4"/>
  <c r="BO65" i="4"/>
  <c r="BQ65" i="4" s="1"/>
  <c r="BO66" i="4"/>
  <c r="BR66" i="4" s="1"/>
  <c r="BO67" i="4"/>
  <c r="BQ67" i="4" s="1"/>
  <c r="BO68" i="4"/>
  <c r="BO69" i="4"/>
  <c r="BQ69" i="4" s="1"/>
  <c r="BO70" i="4"/>
  <c r="BR70" i="4" s="1"/>
  <c r="BO71" i="4"/>
  <c r="BQ71" i="4" s="1"/>
  <c r="BO72" i="4"/>
  <c r="BO73" i="4"/>
  <c r="BQ73" i="4" s="1"/>
  <c r="BO74" i="4"/>
  <c r="BR74" i="4" s="1"/>
  <c r="BO75" i="4"/>
  <c r="BQ75" i="4" s="1"/>
  <c r="BO76" i="4"/>
  <c r="BR76" i="4" s="1"/>
  <c r="BO77" i="4"/>
  <c r="BQ77" i="4" s="1"/>
  <c r="BO78" i="4"/>
  <c r="BR78" i="4" s="1"/>
  <c r="BO79" i="4"/>
  <c r="BQ79" i="4" s="1"/>
  <c r="BO80" i="4"/>
  <c r="BO81" i="4"/>
  <c r="BQ81" i="4" s="1"/>
  <c r="BO82" i="4"/>
  <c r="BR82" i="4" s="1"/>
  <c r="BO83" i="4"/>
  <c r="BQ83" i="4" s="1"/>
  <c r="BO84" i="4"/>
  <c r="BO85" i="4"/>
  <c r="BQ85" i="4" s="1"/>
  <c r="BO86" i="4"/>
  <c r="BR86" i="4" s="1"/>
  <c r="BO87" i="4"/>
  <c r="BQ87" i="4" s="1"/>
  <c r="BO88" i="4"/>
  <c r="BO89" i="4"/>
  <c r="BQ89" i="4" s="1"/>
  <c r="BO90" i="4"/>
  <c r="BR90" i="4" s="1"/>
  <c r="BO91" i="4"/>
  <c r="BQ91" i="4" s="1"/>
  <c r="BO92" i="4"/>
  <c r="BR92" i="4" s="1"/>
  <c r="BO93" i="4"/>
  <c r="BQ93" i="4" s="1"/>
  <c r="BO94" i="4"/>
  <c r="BR94" i="4" s="1"/>
  <c r="BO95" i="4"/>
  <c r="BQ95" i="4" s="1"/>
  <c r="BO96" i="4"/>
  <c r="BO97" i="4"/>
  <c r="BQ97" i="4" s="1"/>
  <c r="BO98" i="4"/>
  <c r="BR98" i="4" s="1"/>
  <c r="BO99" i="4"/>
  <c r="BQ99" i="4" s="1"/>
  <c r="BO100" i="4"/>
  <c r="BO101" i="4"/>
  <c r="BQ101" i="4" s="1"/>
  <c r="BO102" i="4"/>
  <c r="BR102" i="4" s="1"/>
  <c r="BO103" i="4"/>
  <c r="BQ103" i="4" s="1"/>
  <c r="BO104" i="4"/>
  <c r="BO105" i="4"/>
  <c r="BQ105" i="4" s="1"/>
  <c r="BO106" i="4"/>
  <c r="BR106" i="4" s="1"/>
  <c r="BO107" i="4"/>
  <c r="BQ107" i="4" s="1"/>
  <c r="BO108" i="4"/>
  <c r="BR108" i="4" s="1"/>
  <c r="BO109" i="4"/>
  <c r="BQ109" i="4" s="1"/>
  <c r="BO110" i="4"/>
  <c r="BR110" i="4" s="1"/>
  <c r="BO111" i="4"/>
  <c r="BQ111" i="4" s="1"/>
  <c r="BO112" i="4"/>
  <c r="BO113" i="4"/>
  <c r="BQ113" i="4" s="1"/>
  <c r="BO114" i="4"/>
  <c r="BQ114" i="4" s="1"/>
  <c r="BO115" i="4"/>
  <c r="BQ115" i="4" s="1"/>
  <c r="BO116" i="4"/>
  <c r="BO117" i="4"/>
  <c r="BQ117" i="4" s="1"/>
  <c r="BO118" i="4"/>
  <c r="BR118" i="4" s="1"/>
  <c r="BO119" i="4"/>
  <c r="BQ119" i="4" s="1"/>
  <c r="BO120" i="4"/>
  <c r="BO121" i="4"/>
  <c r="BQ121" i="4" s="1"/>
  <c r="BO122" i="4"/>
  <c r="BR122" i="4" s="1"/>
  <c r="BO123" i="4"/>
  <c r="BQ123" i="4" s="1"/>
  <c r="BO124" i="4"/>
  <c r="BR124" i="4" s="1"/>
  <c r="BO125" i="4"/>
  <c r="BQ125" i="4" s="1"/>
  <c r="BO126" i="4"/>
  <c r="BR126" i="4" s="1"/>
  <c r="BO127" i="4"/>
  <c r="BQ127" i="4" s="1"/>
  <c r="BO128" i="4"/>
  <c r="BO129" i="4"/>
  <c r="BQ129" i="4" s="1"/>
  <c r="BO130" i="4"/>
  <c r="BR130" i="4" s="1"/>
  <c r="BO131" i="4"/>
  <c r="BQ131" i="4" s="1"/>
  <c r="BO132" i="4"/>
  <c r="BO133" i="4"/>
  <c r="BQ133" i="4" s="1"/>
  <c r="BO134" i="4"/>
  <c r="BR134" i="4" s="1"/>
  <c r="BO135" i="4"/>
  <c r="BQ135" i="4" s="1"/>
  <c r="BO136" i="4"/>
  <c r="BO137" i="4"/>
  <c r="BQ137" i="4" s="1"/>
  <c r="BO138" i="4"/>
  <c r="BR138" i="4" s="1"/>
  <c r="BO139" i="4"/>
  <c r="BQ139" i="4" s="1"/>
  <c r="BO140" i="4"/>
  <c r="BR140" i="4" s="1"/>
  <c r="BO141" i="4"/>
  <c r="BQ141" i="4" s="1"/>
  <c r="BO142" i="4"/>
  <c r="BR142" i="4" s="1"/>
  <c r="BO143" i="4"/>
  <c r="BQ143" i="4" s="1"/>
  <c r="BO144" i="4"/>
  <c r="BO145" i="4"/>
  <c r="BQ145" i="4" s="1"/>
  <c r="BO146" i="4"/>
  <c r="BR146" i="4" s="1"/>
  <c r="BO147" i="4"/>
  <c r="BQ147" i="4" s="1"/>
  <c r="BO148" i="4"/>
  <c r="BO149" i="4"/>
  <c r="BQ149" i="4" s="1"/>
  <c r="BO150" i="4"/>
  <c r="BR150" i="4" s="1"/>
  <c r="BO151" i="4"/>
  <c r="BQ151" i="4" s="1"/>
  <c r="BO152" i="4"/>
  <c r="BO153" i="4"/>
  <c r="BQ153" i="4" s="1"/>
  <c r="BO154" i="4"/>
  <c r="BR154" i="4" s="1"/>
  <c r="BO155" i="4"/>
  <c r="BQ155" i="4" s="1"/>
  <c r="BO156" i="4"/>
  <c r="BR156" i="4" s="1"/>
  <c r="BO157" i="4"/>
  <c r="BQ157" i="4" s="1"/>
  <c r="BO158" i="4"/>
  <c r="BR158" i="4" s="1"/>
  <c r="BO159" i="4"/>
  <c r="BQ159" i="4" s="1"/>
  <c r="BO160" i="4"/>
  <c r="BQ160" i="4" s="1"/>
  <c r="BO161" i="4"/>
  <c r="BQ161" i="4" s="1"/>
  <c r="BO162" i="4"/>
  <c r="BR162" i="4" s="1"/>
  <c r="BO163" i="4"/>
  <c r="BQ163" i="4" s="1"/>
  <c r="BO164" i="4"/>
  <c r="BQ164" i="4" s="1"/>
  <c r="BO165" i="4"/>
  <c r="BQ165" i="4" s="1"/>
  <c r="BO166" i="4"/>
  <c r="BR166" i="4" s="1"/>
  <c r="BO167" i="4"/>
  <c r="BQ167" i="4" s="1"/>
  <c r="BO168" i="4"/>
  <c r="BQ168" i="4" s="1"/>
  <c r="BO169" i="4"/>
  <c r="BQ169" i="4" s="1"/>
  <c r="BO170" i="4"/>
  <c r="BR170" i="4" s="1"/>
  <c r="BO171" i="4"/>
  <c r="BQ171" i="4" s="1"/>
  <c r="BO172" i="4"/>
  <c r="BR172" i="4" s="1"/>
  <c r="BO173" i="4"/>
  <c r="BQ173" i="4" s="1"/>
  <c r="BO174" i="4"/>
  <c r="BR174" i="4" s="1"/>
  <c r="BO175" i="4"/>
  <c r="BQ175" i="4" s="1"/>
  <c r="BO176" i="4"/>
  <c r="BQ176" i="4" s="1"/>
  <c r="BO177" i="4"/>
  <c r="BQ177" i="4" s="1"/>
  <c r="BO178" i="4"/>
  <c r="BQ178" i="4" s="1"/>
  <c r="BO179" i="4"/>
  <c r="BQ179" i="4" s="1"/>
  <c r="BO180" i="4"/>
  <c r="BQ180" i="4" s="1"/>
  <c r="BO181" i="4"/>
  <c r="BQ181" i="4" s="1"/>
  <c r="BO182" i="4"/>
  <c r="BR182" i="4" s="1"/>
  <c r="BO183" i="4"/>
  <c r="BQ183" i="4" s="1"/>
  <c r="BO184" i="4"/>
  <c r="BQ184" i="4" s="1"/>
  <c r="BO185" i="4"/>
  <c r="BQ185" i="4" s="1"/>
  <c r="BO186" i="4"/>
  <c r="BR186" i="4" s="1"/>
  <c r="BO187" i="4"/>
  <c r="BQ187" i="4" s="1"/>
  <c r="BO188" i="4"/>
  <c r="BR188" i="4" s="1"/>
  <c r="BO189" i="4"/>
  <c r="BQ189" i="4" s="1"/>
  <c r="BO190" i="4"/>
  <c r="BR190" i="4" s="1"/>
  <c r="BO191" i="4"/>
  <c r="BQ191" i="4" s="1"/>
  <c r="BO192" i="4"/>
  <c r="BQ192" i="4" s="1"/>
  <c r="BO193" i="4"/>
  <c r="BQ193" i="4" s="1"/>
  <c r="BO194" i="4"/>
  <c r="BR194" i="4" s="1"/>
  <c r="BO195" i="4"/>
  <c r="BQ195" i="4" s="1"/>
  <c r="BO196" i="4"/>
  <c r="BQ196" i="4" s="1"/>
  <c r="BO197" i="4"/>
  <c r="BQ197" i="4" s="1"/>
  <c r="BO198" i="4"/>
  <c r="BR198" i="4" s="1"/>
  <c r="BO199" i="4"/>
  <c r="BQ199" i="4" s="1"/>
  <c r="BO200" i="4"/>
  <c r="BQ200" i="4" s="1"/>
  <c r="BO201" i="4"/>
  <c r="BQ201" i="4" s="1"/>
  <c r="BO202" i="4"/>
  <c r="BR202" i="4" s="1"/>
  <c r="BO203" i="4"/>
  <c r="BQ203" i="4" s="1"/>
  <c r="BO204" i="4"/>
  <c r="BR204" i="4" s="1"/>
  <c r="BO205" i="4"/>
  <c r="BQ205" i="4" s="1"/>
  <c r="BO206" i="4"/>
  <c r="BR206" i="4" s="1"/>
  <c r="BO207" i="4"/>
  <c r="BQ207" i="4" s="1"/>
  <c r="BO208" i="4"/>
  <c r="BQ208" i="4" s="1"/>
  <c r="BO209" i="4"/>
  <c r="BQ209" i="4" s="1"/>
  <c r="BO210" i="4"/>
  <c r="BR210" i="4" s="1"/>
  <c r="BO211" i="4"/>
  <c r="BQ211" i="4" s="1"/>
  <c r="BO212" i="4"/>
  <c r="BQ212" i="4" s="1"/>
  <c r="BO213" i="4"/>
  <c r="BQ213" i="4" s="1"/>
  <c r="BO214" i="4"/>
  <c r="BR214" i="4" s="1"/>
  <c r="BO215" i="4"/>
  <c r="BQ215" i="4" s="1"/>
  <c r="BO216" i="4"/>
  <c r="BQ216" i="4" s="1"/>
  <c r="BO217" i="4"/>
  <c r="BQ217" i="4" s="1"/>
  <c r="BO218" i="4"/>
  <c r="BR218" i="4" s="1"/>
  <c r="BO219" i="4"/>
  <c r="BQ219" i="4" s="1"/>
  <c r="BO220" i="4"/>
  <c r="BR220" i="4" s="1"/>
  <c r="BO221" i="4"/>
  <c r="BQ221" i="4" s="1"/>
  <c r="BO222" i="4"/>
  <c r="BR222" i="4" s="1"/>
  <c r="BO223" i="4"/>
  <c r="BQ223" i="4" s="1"/>
  <c r="BO224" i="4"/>
  <c r="BQ224" i="4" s="1"/>
  <c r="BO225" i="4"/>
  <c r="BQ225" i="4" s="1"/>
  <c r="BO226" i="4"/>
  <c r="BR226" i="4" s="1"/>
  <c r="BO227" i="4"/>
  <c r="BQ227" i="4" s="1"/>
  <c r="BO228" i="4"/>
  <c r="BQ228" i="4" s="1"/>
  <c r="BO229" i="4"/>
  <c r="BQ229" i="4" s="1"/>
  <c r="BO230" i="4"/>
  <c r="BR230" i="4" s="1"/>
  <c r="BO231" i="4"/>
  <c r="BQ231" i="4" s="1"/>
  <c r="BO232" i="4"/>
  <c r="BQ232" i="4" s="1"/>
  <c r="BO233" i="4"/>
  <c r="BQ233" i="4" s="1"/>
  <c r="BO234" i="4"/>
  <c r="BR234" i="4" s="1"/>
  <c r="BO235" i="4"/>
  <c r="BQ235" i="4" s="1"/>
  <c r="BO236" i="4"/>
  <c r="BR236" i="4" s="1"/>
  <c r="BO237" i="4"/>
  <c r="BQ237" i="4" s="1"/>
  <c r="BO238" i="4"/>
  <c r="BR238" i="4" s="1"/>
  <c r="BO239" i="4"/>
  <c r="BQ239" i="4" s="1"/>
  <c r="BO240" i="4"/>
  <c r="BQ240" i="4" s="1"/>
  <c r="BO241" i="4"/>
  <c r="BQ241" i="4" s="1"/>
  <c r="BO242" i="4"/>
  <c r="BQ242" i="4" s="1"/>
  <c r="BO243" i="4"/>
  <c r="BQ243" i="4" s="1"/>
  <c r="BO244" i="4"/>
  <c r="BQ244" i="4" s="1"/>
  <c r="BO245" i="4"/>
  <c r="BQ245" i="4" s="1"/>
  <c r="BO246" i="4"/>
  <c r="BR246" i="4" s="1"/>
  <c r="BO247" i="4"/>
  <c r="BQ247" i="4" s="1"/>
  <c r="BO248" i="4"/>
  <c r="BQ248" i="4" s="1"/>
  <c r="BO249" i="4"/>
  <c r="BQ249" i="4" s="1"/>
  <c r="BO250" i="4"/>
  <c r="BR250" i="4" s="1"/>
  <c r="BO251" i="4"/>
  <c r="BQ251" i="4" s="1"/>
  <c r="BO252" i="4"/>
  <c r="BR252" i="4" s="1"/>
  <c r="BO253" i="4"/>
  <c r="BQ253" i="4" s="1"/>
  <c r="BO254" i="4"/>
  <c r="BR254" i="4" s="1"/>
  <c r="BO255" i="4"/>
  <c r="BR255" i="4" s="1"/>
  <c r="BO256" i="4"/>
  <c r="BQ256" i="4" s="1"/>
  <c r="BO257" i="4"/>
  <c r="BQ257" i="4" s="1"/>
  <c r="BO258" i="4"/>
  <c r="BR258" i="4" s="1"/>
  <c r="BO259" i="4"/>
  <c r="BR259" i="4" s="1"/>
  <c r="BO260" i="4"/>
  <c r="BQ260" i="4" s="1"/>
  <c r="BO261" i="4"/>
  <c r="BQ261" i="4" s="1"/>
  <c r="BO262" i="4"/>
  <c r="BQ262" i="4" s="1"/>
  <c r="BO263" i="4"/>
  <c r="BQ263" i="4" s="1"/>
  <c r="BO264" i="4"/>
  <c r="BQ264" i="4" s="1"/>
  <c r="BO265" i="4"/>
  <c r="BQ265" i="4" s="1"/>
  <c r="BO266" i="4"/>
  <c r="BQ266" i="4" s="1"/>
  <c r="BO267" i="4"/>
  <c r="BQ267" i="4" s="1"/>
  <c r="BO268" i="4"/>
  <c r="BR268" i="4" s="1"/>
  <c r="BO269" i="4"/>
  <c r="BQ269" i="4" s="1"/>
  <c r="BO270" i="4"/>
  <c r="BQ270" i="4" s="1"/>
  <c r="BO271" i="4"/>
  <c r="BQ271" i="4" s="1"/>
  <c r="BO272" i="4"/>
  <c r="BQ272" i="4" s="1"/>
  <c r="BO273" i="4"/>
  <c r="BQ273" i="4" s="1"/>
  <c r="BO274" i="4"/>
  <c r="BR274" i="4" s="1"/>
  <c r="BO275" i="4"/>
  <c r="BQ275" i="4" s="1"/>
  <c r="BO276" i="4"/>
  <c r="BQ276" i="4" s="1"/>
  <c r="BO277" i="4"/>
  <c r="BQ277" i="4" s="1"/>
  <c r="BO278" i="4"/>
  <c r="BQ278" i="4" s="1"/>
  <c r="BO279" i="4"/>
  <c r="BQ279" i="4" s="1"/>
  <c r="BO280" i="4"/>
  <c r="BQ280" i="4" s="1"/>
  <c r="BO281" i="4"/>
  <c r="BQ281" i="4" s="1"/>
  <c r="BO282" i="4"/>
  <c r="BQ282" i="4" s="1"/>
  <c r="BO283" i="4"/>
  <c r="BQ283" i="4" s="1"/>
  <c r="BO284" i="4"/>
  <c r="BR284" i="4" s="1"/>
  <c r="BO285" i="4"/>
  <c r="BQ285" i="4" s="1"/>
  <c r="BO286" i="4"/>
  <c r="BQ286" i="4" s="1"/>
  <c r="BO287" i="4"/>
  <c r="BQ287" i="4" s="1"/>
  <c r="BO288" i="4"/>
  <c r="BQ288" i="4" s="1"/>
  <c r="BO289" i="4"/>
  <c r="BQ289" i="4" s="1"/>
  <c r="BO290" i="4"/>
  <c r="BR290" i="4" s="1"/>
  <c r="BO291" i="4"/>
  <c r="BQ291" i="4" s="1"/>
  <c r="BO292" i="4"/>
  <c r="BQ292" i="4" s="1"/>
  <c r="BO293" i="4"/>
  <c r="BQ293" i="4" s="1"/>
  <c r="BO294" i="4"/>
  <c r="BQ294" i="4" s="1"/>
  <c r="BO295" i="4"/>
  <c r="BQ295" i="4" s="1"/>
  <c r="BO296" i="4"/>
  <c r="BQ296" i="4" s="1"/>
  <c r="BO297" i="4"/>
  <c r="BQ297" i="4" s="1"/>
  <c r="BO298" i="4"/>
  <c r="BQ298" i="4" s="1"/>
  <c r="BO299" i="4"/>
  <c r="BQ299" i="4" s="1"/>
  <c r="BO300" i="4"/>
  <c r="BR300" i="4" s="1"/>
  <c r="BO301" i="4"/>
  <c r="BQ301" i="4" s="1"/>
  <c r="BO302" i="4"/>
  <c r="BQ302" i="4" s="1"/>
  <c r="BO303" i="4"/>
  <c r="BQ303" i="4" s="1"/>
  <c r="BO304" i="4"/>
  <c r="BQ304" i="4" s="1"/>
  <c r="BO305" i="4"/>
  <c r="BQ305" i="4" s="1"/>
  <c r="BO306" i="4"/>
  <c r="BQ306" i="4" s="1"/>
  <c r="BO307" i="4"/>
  <c r="BQ307" i="4" s="1"/>
  <c r="BO308" i="4"/>
  <c r="BQ308" i="4" s="1"/>
  <c r="BO309" i="4"/>
  <c r="BQ309" i="4" s="1"/>
  <c r="BO310" i="4"/>
  <c r="BQ310" i="4" s="1"/>
  <c r="BO311" i="4"/>
  <c r="BQ311" i="4" s="1"/>
  <c r="BO312" i="4"/>
  <c r="BQ312" i="4" s="1"/>
  <c r="BO313" i="4"/>
  <c r="BQ313" i="4" s="1"/>
  <c r="BO314" i="4"/>
  <c r="BQ314" i="4" s="1"/>
  <c r="BO315" i="4"/>
  <c r="BQ315" i="4" s="1"/>
  <c r="BO316" i="4"/>
  <c r="BR316" i="4" s="1"/>
  <c r="BO317" i="4"/>
  <c r="BQ317" i="4" s="1"/>
  <c r="BO318" i="4"/>
  <c r="BQ318" i="4" s="1"/>
  <c r="BO319" i="4"/>
  <c r="BQ319" i="4" s="1"/>
  <c r="BO320" i="4"/>
  <c r="BQ320" i="4" s="1"/>
  <c r="BO321" i="4"/>
  <c r="BQ321" i="4" s="1"/>
  <c r="BO322" i="4"/>
  <c r="BR322" i="4" s="1"/>
  <c r="BO323" i="4"/>
  <c r="BQ323" i="4" s="1"/>
  <c r="BO324" i="4"/>
  <c r="BQ324" i="4" s="1"/>
  <c r="BO325" i="4"/>
  <c r="BQ325" i="4" s="1"/>
  <c r="BO326" i="4"/>
  <c r="BQ326" i="4" s="1"/>
  <c r="BO327" i="4"/>
  <c r="BQ327" i="4" s="1"/>
  <c r="BO328" i="4"/>
  <c r="BQ328" i="4" s="1"/>
  <c r="BO329" i="4"/>
  <c r="BR329" i="4" s="1"/>
  <c r="BO330" i="4"/>
  <c r="BQ330" i="4" s="1"/>
  <c r="BO331" i="4"/>
  <c r="BQ331" i="4" s="1"/>
  <c r="BO332" i="4"/>
  <c r="BR332" i="4" s="1"/>
  <c r="BO333" i="4"/>
  <c r="BQ333" i="4" s="1"/>
  <c r="BO334" i="4"/>
  <c r="BQ334" i="4" s="1"/>
  <c r="BO335" i="4"/>
  <c r="BQ335" i="4" s="1"/>
  <c r="BO336" i="4"/>
  <c r="BQ336" i="4" s="1"/>
  <c r="BO337" i="4"/>
  <c r="BQ337" i="4" s="1"/>
  <c r="BO338" i="4"/>
  <c r="BQ338" i="4" s="1"/>
  <c r="BO339" i="4"/>
  <c r="BQ339" i="4" s="1"/>
  <c r="BO340" i="4"/>
  <c r="BQ340" i="4" s="1"/>
  <c r="BO341" i="4"/>
  <c r="BR341" i="4" s="1"/>
  <c r="BO342" i="4"/>
  <c r="BQ342" i="4" s="1"/>
  <c r="BO343" i="4"/>
  <c r="BQ343" i="4" s="1"/>
  <c r="BO344" i="4"/>
  <c r="BQ344" i="4" s="1"/>
  <c r="BO345" i="4"/>
  <c r="BR345" i="4" s="1"/>
  <c r="BO346" i="4"/>
  <c r="BQ346" i="4" s="1"/>
  <c r="BO347" i="4"/>
  <c r="BQ347" i="4" s="1"/>
  <c r="BO348" i="4"/>
  <c r="BR348" i="4" s="1"/>
  <c r="BO349" i="4"/>
  <c r="BQ349" i="4" s="1"/>
  <c r="BO350" i="4"/>
  <c r="BQ350" i="4" s="1"/>
  <c r="BO351" i="4"/>
  <c r="BQ351" i="4" s="1"/>
  <c r="S8" i="2" a="1"/>
  <c r="S8" i="2" s="1"/>
  <c r="AB8" i="2" s="1"/>
  <c r="AT3" i="3"/>
  <c r="AW8" i="1" l="1"/>
  <c r="C2" i="4" s="1"/>
  <c r="BI31" i="4"/>
  <c r="M41" i="4" s="1"/>
  <c r="Y41" i="4" s="1"/>
  <c r="AK41" i="4" s="1"/>
  <c r="AW41" i="4" s="1"/>
  <c r="BI41" i="4" s="1"/>
  <c r="BQ11" i="4"/>
  <c r="BR235" i="4"/>
  <c r="BR215" i="4"/>
  <c r="BR191" i="4"/>
  <c r="BR171" i="4"/>
  <c r="BR127" i="4"/>
  <c r="BR63" i="4"/>
  <c r="BR251" i="4"/>
  <c r="BR231" i="4"/>
  <c r="BR207" i="4"/>
  <c r="BR187" i="4"/>
  <c r="BR167" i="4"/>
  <c r="BR111" i="4"/>
  <c r="BR47" i="4"/>
  <c r="BP10" i="4"/>
  <c r="BR247" i="4"/>
  <c r="BR223" i="4"/>
  <c r="BR203" i="4"/>
  <c r="BR183" i="4"/>
  <c r="BR159" i="4"/>
  <c r="BR95" i="4"/>
  <c r="BR31" i="4"/>
  <c r="BQ204" i="4"/>
  <c r="BR239" i="4"/>
  <c r="BR219" i="4"/>
  <c r="BR199" i="4"/>
  <c r="BR175" i="4"/>
  <c r="BR143" i="4"/>
  <c r="BR79" i="4"/>
  <c r="BQ5" i="4"/>
  <c r="BR5" i="4" s="1"/>
  <c r="BR149" i="4"/>
  <c r="BR117" i="4"/>
  <c r="BR85" i="4"/>
  <c r="BR53" i="4"/>
  <c r="BR21" i="4"/>
  <c r="BQ140" i="4"/>
  <c r="BQ7" i="4"/>
  <c r="BQ76" i="4"/>
  <c r="BR243" i="4"/>
  <c r="BR227" i="4"/>
  <c r="BR211" i="4"/>
  <c r="BR195" i="4"/>
  <c r="BR179" i="4"/>
  <c r="BR163" i="4"/>
  <c r="BR133" i="4"/>
  <c r="BR101" i="4"/>
  <c r="BR69" i="4"/>
  <c r="BR37" i="4"/>
  <c r="BP6" i="4"/>
  <c r="BQ332" i="4"/>
  <c r="BQ268" i="4"/>
  <c r="BR351" i="4"/>
  <c r="BR347" i="4"/>
  <c r="BR343" i="4"/>
  <c r="BR339" i="4"/>
  <c r="BR335" i="4"/>
  <c r="BR331" i="4"/>
  <c r="BR327" i="4"/>
  <c r="BR323" i="4"/>
  <c r="BR319" i="4"/>
  <c r="BR315" i="4"/>
  <c r="BR311" i="4"/>
  <c r="BR307" i="4"/>
  <c r="BR303" i="4"/>
  <c r="BR299" i="4"/>
  <c r="BR295" i="4"/>
  <c r="BR291" i="4"/>
  <c r="BR287" i="4"/>
  <c r="BR283" i="4"/>
  <c r="BR279" i="4"/>
  <c r="BR275" i="4"/>
  <c r="BR271" i="4"/>
  <c r="BR267" i="4"/>
  <c r="BR263" i="4"/>
  <c r="BQ9" i="4"/>
  <c r="BR9" i="4" s="1"/>
  <c r="BQ316" i="4"/>
  <c r="BQ252" i="4"/>
  <c r="BQ188" i="4"/>
  <c r="BQ124" i="4"/>
  <c r="BQ60" i="4"/>
  <c r="BR350" i="4"/>
  <c r="BR346" i="4"/>
  <c r="BR342" i="4"/>
  <c r="BR338" i="4"/>
  <c r="BR334" i="4"/>
  <c r="BR330" i="4"/>
  <c r="BR326" i="4"/>
  <c r="BR318" i="4"/>
  <c r="BR314" i="4"/>
  <c r="BR310" i="4"/>
  <c r="BR306" i="4"/>
  <c r="BR302" i="4"/>
  <c r="BR298" i="4"/>
  <c r="BR294" i="4"/>
  <c r="BR286" i="4"/>
  <c r="BR282" i="4"/>
  <c r="BR278" i="4"/>
  <c r="BR270" i="4"/>
  <c r="BR266" i="4"/>
  <c r="BR262" i="4"/>
  <c r="BR242" i="4"/>
  <c r="BR178" i="4"/>
  <c r="BR153" i="4"/>
  <c r="BR147" i="4"/>
  <c r="BR137" i="4"/>
  <c r="BR131" i="4"/>
  <c r="BR121" i="4"/>
  <c r="BR115" i="4"/>
  <c r="BR105" i="4"/>
  <c r="BR99" i="4"/>
  <c r="BR89" i="4"/>
  <c r="BR83" i="4"/>
  <c r="BR73" i="4"/>
  <c r="BR67" i="4"/>
  <c r="BR57" i="4"/>
  <c r="BR51" i="4"/>
  <c r="BR41" i="4"/>
  <c r="BR35" i="4"/>
  <c r="BR25" i="4"/>
  <c r="BR19" i="4"/>
  <c r="BQ152" i="4"/>
  <c r="BR152" i="4"/>
  <c r="BQ148" i="4"/>
  <c r="BR148" i="4"/>
  <c r="BQ144" i="4"/>
  <c r="BR144" i="4"/>
  <c r="BQ136" i="4"/>
  <c r="BR136" i="4"/>
  <c r="BQ132" i="4"/>
  <c r="BR132" i="4"/>
  <c r="BQ128" i="4"/>
  <c r="BR128" i="4"/>
  <c r="BQ120" i="4"/>
  <c r="BR120" i="4"/>
  <c r="BQ116" i="4"/>
  <c r="BR116" i="4"/>
  <c r="BQ112" i="4"/>
  <c r="BR112" i="4"/>
  <c r="BQ104" i="4"/>
  <c r="BR104" i="4"/>
  <c r="BQ100" i="4"/>
  <c r="BR100" i="4"/>
  <c r="BQ96" i="4"/>
  <c r="BR96" i="4"/>
  <c r="BQ88" i="4"/>
  <c r="BR88" i="4"/>
  <c r="BQ84" i="4"/>
  <c r="BR84" i="4"/>
  <c r="BQ80" i="4"/>
  <c r="BR80" i="4"/>
  <c r="BQ72" i="4"/>
  <c r="BR72" i="4"/>
  <c r="BQ68" i="4"/>
  <c r="BR68" i="4"/>
  <c r="BQ64" i="4"/>
  <c r="BR64" i="4"/>
  <c r="BQ56" i="4"/>
  <c r="BR56" i="4"/>
  <c r="BQ52" i="4"/>
  <c r="BR52" i="4"/>
  <c r="BQ48" i="4"/>
  <c r="BR48" i="4"/>
  <c r="BQ40" i="4"/>
  <c r="BR40" i="4"/>
  <c r="BQ36" i="4"/>
  <c r="BR36" i="4"/>
  <c r="BQ32" i="4"/>
  <c r="BR32" i="4"/>
  <c r="BQ24" i="4"/>
  <c r="BR24" i="4"/>
  <c r="BQ20" i="4"/>
  <c r="BR20" i="4"/>
  <c r="BQ16" i="4"/>
  <c r="BR16" i="4"/>
  <c r="BQ12" i="4"/>
  <c r="BR12" i="4"/>
  <c r="BQ8" i="4"/>
  <c r="BR8" i="4" s="1"/>
  <c r="BQ4" i="4"/>
  <c r="BR4" i="4" s="1"/>
  <c r="BQ300" i="4"/>
  <c r="BQ236" i="4"/>
  <c r="BQ172" i="4"/>
  <c r="BQ108" i="4"/>
  <c r="BQ44" i="4"/>
  <c r="BR349" i="4"/>
  <c r="BR337" i="4"/>
  <c r="BR333" i="4"/>
  <c r="BR325" i="4"/>
  <c r="BR321" i="4"/>
  <c r="BR317" i="4"/>
  <c r="BR313" i="4"/>
  <c r="BR309" i="4"/>
  <c r="BR305" i="4"/>
  <c r="BR301" i="4"/>
  <c r="BR297" i="4"/>
  <c r="BR293" i="4"/>
  <c r="BR289" i="4"/>
  <c r="BR285" i="4"/>
  <c r="BR281" i="4"/>
  <c r="BR277" i="4"/>
  <c r="BR273" i="4"/>
  <c r="BR269" i="4"/>
  <c r="BR265" i="4"/>
  <c r="BR261" i="4"/>
  <c r="BR257" i="4"/>
  <c r="BR253" i="4"/>
  <c r="BR249" i="4"/>
  <c r="BR245" i="4"/>
  <c r="BR241" i="4"/>
  <c r="BR237" i="4"/>
  <c r="BR233" i="4"/>
  <c r="BR229" i="4"/>
  <c r="BR225" i="4"/>
  <c r="BR221" i="4"/>
  <c r="BR217" i="4"/>
  <c r="BR213" i="4"/>
  <c r="BR209" i="4"/>
  <c r="BR205" i="4"/>
  <c r="BR201" i="4"/>
  <c r="BR197" i="4"/>
  <c r="BR193" i="4"/>
  <c r="BR189" i="4"/>
  <c r="BR185" i="4"/>
  <c r="BR181" i="4"/>
  <c r="BR177" i="4"/>
  <c r="BR173" i="4"/>
  <c r="BR169" i="4"/>
  <c r="BR165" i="4"/>
  <c r="BR161" i="4"/>
  <c r="BR157" i="4"/>
  <c r="BR151" i="4"/>
  <c r="BR141" i="4"/>
  <c r="BR135" i="4"/>
  <c r="BR125" i="4"/>
  <c r="BR119" i="4"/>
  <c r="BR114" i="4"/>
  <c r="BR109" i="4"/>
  <c r="BR103" i="4"/>
  <c r="BR93" i="4"/>
  <c r="BR87" i="4"/>
  <c r="BR77" i="4"/>
  <c r="BR71" i="4"/>
  <c r="BR61" i="4"/>
  <c r="BR55" i="4"/>
  <c r="BR50" i="4"/>
  <c r="BR45" i="4"/>
  <c r="BR39" i="4"/>
  <c r="BR29" i="4"/>
  <c r="BR23" i="4"/>
  <c r="BR13" i="4"/>
  <c r="BR7" i="4"/>
  <c r="BQ2" i="4"/>
  <c r="BR2" i="4" s="1"/>
  <c r="CL5" i="4"/>
  <c r="BQ348" i="4"/>
  <c r="BQ284" i="4"/>
  <c r="BQ220" i="4"/>
  <c r="BQ156" i="4"/>
  <c r="BQ92" i="4"/>
  <c r="BQ28" i="4"/>
  <c r="BR344" i="4"/>
  <c r="BR340" i="4"/>
  <c r="BR336" i="4"/>
  <c r="BR328" i="4"/>
  <c r="BR324" i="4"/>
  <c r="BR320" i="4"/>
  <c r="BR312" i="4"/>
  <c r="BR308" i="4"/>
  <c r="BR304" i="4"/>
  <c r="BR296" i="4"/>
  <c r="BR292" i="4"/>
  <c r="BR288" i="4"/>
  <c r="BR280" i="4"/>
  <c r="BR276" i="4"/>
  <c r="BR272" i="4"/>
  <c r="BR264" i="4"/>
  <c r="BR260" i="4"/>
  <c r="BR256" i="4"/>
  <c r="BR248" i="4"/>
  <c r="BR244" i="4"/>
  <c r="BR240" i="4"/>
  <c r="BR232" i="4"/>
  <c r="BR228" i="4"/>
  <c r="BR224" i="4"/>
  <c r="BR216" i="4"/>
  <c r="BR212" i="4"/>
  <c r="BR208" i="4"/>
  <c r="BR200" i="4"/>
  <c r="BR196" i="4"/>
  <c r="BR192" i="4"/>
  <c r="BR184" i="4"/>
  <c r="BR180" i="4"/>
  <c r="BR176" i="4"/>
  <c r="BR168" i="4"/>
  <c r="BR164" i="4"/>
  <c r="BR160" i="4"/>
  <c r="BR155" i="4"/>
  <c r="BR145" i="4"/>
  <c r="BR139" i="4"/>
  <c r="BR129" i="4"/>
  <c r="BR123" i="4"/>
  <c r="BR113" i="4"/>
  <c r="BR107" i="4"/>
  <c r="BR97" i="4"/>
  <c r="BR91" i="4"/>
  <c r="BR81" i="4"/>
  <c r="BR75" i="4"/>
  <c r="BR65" i="4"/>
  <c r="BR59" i="4"/>
  <c r="BR49" i="4"/>
  <c r="BR43" i="4"/>
  <c r="BR33" i="4"/>
  <c r="BR27" i="4"/>
  <c r="BR17" i="4"/>
  <c r="BR11" i="4"/>
  <c r="BV2" i="4"/>
  <c r="BW2" i="4" s="1"/>
  <c r="BP322" i="4"/>
  <c r="BQ322" i="4"/>
  <c r="BP258" i="4"/>
  <c r="BQ258" i="4"/>
  <c r="BP246" i="4"/>
  <c r="BQ246" i="4"/>
  <c r="BP234" i="4"/>
  <c r="BQ234" i="4"/>
  <c r="BP222" i="4"/>
  <c r="BQ222" i="4"/>
  <c r="BP206" i="4"/>
  <c r="BQ206" i="4"/>
  <c r="BP198" i="4"/>
  <c r="BQ198" i="4"/>
  <c r="BP186" i="4"/>
  <c r="BQ186" i="4"/>
  <c r="BP174" i="4"/>
  <c r="BQ174" i="4"/>
  <c r="BP158" i="4"/>
  <c r="BQ158" i="4"/>
  <c r="BP146" i="4"/>
  <c r="BQ146" i="4"/>
  <c r="BP134" i="4"/>
  <c r="BQ134" i="4"/>
  <c r="BP106" i="4"/>
  <c r="BQ106" i="4"/>
  <c r="BP102" i="4"/>
  <c r="BQ102" i="4"/>
  <c r="BP94" i="4"/>
  <c r="BQ94" i="4"/>
  <c r="BP82" i="4"/>
  <c r="BQ82" i="4"/>
  <c r="BP74" i="4"/>
  <c r="BQ74" i="4"/>
  <c r="BP66" i="4"/>
  <c r="BQ66" i="4"/>
  <c r="BP58" i="4"/>
  <c r="BQ58" i="4"/>
  <c r="BP46" i="4"/>
  <c r="BQ46" i="4"/>
  <c r="BP38" i="4"/>
  <c r="BQ38" i="4"/>
  <c r="BP26" i="4"/>
  <c r="BQ26" i="4"/>
  <c r="BP18" i="4"/>
  <c r="BQ18" i="4"/>
  <c r="CL6" i="4"/>
  <c r="BP341" i="4"/>
  <c r="BQ341" i="4"/>
  <c r="BP178" i="4"/>
  <c r="CL3" i="4"/>
  <c r="CL7" i="4"/>
  <c r="BP290" i="4"/>
  <c r="BQ290" i="4"/>
  <c r="BP254" i="4"/>
  <c r="BQ254" i="4"/>
  <c r="BP230" i="4"/>
  <c r="BQ230" i="4"/>
  <c r="BP218" i="4"/>
  <c r="BQ218" i="4"/>
  <c r="BP210" i="4"/>
  <c r="BQ210" i="4"/>
  <c r="BP194" i="4"/>
  <c r="BQ194" i="4"/>
  <c r="BP166" i="4"/>
  <c r="BQ166" i="4"/>
  <c r="BP154" i="4"/>
  <c r="BQ154" i="4"/>
  <c r="BP142" i="4"/>
  <c r="BQ142" i="4"/>
  <c r="BP130" i="4"/>
  <c r="BQ130" i="4"/>
  <c r="BP122" i="4"/>
  <c r="BQ122" i="4"/>
  <c r="BP118" i="4"/>
  <c r="BQ118" i="4"/>
  <c r="BP110" i="4"/>
  <c r="BQ110" i="4"/>
  <c r="BP98" i="4"/>
  <c r="BQ98" i="4"/>
  <c r="BP90" i="4"/>
  <c r="BQ90" i="4"/>
  <c r="BP86" i="4"/>
  <c r="BQ86" i="4"/>
  <c r="BP78" i="4"/>
  <c r="BQ78" i="4"/>
  <c r="BP70" i="4"/>
  <c r="BQ70" i="4"/>
  <c r="BP62" i="4"/>
  <c r="BQ62" i="4"/>
  <c r="BP54" i="4"/>
  <c r="BQ54" i="4"/>
  <c r="BP42" i="4"/>
  <c r="BQ42" i="4"/>
  <c r="BP34" i="4"/>
  <c r="BQ34" i="4"/>
  <c r="BP30" i="4"/>
  <c r="BQ30" i="4"/>
  <c r="BP22" i="4"/>
  <c r="BQ22" i="4"/>
  <c r="BP14" i="4"/>
  <c r="BQ14" i="4"/>
  <c r="BP242" i="4"/>
  <c r="CL2" i="4"/>
  <c r="BP345" i="4"/>
  <c r="BQ345" i="4"/>
  <c r="BP329" i="4"/>
  <c r="BQ329" i="4"/>
  <c r="BP8" i="4"/>
  <c r="BP114" i="4"/>
  <c r="CL4" i="4"/>
  <c r="BQ3" i="4"/>
  <c r="BR3" i="4" s="1"/>
  <c r="BP274" i="4"/>
  <c r="BQ274" i="4"/>
  <c r="BP250" i="4"/>
  <c r="BQ250" i="4"/>
  <c r="BP238" i="4"/>
  <c r="BQ238" i="4"/>
  <c r="BP226" i="4"/>
  <c r="BQ226" i="4"/>
  <c r="BP214" i="4"/>
  <c r="BQ214" i="4"/>
  <c r="BP202" i="4"/>
  <c r="BQ202" i="4"/>
  <c r="BP190" i="4"/>
  <c r="BQ190" i="4"/>
  <c r="BP182" i="4"/>
  <c r="BQ182" i="4"/>
  <c r="BP170" i="4"/>
  <c r="BQ170" i="4"/>
  <c r="BP162" i="4"/>
  <c r="BQ162" i="4"/>
  <c r="BP150" i="4"/>
  <c r="BQ150" i="4"/>
  <c r="BP138" i="4"/>
  <c r="BQ138" i="4"/>
  <c r="BP126" i="4"/>
  <c r="BQ126" i="4"/>
  <c r="BP259" i="4"/>
  <c r="BQ259" i="4"/>
  <c r="BP255" i="4"/>
  <c r="BQ255" i="4"/>
  <c r="BP15" i="4"/>
  <c r="BQ15" i="4"/>
  <c r="BP11" i="4"/>
  <c r="BP7" i="4"/>
  <c r="BP50" i="4"/>
  <c r="BQ10" i="4"/>
  <c r="BR10" i="4" s="1"/>
  <c r="BQ6" i="4"/>
  <c r="BR6" i="4" s="1"/>
  <c r="BP3" i="4"/>
  <c r="BP306" i="4"/>
  <c r="BP338" i="4"/>
  <c r="BP326" i="4"/>
  <c r="BP314" i="4"/>
  <c r="BP298" i="4"/>
  <c r="BP351" i="4"/>
  <c r="BP343" i="4"/>
  <c r="BP335" i="4"/>
  <c r="BP327" i="4"/>
  <c r="BP315" i="4"/>
  <c r="BP307" i="4"/>
  <c r="BP303" i="4"/>
  <c r="BP291" i="4"/>
  <c r="BP283" i="4"/>
  <c r="BP275" i="4"/>
  <c r="BP267" i="4"/>
  <c r="BP4" i="4"/>
  <c r="BP346" i="4"/>
  <c r="BP330" i="4"/>
  <c r="BP318" i="4"/>
  <c r="BP294" i="4"/>
  <c r="BP278" i="4"/>
  <c r="BP349" i="4"/>
  <c r="BP321" i="4"/>
  <c r="BP317" i="4"/>
  <c r="BP313" i="4"/>
  <c r="BP309" i="4"/>
  <c r="BP305" i="4"/>
  <c r="BP301" i="4"/>
  <c r="BP297" i="4"/>
  <c r="BP293" i="4"/>
  <c r="BP289" i="4"/>
  <c r="BP285" i="4"/>
  <c r="BP281" i="4"/>
  <c r="BP277" i="4"/>
  <c r="BP273" i="4"/>
  <c r="BP269" i="4"/>
  <c r="BP265" i="4"/>
  <c r="BP261" i="4"/>
  <c r="BP257" i="4"/>
  <c r="BP253" i="4"/>
  <c r="BP249" i="4"/>
  <c r="BP245" i="4"/>
  <c r="BP241" i="4"/>
  <c r="BP237" i="4"/>
  <c r="BP233" i="4"/>
  <c r="BP13" i="4"/>
  <c r="BP9" i="4"/>
  <c r="BP5" i="4"/>
  <c r="BP12" i="4"/>
  <c r="BP347" i="4"/>
  <c r="BP339" i="4"/>
  <c r="BP331" i="4"/>
  <c r="BP323" i="4"/>
  <c r="BP319" i="4"/>
  <c r="BP311" i="4"/>
  <c r="BP299" i="4"/>
  <c r="BP295" i="4"/>
  <c r="BP287" i="4"/>
  <c r="BP279" i="4"/>
  <c r="BP271" i="4"/>
  <c r="BP263" i="4"/>
  <c r="BP337" i="4"/>
  <c r="BP350" i="4"/>
  <c r="BP342" i="4"/>
  <c r="BP334" i="4"/>
  <c r="BP310" i="4"/>
  <c r="BP302" i="4"/>
  <c r="BP286" i="4"/>
  <c r="BP282" i="4"/>
  <c r="BP270" i="4"/>
  <c r="BP266" i="4"/>
  <c r="BP262" i="4"/>
  <c r="BP2" i="4"/>
  <c r="BP333" i="4"/>
  <c r="BP325" i="4"/>
  <c r="BP348" i="4"/>
  <c r="BP344" i="4"/>
  <c r="BP340" i="4"/>
  <c r="BP336" i="4"/>
  <c r="BP332" i="4"/>
  <c r="BP328" i="4"/>
  <c r="BP324" i="4"/>
  <c r="BP320" i="4"/>
  <c r="BP316" i="4"/>
  <c r="BP312" i="4"/>
  <c r="BP308" i="4"/>
  <c r="BP304" i="4"/>
  <c r="BP300" i="4"/>
  <c r="BP296" i="4"/>
  <c r="BP292" i="4"/>
  <c r="BP288" i="4"/>
  <c r="BP284" i="4"/>
  <c r="BP280" i="4"/>
  <c r="BP276" i="4"/>
  <c r="BP272" i="4"/>
  <c r="BP268" i="4"/>
  <c r="BP264" i="4"/>
  <c r="BP260" i="4"/>
  <c r="BP256" i="4"/>
  <c r="BP252" i="4"/>
  <c r="BP248" i="4"/>
  <c r="BP244" i="4"/>
  <c r="BP240" i="4"/>
  <c r="BP236" i="4"/>
  <c r="BP229" i="4"/>
  <c r="BP225" i="4"/>
  <c r="BP221" i="4"/>
  <c r="BP217" i="4"/>
  <c r="BP213" i="4"/>
  <c r="BP209" i="4"/>
  <c r="BP205" i="4"/>
  <c r="BP201" i="4"/>
  <c r="BP197" i="4"/>
  <c r="BP193" i="4"/>
  <c r="BP189" i="4"/>
  <c r="BP185" i="4"/>
  <c r="BP181" i="4"/>
  <c r="BP177" i="4"/>
  <c r="BP173" i="4"/>
  <c r="BP169" i="4"/>
  <c r="BP165" i="4"/>
  <c r="BP161" i="4"/>
  <c r="BP157" i="4"/>
  <c r="BP153" i="4"/>
  <c r="BP149" i="4"/>
  <c r="BP145" i="4"/>
  <c r="BP141" i="4"/>
  <c r="BP137" i="4"/>
  <c r="BP133" i="4"/>
  <c r="BP129" i="4"/>
  <c r="BP125" i="4"/>
  <c r="BP121" i="4"/>
  <c r="BP117" i="4"/>
  <c r="BP113" i="4"/>
  <c r="BP109" i="4"/>
  <c r="BP105" i="4"/>
  <c r="BP101" i="4"/>
  <c r="BP97" i="4"/>
  <c r="BP93" i="4"/>
  <c r="BP89" i="4"/>
  <c r="BP85" i="4"/>
  <c r="BP81" i="4"/>
  <c r="BP77" i="4"/>
  <c r="BP73" i="4"/>
  <c r="BP69" i="4"/>
  <c r="BP65" i="4"/>
  <c r="BP61" i="4"/>
  <c r="BP57" i="4"/>
  <c r="BP53" i="4"/>
  <c r="BP49" i="4"/>
  <c r="BP45" i="4"/>
  <c r="BP41" i="4"/>
  <c r="BP37" i="4"/>
  <c r="BP33" i="4"/>
  <c r="BP29" i="4"/>
  <c r="BP25" i="4"/>
  <c r="BP21" i="4"/>
  <c r="BP17" i="4"/>
  <c r="BP232" i="4"/>
  <c r="BP228" i="4"/>
  <c r="BP224" i="4"/>
  <c r="BP220" i="4"/>
  <c r="BP216" i="4"/>
  <c r="BP212" i="4"/>
  <c r="BP208" i="4"/>
  <c r="BP204" i="4"/>
  <c r="BP200" i="4"/>
  <c r="BP196" i="4"/>
  <c r="BP192" i="4"/>
  <c r="BP188" i="4"/>
  <c r="BP184" i="4"/>
  <c r="BP180" i="4"/>
  <c r="BP176" i="4"/>
  <c r="BP172" i="4"/>
  <c r="BP168" i="4"/>
  <c r="BP164" i="4"/>
  <c r="BP160" i="4"/>
  <c r="BP156" i="4"/>
  <c r="BP152" i="4"/>
  <c r="BP148" i="4"/>
  <c r="BP144" i="4"/>
  <c r="BP140" i="4"/>
  <c r="BP136" i="4"/>
  <c r="BP132" i="4"/>
  <c r="BP128" i="4"/>
  <c r="BP124" i="4"/>
  <c r="BP120" i="4"/>
  <c r="BP116" i="4"/>
  <c r="BP112" i="4"/>
  <c r="BP108" i="4"/>
  <c r="BP104" i="4"/>
  <c r="BP100" i="4"/>
  <c r="BP96" i="4"/>
  <c r="BP92" i="4"/>
  <c r="BP88" i="4"/>
  <c r="BP84" i="4"/>
  <c r="BP80" i="4"/>
  <c r="BP76" i="4"/>
  <c r="BP72" i="4"/>
  <c r="BP68" i="4"/>
  <c r="BP64" i="4"/>
  <c r="BP60" i="4"/>
  <c r="BP56" i="4"/>
  <c r="BP52" i="4"/>
  <c r="BP48" i="4"/>
  <c r="BP44" i="4"/>
  <c r="BP40" i="4"/>
  <c r="BP36" i="4"/>
  <c r="BP32" i="4"/>
  <c r="BP28" i="4"/>
  <c r="BP24" i="4"/>
  <c r="BP20" i="4"/>
  <c r="BP16" i="4"/>
  <c r="BP251" i="4"/>
  <c r="BP247" i="4"/>
  <c r="BP243" i="4"/>
  <c r="BP239" i="4"/>
  <c r="BP235" i="4"/>
  <c r="BP231" i="4"/>
  <c r="BP227" i="4"/>
  <c r="BP223" i="4"/>
  <c r="BP219" i="4"/>
  <c r="BP215" i="4"/>
  <c r="BP211" i="4"/>
  <c r="BP207" i="4"/>
  <c r="BP203" i="4"/>
  <c r="BP199" i="4"/>
  <c r="BP195" i="4"/>
  <c r="BP191" i="4"/>
  <c r="BP187" i="4"/>
  <c r="BP183" i="4"/>
  <c r="BP179" i="4"/>
  <c r="BP175" i="4"/>
  <c r="BP171" i="4"/>
  <c r="BP167" i="4"/>
  <c r="BP163" i="4"/>
  <c r="BP159" i="4"/>
  <c r="BP155" i="4"/>
  <c r="BP151" i="4"/>
  <c r="BP147" i="4"/>
  <c r="BP143" i="4"/>
  <c r="BP139" i="4"/>
  <c r="BP135" i="4"/>
  <c r="BP131" i="4"/>
  <c r="BP127" i="4"/>
  <c r="BP123" i="4"/>
  <c r="BP119" i="4"/>
  <c r="BP115" i="4"/>
  <c r="BP111" i="4"/>
  <c r="BP107" i="4"/>
  <c r="BP103" i="4"/>
  <c r="BP99" i="4"/>
  <c r="BP95" i="4"/>
  <c r="BP91" i="4"/>
  <c r="BP87" i="4"/>
  <c r="BP83" i="4"/>
  <c r="BP79" i="4"/>
  <c r="BP75" i="4"/>
  <c r="BP71" i="4"/>
  <c r="BP67" i="4"/>
  <c r="BP63" i="4"/>
  <c r="BP59" i="4"/>
  <c r="BP55" i="4"/>
  <c r="BP51" i="4"/>
  <c r="BP47" i="4"/>
  <c r="BP43" i="4"/>
  <c r="BP39" i="4"/>
  <c r="BP35" i="4"/>
  <c r="BP31" i="4"/>
  <c r="BP27" i="4"/>
  <c r="BP23" i="4"/>
  <c r="BP19" i="4"/>
  <c r="T9" i="3"/>
  <c r="AJ14" i="3"/>
  <c r="AJ15" i="3" s="1"/>
  <c r="AJ21" i="3"/>
  <c r="AJ17" i="3"/>
  <c r="AJ18" i="3" s="1"/>
  <c r="M18" i="3"/>
  <c r="C15" i="3"/>
  <c r="C18" i="3"/>
  <c r="T21" i="3"/>
  <c r="T18" i="3"/>
  <c r="T15" i="3"/>
  <c r="C21" i="3"/>
  <c r="T12" i="3"/>
  <c r="T10" i="3"/>
  <c r="T8" i="3"/>
  <c r="S9" i="2" a="1"/>
  <c r="S9" i="2" s="1"/>
  <c r="S10" i="2" a="1"/>
  <c r="S10" i="2" s="1"/>
  <c r="S11" i="2" a="1"/>
  <c r="S11" i="2" s="1"/>
  <c r="S12" i="2" a="1"/>
  <c r="S12" i="2" s="1"/>
  <c r="M21" i="3"/>
  <c r="C10" i="3"/>
  <c r="M9" i="3"/>
  <c r="M15" i="3" s="1"/>
  <c r="C5" i="1" l="1"/>
  <c r="M51" i="4"/>
  <c r="Y51" i="4" s="1"/>
  <c r="AK51" i="4" s="1"/>
  <c r="AW51" i="4" s="1"/>
  <c r="BI51" i="4" s="1"/>
  <c r="M61" i="4" s="1"/>
  <c r="Y61" i="4" s="1"/>
  <c r="AK61" i="4" s="1"/>
  <c r="AW61" i="4" s="1"/>
  <c r="BI61" i="4" s="1"/>
  <c r="M71" i="4" s="1"/>
  <c r="Y71" i="4" s="1"/>
  <c r="AK71" i="4" s="1"/>
  <c r="AW71" i="4" s="1"/>
  <c r="BI71" i="4" s="1"/>
  <c r="M81" i="4" s="1"/>
  <c r="Y81" i="4" s="1"/>
  <c r="AK81" i="4" s="1"/>
  <c r="AW81" i="4" s="1"/>
  <c r="BI81" i="4" s="1"/>
  <c r="M91" i="4" s="1"/>
  <c r="Y91" i="4" s="1"/>
  <c r="AK91" i="4" s="1"/>
  <c r="AW91" i="4" s="1"/>
  <c r="BI91" i="4" s="1"/>
  <c r="M101" i="4" s="1"/>
  <c r="Y101" i="4" s="1"/>
  <c r="AK101" i="4" s="1"/>
  <c r="AW101" i="4" s="1"/>
  <c r="BI101" i="4" s="1"/>
  <c r="M114" i="4" s="1"/>
  <c r="Y114" i="4" s="1"/>
  <c r="AK114" i="4" s="1"/>
  <c r="AW114" i="4" s="1"/>
  <c r="BI114" i="4" s="1"/>
  <c r="M124" i="4" s="1"/>
  <c r="Y124" i="4" s="1"/>
  <c r="AK124" i="4" s="1"/>
  <c r="BU3" i="4"/>
  <c r="BV3" i="4" s="1"/>
  <c r="BW3" i="4" s="1"/>
  <c r="BY3" i="4" s="1"/>
  <c r="BY2" i="4"/>
  <c r="M18" i="4" s="1"/>
  <c r="AT8" i="3" a="1"/>
  <c r="AT8" i="3" s="1"/>
  <c r="AT13" i="3" a="1"/>
  <c r="AT13" i="3" s="1"/>
  <c r="AT16" i="3" a="1"/>
  <c r="AT16" i="3" s="1"/>
  <c r="AT21" i="3" a="1"/>
  <c r="AT21" i="3" s="1"/>
  <c r="AT24" i="3" a="1"/>
  <c r="AT24" i="3" s="1"/>
  <c r="AT10" i="3" a="1"/>
  <c r="AT10" i="3" s="1"/>
  <c r="AT18" i="3" a="1"/>
  <c r="AT18" i="3" s="1"/>
  <c r="AT11" i="3" a="1"/>
  <c r="AT11" i="3" s="1"/>
  <c r="AT14" i="3" a="1"/>
  <c r="AT14" i="3" s="1"/>
  <c r="AT19" i="3" a="1"/>
  <c r="AT19" i="3" s="1"/>
  <c r="AT22" i="3" a="1"/>
  <c r="AT22" i="3" s="1"/>
  <c r="AT25" i="3" a="1"/>
  <c r="AT25" i="3" s="1"/>
  <c r="AT23" i="3" a="1"/>
  <c r="AT23" i="3" s="1"/>
  <c r="AT9" i="3" a="1"/>
  <c r="AT9" i="3" s="1"/>
  <c r="AT12" i="3" a="1"/>
  <c r="AT12" i="3" s="1"/>
  <c r="AT17" i="3" a="1"/>
  <c r="AT17" i="3" s="1"/>
  <c r="AT20" i="3" a="1"/>
  <c r="AT20" i="3" s="1"/>
  <c r="AT6" i="3" a="1"/>
  <c r="AT6" i="3" s="1"/>
  <c r="AT7" i="3" a="1"/>
  <c r="AT7" i="3" s="1"/>
  <c r="AT15" i="3" a="1"/>
  <c r="AT15" i="3" s="1"/>
  <c r="BL24" i="2"/>
  <c r="BL23" i="2"/>
  <c r="BL22" i="2"/>
  <c r="AK24" i="2"/>
  <c r="AK23" i="2"/>
  <c r="AK22" i="2"/>
  <c r="AK21" i="2"/>
  <c r="AK20" i="2"/>
  <c r="AK19" i="2"/>
  <c r="AK18" i="2"/>
  <c r="AK17" i="2"/>
  <c r="AK16" i="2"/>
  <c r="BT113" i="2" a="1"/>
  <c r="BT113" i="2" s="1"/>
  <c r="BT114" i="2" a="1"/>
  <c r="BT114" i="2" s="1"/>
  <c r="BT115" i="2" a="1"/>
  <c r="BT115" i="2" s="1"/>
  <c r="BT116" i="2" a="1"/>
  <c r="BT116" i="2" s="1"/>
  <c r="BT117" i="2" a="1"/>
  <c r="BT117" i="2" s="1"/>
  <c r="BT118" i="2" a="1"/>
  <c r="BT118" i="2" s="1"/>
  <c r="BT119" i="2" a="1"/>
  <c r="BT119" i="2" s="1"/>
  <c r="BT120" i="2" a="1"/>
  <c r="BT120" i="2" s="1"/>
  <c r="BT121" i="2" a="1"/>
  <c r="BT121" i="2" s="1"/>
  <c r="BT122" i="2" a="1"/>
  <c r="BT122" i="2" s="1"/>
  <c r="BT123" i="2" a="1"/>
  <c r="BT123" i="2" s="1"/>
  <c r="BT124" i="2" a="1"/>
  <c r="BT124" i="2" s="1"/>
  <c r="BT112" i="2" a="1"/>
  <c r="BT112" i="2" s="1"/>
  <c r="BT100" i="2" a="1"/>
  <c r="BT100" i="2" s="1"/>
  <c r="BT101" i="2" a="1"/>
  <c r="BT101" i="2" s="1"/>
  <c r="BT102" i="2" a="1"/>
  <c r="BT102" i="2" s="1"/>
  <c r="BT103" i="2" a="1"/>
  <c r="BT103" i="2" s="1"/>
  <c r="BT104" i="2" a="1"/>
  <c r="BT104" i="2" s="1"/>
  <c r="BT105" i="2" a="1"/>
  <c r="BT105" i="2" s="1"/>
  <c r="BV105" i="2" s="1"/>
  <c r="BT106" i="2" a="1"/>
  <c r="BT106" i="2" s="1"/>
  <c r="BT107" i="2" a="1"/>
  <c r="BT107" i="2" s="1"/>
  <c r="BT108" i="2" a="1"/>
  <c r="BT108" i="2" s="1"/>
  <c r="BT109" i="2" a="1"/>
  <c r="BT109" i="2" s="1"/>
  <c r="BT110" i="2" a="1"/>
  <c r="BT110" i="2" s="1"/>
  <c r="BT111" i="2" a="1"/>
  <c r="BT111" i="2" s="1"/>
  <c r="BT99" i="2" a="1"/>
  <c r="BT99" i="2" s="1"/>
  <c r="BT87" i="2" a="1"/>
  <c r="BT87" i="2" s="1"/>
  <c r="BT88" i="2" a="1"/>
  <c r="BT88" i="2" s="1"/>
  <c r="BT89" i="2" a="1"/>
  <c r="BT89" i="2" s="1"/>
  <c r="BT90" i="2" a="1"/>
  <c r="BT90" i="2" s="1"/>
  <c r="BT91" i="2" a="1"/>
  <c r="BT91" i="2" s="1"/>
  <c r="BT92" i="2" a="1"/>
  <c r="BT92" i="2" s="1"/>
  <c r="BT93" i="2" a="1"/>
  <c r="BT93" i="2" s="1"/>
  <c r="BT94" i="2" a="1"/>
  <c r="BT94" i="2" s="1"/>
  <c r="BT95" i="2" a="1"/>
  <c r="BT95" i="2" s="1"/>
  <c r="BT96" i="2" a="1"/>
  <c r="BT96" i="2" s="1"/>
  <c r="BT97" i="2" a="1"/>
  <c r="BT97" i="2" s="1"/>
  <c r="BT98" i="2" a="1"/>
  <c r="BT98" i="2" s="1"/>
  <c r="BT86" i="2" a="1"/>
  <c r="BT86" i="2" s="1"/>
  <c r="BT74" i="2" a="1"/>
  <c r="BT74" i="2" s="1"/>
  <c r="BT75" i="2" a="1"/>
  <c r="BT75" i="2" s="1"/>
  <c r="BT76" i="2" a="1"/>
  <c r="BT76" i="2" s="1"/>
  <c r="BT77" i="2" a="1"/>
  <c r="BT77" i="2" s="1"/>
  <c r="BT78" i="2" a="1"/>
  <c r="BT78" i="2" s="1"/>
  <c r="BT79" i="2" a="1"/>
  <c r="BT79" i="2" s="1"/>
  <c r="BT80" i="2" a="1"/>
  <c r="BT80" i="2" s="1"/>
  <c r="BT81" i="2" a="1"/>
  <c r="BT81" i="2" s="1"/>
  <c r="BV81" i="2" s="1"/>
  <c r="BT82" i="2" a="1"/>
  <c r="BT82" i="2" s="1"/>
  <c r="BT83" i="2" a="1"/>
  <c r="BT83" i="2" s="1"/>
  <c r="BT84" i="2" a="1"/>
  <c r="BT84" i="2" s="1"/>
  <c r="BT85" i="2" a="1"/>
  <c r="BT85" i="2" s="1"/>
  <c r="BT73" i="2" a="1"/>
  <c r="BT73" i="2" s="1"/>
  <c r="BT61" i="2" a="1"/>
  <c r="BT61" i="2" s="1"/>
  <c r="BT62" i="2" a="1"/>
  <c r="BT62" i="2" s="1"/>
  <c r="BT63" i="2" a="1"/>
  <c r="BT63" i="2" s="1"/>
  <c r="BT64" i="2" a="1"/>
  <c r="BT64" i="2" s="1"/>
  <c r="BT65" i="2" a="1"/>
  <c r="BT65" i="2" s="1"/>
  <c r="BT66" i="2" a="1"/>
  <c r="BT66" i="2" s="1"/>
  <c r="BV66" i="2" s="1"/>
  <c r="BT67" i="2" a="1"/>
  <c r="BT67" i="2" s="1"/>
  <c r="BT68" i="2" a="1"/>
  <c r="BT68" i="2" s="1"/>
  <c r="BT69" i="2" a="1"/>
  <c r="BT69" i="2" s="1"/>
  <c r="BT70" i="2" a="1"/>
  <c r="BT70" i="2" s="1"/>
  <c r="BT71" i="2" a="1"/>
  <c r="BT71" i="2" s="1"/>
  <c r="BT72" i="2" a="1"/>
  <c r="BT72" i="2" s="1"/>
  <c r="BT60" i="2" a="1"/>
  <c r="BT60" i="2" s="1"/>
  <c r="BT48" i="2" a="1"/>
  <c r="BT48" i="2" s="1"/>
  <c r="BT49" i="2" a="1"/>
  <c r="BT49" i="2" s="1"/>
  <c r="BV49" i="2" s="1"/>
  <c r="BT50" i="2" a="1"/>
  <c r="BT50" i="2" s="1"/>
  <c r="BT51" i="2" a="1"/>
  <c r="BT51" i="2" s="1"/>
  <c r="BT52" i="2" a="1"/>
  <c r="BT52" i="2" s="1"/>
  <c r="BT53" i="2" a="1"/>
  <c r="BT53" i="2" s="1"/>
  <c r="BV53" i="2" s="1"/>
  <c r="BT54" i="2" a="1"/>
  <c r="BT54" i="2" s="1"/>
  <c r="BT55" i="2" a="1"/>
  <c r="BT55" i="2" s="1"/>
  <c r="BT56" i="2" a="1"/>
  <c r="BT56" i="2" s="1"/>
  <c r="BT57" i="2" a="1"/>
  <c r="BT57" i="2" s="1"/>
  <c r="BV57" i="2" s="1"/>
  <c r="BT58" i="2" a="1"/>
  <c r="BT58" i="2" s="1"/>
  <c r="BT59" i="2" a="1"/>
  <c r="BT59" i="2" s="1"/>
  <c r="BT47" i="2" a="1"/>
  <c r="BT47" i="2" s="1"/>
  <c r="BT35" i="2" a="1"/>
  <c r="BT35" i="2" s="1"/>
  <c r="BT36" i="2" a="1"/>
  <c r="BT36" i="2" s="1"/>
  <c r="BT37" i="2" a="1"/>
  <c r="BT37" i="2" s="1"/>
  <c r="BT38" i="2" a="1"/>
  <c r="BT38" i="2" s="1"/>
  <c r="BT39" i="2" a="1"/>
  <c r="BT39" i="2" s="1"/>
  <c r="BT40" i="2" a="1"/>
  <c r="BT40" i="2" s="1"/>
  <c r="BT41" i="2" a="1"/>
  <c r="BT41" i="2" s="1"/>
  <c r="BT42" i="2" a="1"/>
  <c r="BT42" i="2" s="1"/>
  <c r="BT43" i="2" a="1"/>
  <c r="BT43" i="2" s="1"/>
  <c r="BT44" i="2" a="1"/>
  <c r="BT44" i="2" s="1"/>
  <c r="BT45" i="2" a="1"/>
  <c r="BT45" i="2" s="1"/>
  <c r="BT46" i="2" a="1"/>
  <c r="BT46" i="2" s="1"/>
  <c r="BT34" i="2" a="1"/>
  <c r="BT34" i="2" s="1"/>
  <c r="BT22" i="2" a="1"/>
  <c r="BT22" i="2" s="1"/>
  <c r="BT23" i="2" a="1"/>
  <c r="BT23" i="2" s="1"/>
  <c r="BT24" i="2" a="1"/>
  <c r="BT24" i="2" s="1"/>
  <c r="BT25" i="2" a="1"/>
  <c r="BT25" i="2" s="1"/>
  <c r="BV25" i="2" s="1"/>
  <c r="BT26" i="2" a="1"/>
  <c r="BT26" i="2" s="1"/>
  <c r="BT27" i="2" a="1"/>
  <c r="BT27" i="2" s="1"/>
  <c r="BT28" i="2" a="1"/>
  <c r="BT28" i="2" s="1"/>
  <c r="BT29" i="2" a="1"/>
  <c r="BT29" i="2" s="1"/>
  <c r="BV29" i="2" s="1"/>
  <c r="BT30" i="2" a="1"/>
  <c r="BT30" i="2" s="1"/>
  <c r="BT31" i="2" a="1"/>
  <c r="BT31" i="2" s="1"/>
  <c r="BT32" i="2" a="1"/>
  <c r="BT32" i="2" s="1"/>
  <c r="BT33" i="2" a="1"/>
  <c r="BT33" i="2" s="1"/>
  <c r="BV33" i="2" s="1"/>
  <c r="BT21" i="2" a="1"/>
  <c r="BT21" i="2" s="1"/>
  <c r="BT9" i="2" a="1"/>
  <c r="BT9" i="2" s="1"/>
  <c r="BV9" i="2" s="1"/>
  <c r="BT10" i="2" a="1"/>
  <c r="BT10" i="2" s="1"/>
  <c r="BT11" i="2" a="1"/>
  <c r="BT11" i="2" s="1"/>
  <c r="BV11" i="2" s="1"/>
  <c r="BT12" i="2" a="1"/>
  <c r="BT12" i="2" s="1"/>
  <c r="BT13" i="2" a="1"/>
  <c r="BT13" i="2" s="1"/>
  <c r="BT14" i="2" a="1"/>
  <c r="BT14" i="2" s="1"/>
  <c r="BT15" i="2" a="1"/>
  <c r="BT15" i="2" s="1"/>
  <c r="BT16" i="2" a="1"/>
  <c r="BT16" i="2" s="1"/>
  <c r="BT17" i="2" a="1"/>
  <c r="BT17" i="2" s="1"/>
  <c r="BT18" i="2" a="1"/>
  <c r="BT18" i="2" s="1"/>
  <c r="BT19" i="2" a="1"/>
  <c r="BT19" i="2" s="1"/>
  <c r="BT20" i="2" a="1"/>
  <c r="BT20" i="2" s="1"/>
  <c r="BT8" i="2" a="1"/>
  <c r="BT8" i="2" s="1"/>
  <c r="AB9" i="2"/>
  <c r="AN11" i="2"/>
  <c r="AP12" i="2"/>
  <c r="M20" i="4" l="1"/>
  <c r="M19" i="4"/>
  <c r="C13" i="4" s="1"/>
  <c r="AW124" i="4"/>
  <c r="BU4" i="4"/>
  <c r="BU5" i="4" s="1"/>
  <c r="BV59" i="2"/>
  <c r="BV36" i="2"/>
  <c r="BV14" i="2"/>
  <c r="BV75" i="2"/>
  <c r="BV107" i="2"/>
  <c r="AD12" i="2"/>
  <c r="BV42" i="2"/>
  <c r="BV68" i="2"/>
  <c r="BV92" i="2"/>
  <c r="BV83" i="2"/>
  <c r="BV51" i="2"/>
  <c r="BV44" i="2"/>
  <c r="BV70" i="2"/>
  <c r="BV64" i="2"/>
  <c r="BV101" i="2"/>
  <c r="BV46" i="2"/>
  <c r="BV40" i="2"/>
  <c r="BV85" i="2"/>
  <c r="BV79" i="2"/>
  <c r="BV88" i="2"/>
  <c r="BV122" i="2"/>
  <c r="BV31" i="2"/>
  <c r="BV111" i="2"/>
  <c r="BV23" i="2"/>
  <c r="BV62" i="2"/>
  <c r="BV109" i="2"/>
  <c r="BV103" i="2"/>
  <c r="BV118" i="2"/>
  <c r="BV114" i="2"/>
  <c r="BV18" i="2"/>
  <c r="BV16" i="2"/>
  <c r="BV10" i="2"/>
  <c r="BV38" i="2"/>
  <c r="BV55" i="2"/>
  <c r="BV77" i="2"/>
  <c r="BV96" i="2"/>
  <c r="BV20" i="2"/>
  <c r="BV27" i="2"/>
  <c r="BV12" i="2"/>
  <c r="BV123" i="2"/>
  <c r="BV117" i="2"/>
  <c r="BV119" i="2"/>
  <c r="BV115" i="2"/>
  <c r="BV121" i="2"/>
  <c r="BV113" i="2"/>
  <c r="BV124" i="2"/>
  <c r="BV120" i="2"/>
  <c r="BV116" i="2"/>
  <c r="BV110" i="2"/>
  <c r="BV102" i="2"/>
  <c r="BV112" i="2"/>
  <c r="BV104" i="2"/>
  <c r="BV106" i="2"/>
  <c r="BV108" i="2"/>
  <c r="BV100" i="2"/>
  <c r="BV89" i="2"/>
  <c r="BV91" i="2"/>
  <c r="BV99" i="2"/>
  <c r="BV93" i="2"/>
  <c r="BV97" i="2"/>
  <c r="BV98" i="2"/>
  <c r="BV95" i="2"/>
  <c r="BV87" i="2"/>
  <c r="BV94" i="2"/>
  <c r="BV90" i="2"/>
  <c r="BV84" i="2"/>
  <c r="BV76" i="2"/>
  <c r="BV86" i="2"/>
  <c r="BV78" i="2"/>
  <c r="BV80" i="2"/>
  <c r="BV82" i="2"/>
  <c r="BV74" i="2"/>
  <c r="BV71" i="2"/>
  <c r="BV63" i="2"/>
  <c r="BV65" i="2"/>
  <c r="BV73" i="2"/>
  <c r="BV67" i="2"/>
  <c r="BV72" i="2"/>
  <c r="BV69" i="2"/>
  <c r="BV61" i="2"/>
  <c r="BV58" i="2"/>
  <c r="BV60" i="2"/>
  <c r="BV52" i="2"/>
  <c r="BV54" i="2"/>
  <c r="BV50" i="2"/>
  <c r="BV56" i="2"/>
  <c r="BV48" i="2"/>
  <c r="BV47" i="2"/>
  <c r="BV45" i="2"/>
  <c r="BV37" i="2"/>
  <c r="BV39" i="2"/>
  <c r="BV41" i="2"/>
  <c r="BV43" i="2"/>
  <c r="BV35" i="2"/>
  <c r="BV34" i="2"/>
  <c r="BV28" i="2"/>
  <c r="BV30" i="2"/>
  <c r="BV22" i="2"/>
  <c r="BV32" i="2"/>
  <c r="BV24" i="2"/>
  <c r="BV26" i="2"/>
  <c r="BV21" i="2"/>
  <c r="BV13" i="2"/>
  <c r="BV19" i="2"/>
  <c r="BV15" i="2"/>
  <c r="BV17" i="2"/>
  <c r="BV8" i="2"/>
  <c r="AB10" i="2"/>
  <c r="AP10" i="2"/>
  <c r="T10" i="2"/>
  <c r="AN10" i="2"/>
  <c r="T11" i="2"/>
  <c r="AB12" i="2"/>
  <c r="AP11" i="2"/>
  <c r="AB11" i="2"/>
  <c r="AN8" i="2"/>
  <c r="AN9" i="2"/>
  <c r="T9" i="2"/>
  <c r="AN12" i="2"/>
  <c r="AP8" i="2"/>
  <c r="AP9" i="2"/>
  <c r="T12" i="2"/>
  <c r="T8" i="2"/>
  <c r="M17" i="2"/>
  <c r="M13" i="2"/>
  <c r="M14" i="2" s="1"/>
  <c r="M10" i="2"/>
  <c r="M11" i="2" s="1"/>
  <c r="T15" i="2"/>
  <c r="C11" i="2"/>
  <c r="C14" i="2"/>
  <c r="AR3" i="2"/>
  <c r="BW9" i="2" l="1"/>
  <c r="BW17" i="2"/>
  <c r="BW88" i="2"/>
  <c r="BW54" i="2"/>
  <c r="BW89" i="2"/>
  <c r="BW121" i="2"/>
  <c r="BW118" i="2"/>
  <c r="BW44" i="2"/>
  <c r="BW34" i="2"/>
  <c r="BW39" i="2"/>
  <c r="BW82" i="2"/>
  <c r="BW87" i="2"/>
  <c r="BW93" i="2"/>
  <c r="BW120" i="2"/>
  <c r="BW115" i="2"/>
  <c r="BW12" i="2"/>
  <c r="BW77" i="2"/>
  <c r="BW101" i="2"/>
  <c r="BW51" i="2"/>
  <c r="BW42" i="2"/>
  <c r="BW74" i="2"/>
  <c r="BW47" i="2"/>
  <c r="BW86" i="2"/>
  <c r="BW116" i="2"/>
  <c r="BW123" i="2"/>
  <c r="BW10" i="2"/>
  <c r="BW46" i="2"/>
  <c r="BW75" i="2"/>
  <c r="BW21" i="2"/>
  <c r="BW35" i="2"/>
  <c r="BW72" i="2"/>
  <c r="BW63" i="2"/>
  <c r="BW80" i="2"/>
  <c r="BW95" i="2"/>
  <c r="BW99" i="2"/>
  <c r="BW124" i="2"/>
  <c r="BW119" i="2"/>
  <c r="BW27" i="2"/>
  <c r="BW18" i="2"/>
  <c r="BW109" i="2"/>
  <c r="BW85" i="2"/>
  <c r="BW83" i="2"/>
  <c r="BW36" i="2"/>
  <c r="BW15" i="2"/>
  <c r="BW43" i="2"/>
  <c r="BW50" i="2"/>
  <c r="BW67" i="2"/>
  <c r="BW71" i="2"/>
  <c r="BW78" i="2"/>
  <c r="BW90" i="2"/>
  <c r="BW98" i="2"/>
  <c r="BW91" i="2"/>
  <c r="BW106" i="2"/>
  <c r="BW113" i="2"/>
  <c r="BW117" i="2"/>
  <c r="BW38" i="2"/>
  <c r="BW62" i="2"/>
  <c r="BW122" i="2"/>
  <c r="BW70" i="2"/>
  <c r="BW107" i="2"/>
  <c r="F21" i="4"/>
  <c r="F14" i="4"/>
  <c r="F19" i="4"/>
  <c r="F15" i="4"/>
  <c r="G16" i="4"/>
  <c r="H16" i="4" s="1"/>
  <c r="G17" i="4"/>
  <c r="H17" i="4" s="1"/>
  <c r="F20" i="4"/>
  <c r="E15" i="4"/>
  <c r="H18" i="4" s="1"/>
  <c r="BW45" i="2"/>
  <c r="BW61" i="2"/>
  <c r="BW100" i="2"/>
  <c r="BW110" i="2"/>
  <c r="BW81" i="2"/>
  <c r="BW66" i="2"/>
  <c r="BW55" i="2"/>
  <c r="BW23" i="2"/>
  <c r="BW31" i="2"/>
  <c r="BW64" i="2"/>
  <c r="BW68" i="2"/>
  <c r="BW14" i="2"/>
  <c r="BW59" i="2"/>
  <c r="BW94" i="2"/>
  <c r="BW92" i="2"/>
  <c r="BW20" i="2"/>
  <c r="BW26" i="2"/>
  <c r="BW48" i="2"/>
  <c r="BW73" i="2"/>
  <c r="BW84" i="2"/>
  <c r="BW96" i="2"/>
  <c r="BW19" i="2"/>
  <c r="BW25" i="2"/>
  <c r="BW53" i="2"/>
  <c r="BW105" i="2"/>
  <c r="BW30" i="2"/>
  <c r="BW49" i="2"/>
  <c r="BW11" i="2"/>
  <c r="BW13" i="2"/>
  <c r="BW29" i="2"/>
  <c r="BW24" i="2"/>
  <c r="BW22" i="2"/>
  <c r="BW28" i="2"/>
  <c r="BW41" i="2"/>
  <c r="BW37" i="2"/>
  <c r="BW57" i="2"/>
  <c r="BW56" i="2"/>
  <c r="BW58" i="2"/>
  <c r="BW69" i="2"/>
  <c r="BW65" i="2"/>
  <c r="BW76" i="2"/>
  <c r="BW97" i="2"/>
  <c r="BW108" i="2"/>
  <c r="BW104" i="2"/>
  <c r="BW102" i="2"/>
  <c r="BW16" i="2"/>
  <c r="BW114" i="2"/>
  <c r="BW103" i="2"/>
  <c r="BW111" i="2"/>
  <c r="BW79" i="2"/>
  <c r="BW40" i="2"/>
  <c r="BW32" i="2"/>
  <c r="BW52" i="2"/>
  <c r="BW33" i="2"/>
  <c r="BI124" i="4"/>
  <c r="BV4" i="4"/>
  <c r="BW4" i="4" s="1"/>
  <c r="BY4" i="4" s="1"/>
  <c r="BU6" i="4"/>
  <c r="BU7" i="4" s="1"/>
  <c r="BV5" i="4"/>
  <c r="BW5" i="4" s="1"/>
  <c r="BY5" i="4" s="1"/>
  <c r="AD11" i="2"/>
  <c r="AD9" i="2"/>
  <c r="AD10" i="2"/>
  <c r="AD8" i="2"/>
  <c r="BW112" i="2"/>
  <c r="BW60" i="2"/>
  <c r="BW8" i="2"/>
  <c r="M134" i="4" l="1"/>
  <c r="BV7" i="4"/>
  <c r="BW7" i="4" s="1"/>
  <c r="BY7" i="4" s="1"/>
  <c r="BU8" i="4"/>
  <c r="BV6" i="4"/>
  <c r="BW6" i="4" s="1"/>
  <c r="BY6" i="4" s="1"/>
  <c r="BG9" i="2"/>
  <c r="BG13" i="2"/>
  <c r="BG17" i="2"/>
  <c r="BG8" i="2"/>
  <c r="BN11" i="2"/>
  <c r="AR11" i="2" s="1"/>
  <c r="BN15" i="2"/>
  <c r="AR15" i="2" s="1"/>
  <c r="BN19" i="2"/>
  <c r="AR19" i="2" s="1"/>
  <c r="BN14" i="2"/>
  <c r="AR14" i="2" s="1"/>
  <c r="BG10" i="2"/>
  <c r="BG14" i="2"/>
  <c r="BG18" i="2"/>
  <c r="BN12" i="2"/>
  <c r="AR12" i="2" s="1"/>
  <c r="BN16" i="2"/>
  <c r="AR16" i="2" s="1"/>
  <c r="BN20" i="2"/>
  <c r="AR20" i="2" s="1"/>
  <c r="BG16" i="2"/>
  <c r="BN18" i="2"/>
  <c r="AR18" i="2" s="1"/>
  <c r="BG11" i="2"/>
  <c r="BG15" i="2"/>
  <c r="BG19" i="2"/>
  <c r="BN9" i="2"/>
  <c r="AR9" i="2" s="1"/>
  <c r="BN13" i="2"/>
  <c r="AR13" i="2" s="1"/>
  <c r="BN17" i="2"/>
  <c r="AR17" i="2" s="1"/>
  <c r="BN8" i="2"/>
  <c r="AR8" i="2" s="1"/>
  <c r="BG12" i="2"/>
  <c r="BG20" i="2"/>
  <c r="BN10" i="2"/>
  <c r="AR10" i="2" s="1"/>
  <c r="Y134" i="4" l="1"/>
  <c r="BU9" i="4"/>
  <c r="BW8" i="4"/>
  <c r="BY8" i="4" s="1"/>
  <c r="Y18" i="4" s="1"/>
  <c r="BV8" i="4"/>
  <c r="Y19" i="4" l="1"/>
  <c r="O13" i="4" s="1"/>
  <c r="Y20" i="4"/>
  <c r="AK134" i="4"/>
  <c r="BU10" i="4"/>
  <c r="BW9" i="4"/>
  <c r="BY9" i="4" s="1"/>
  <c r="AK18" i="4" s="1"/>
  <c r="BV9" i="4"/>
  <c r="AK19" i="4" l="1"/>
  <c r="AA13" i="4" s="1"/>
  <c r="AK20" i="4"/>
  <c r="S17" i="4"/>
  <c r="T17" i="4" s="1"/>
  <c r="S16" i="4"/>
  <c r="T16" i="4" s="1"/>
  <c r="R15" i="4"/>
  <c r="Q15" i="4"/>
  <c r="T18" i="4" s="1"/>
  <c r="R21" i="4"/>
  <c r="R14" i="4"/>
  <c r="R19" i="4"/>
  <c r="R20" i="4"/>
  <c r="AW134" i="4"/>
  <c r="BU11" i="4"/>
  <c r="BW10" i="4"/>
  <c r="BY10" i="4" s="1"/>
  <c r="AW18" i="4" s="1"/>
  <c r="BV10" i="4"/>
  <c r="AW19" i="4" l="1"/>
  <c r="AM13" i="4" s="1"/>
  <c r="AW20" i="4"/>
  <c r="AE16" i="4"/>
  <c r="AF16" i="4" s="1"/>
  <c r="AC15" i="4"/>
  <c r="AF18" i="4" s="1"/>
  <c r="AD15" i="4"/>
  <c r="AD21" i="4"/>
  <c r="AD14" i="4"/>
  <c r="AD19" i="4"/>
  <c r="AD20" i="4"/>
  <c r="AE17" i="4"/>
  <c r="AF17" i="4" s="1"/>
  <c r="BI134" i="4"/>
  <c r="BW11" i="4"/>
  <c r="BY11" i="4" s="1"/>
  <c r="BI18" i="4" s="1"/>
  <c r="BV11" i="4"/>
  <c r="BU12" i="4"/>
  <c r="BI19" i="4" l="1"/>
  <c r="AY13" i="4" s="1"/>
  <c r="BI20" i="4"/>
  <c r="AQ17" i="4"/>
  <c r="AR17" i="4" s="1"/>
  <c r="AQ16" i="4"/>
  <c r="AR16" i="4" s="1"/>
  <c r="AP15" i="4"/>
  <c r="AO15" i="4"/>
  <c r="AR18" i="4" s="1"/>
  <c r="AP21" i="4"/>
  <c r="AP14" i="4"/>
  <c r="AP19" i="4"/>
  <c r="AP20" i="4"/>
  <c r="M144" i="4"/>
  <c r="BV12" i="4"/>
  <c r="BW12" i="4" s="1"/>
  <c r="BY12" i="4" s="1"/>
  <c r="M28" i="4" s="1"/>
  <c r="BU13" i="4"/>
  <c r="M29" i="4" l="1"/>
  <c r="C23" i="4" s="1"/>
  <c r="M30" i="4"/>
  <c r="BB19" i="4"/>
  <c r="BB20" i="4"/>
  <c r="BB15" i="4"/>
  <c r="BC17" i="4"/>
  <c r="BD17" i="4" s="1"/>
  <c r="BC16" i="4"/>
  <c r="BD16" i="4" s="1"/>
  <c r="BA15" i="4"/>
  <c r="BD18" i="4" s="1"/>
  <c r="BB21" i="4"/>
  <c r="BB14" i="4"/>
  <c r="Y144" i="4"/>
  <c r="BU14" i="4"/>
  <c r="BV13" i="4"/>
  <c r="BW13" i="4" s="1"/>
  <c r="BY13" i="4" s="1"/>
  <c r="Y28" i="4" s="1"/>
  <c r="Y29" i="4" l="1"/>
  <c r="O23" i="4" s="1"/>
  <c r="Y30" i="4"/>
  <c r="G27" i="4"/>
  <c r="H27" i="4" s="1"/>
  <c r="G26" i="4"/>
  <c r="H26" i="4" s="1"/>
  <c r="F25" i="4"/>
  <c r="E25" i="4"/>
  <c r="H28" i="4" s="1"/>
  <c r="F31" i="4"/>
  <c r="F24" i="4"/>
  <c r="F29" i="4"/>
  <c r="F30" i="4"/>
  <c r="AK144" i="4"/>
  <c r="BU15" i="4"/>
  <c r="BW14" i="4"/>
  <c r="BY14" i="4" s="1"/>
  <c r="AK28" i="4" s="1"/>
  <c r="BV14" i="4"/>
  <c r="AK29" i="4" l="1"/>
  <c r="AA23" i="4" s="1"/>
  <c r="AK30" i="4"/>
  <c r="R24" i="4"/>
  <c r="Q25" i="4"/>
  <c r="T28" i="4" s="1"/>
  <c r="R31" i="4"/>
  <c r="R25" i="4"/>
  <c r="R30" i="4"/>
  <c r="R29" i="4"/>
  <c r="S26" i="4"/>
  <c r="T26" i="4" s="1"/>
  <c r="S27" i="4"/>
  <c r="T27" i="4" s="1"/>
  <c r="AW144" i="4"/>
  <c r="BU16" i="4"/>
  <c r="BU17" i="4" s="1"/>
  <c r="BW15" i="4"/>
  <c r="BY15" i="4" s="1"/>
  <c r="AW28" i="4" s="1"/>
  <c r="BV15" i="4"/>
  <c r="AW30" i="4" l="1"/>
  <c r="AW29" i="4"/>
  <c r="AM23" i="4" s="1"/>
  <c r="AD25" i="4"/>
  <c r="AE27" i="4"/>
  <c r="AF27" i="4" s="1"/>
  <c r="AD24" i="4"/>
  <c r="AC25" i="4"/>
  <c r="AF28" i="4" s="1"/>
  <c r="AD31" i="4"/>
  <c r="AD30" i="4"/>
  <c r="AD29" i="4"/>
  <c r="AE26" i="4"/>
  <c r="AF26" i="4" s="1"/>
  <c r="BI144" i="4"/>
  <c r="BV17" i="4"/>
  <c r="BW17" i="4" s="1"/>
  <c r="BY17" i="4" s="1"/>
  <c r="M38" i="4" s="1"/>
  <c r="BU18" i="4"/>
  <c r="BW16" i="4"/>
  <c r="BY16" i="4" s="1"/>
  <c r="BI28" i="4" s="1"/>
  <c r="BV16" i="4"/>
  <c r="M40" i="4" l="1"/>
  <c r="M39" i="4"/>
  <c r="C33" i="4" s="1"/>
  <c r="BI29" i="4"/>
  <c r="AY23" i="4" s="1"/>
  <c r="BI30" i="4"/>
  <c r="AP30" i="4"/>
  <c r="AP29" i="4"/>
  <c r="AQ26" i="4"/>
  <c r="AR26" i="4" s="1"/>
  <c r="AQ27" i="4"/>
  <c r="AR27" i="4" s="1"/>
  <c r="AP25" i="4"/>
  <c r="AO25" i="4"/>
  <c r="AR28" i="4" s="1"/>
  <c r="AP31" i="4"/>
  <c r="AP24" i="4"/>
  <c r="M154" i="4"/>
  <c r="BU19" i="4"/>
  <c r="BV18" i="4"/>
  <c r="BW18" i="4" s="1"/>
  <c r="BY18" i="4" s="1"/>
  <c r="Y38" i="4" s="1"/>
  <c r="BB25" i="4" l="1"/>
  <c r="BA25" i="4"/>
  <c r="BD28" i="4" s="1"/>
  <c r="BB31" i="4"/>
  <c r="BB24" i="4"/>
  <c r="BB29" i="4"/>
  <c r="BB30" i="4"/>
  <c r="BC27" i="4"/>
  <c r="BD27" i="4" s="1"/>
  <c r="BC26" i="4"/>
  <c r="BD26" i="4" s="1"/>
  <c r="Y40" i="4"/>
  <c r="Y39" i="4"/>
  <c r="O33" i="4" s="1"/>
  <c r="F35" i="4"/>
  <c r="F34" i="4"/>
  <c r="E35" i="4"/>
  <c r="H38" i="4" s="1"/>
  <c r="F41" i="4"/>
  <c r="F40" i="4"/>
  <c r="F39" i="4"/>
  <c r="G36" i="4"/>
  <c r="H36" i="4" s="1"/>
  <c r="G37" i="4"/>
  <c r="H37" i="4" s="1"/>
  <c r="Y154" i="4"/>
  <c r="BU20" i="4"/>
  <c r="BW19" i="4"/>
  <c r="BY19" i="4" s="1"/>
  <c r="AK38" i="4" s="1"/>
  <c r="BV19" i="4"/>
  <c r="AK40" i="4" l="1"/>
  <c r="AK39" i="4"/>
  <c r="AA33" i="4" s="1"/>
  <c r="R35" i="4"/>
  <c r="S36" i="4"/>
  <c r="T36" i="4" s="1"/>
  <c r="R40" i="4"/>
  <c r="R34" i="4"/>
  <c r="R41" i="4"/>
  <c r="R39" i="4"/>
  <c r="Q35" i="4"/>
  <c r="T38" i="4" s="1"/>
  <c r="S37" i="4"/>
  <c r="T37" i="4" s="1"/>
  <c r="AK154" i="4"/>
  <c r="BU21" i="4"/>
  <c r="BU22" i="4" s="1"/>
  <c r="BV20" i="4"/>
  <c r="BW20" i="4"/>
  <c r="BY20" i="4" s="1"/>
  <c r="AW38" i="4" s="1"/>
  <c r="AW40" i="4" l="1"/>
  <c r="AW39" i="4"/>
  <c r="AM33" i="4" s="1"/>
  <c r="AD41" i="4"/>
  <c r="AE36" i="4"/>
  <c r="AF36" i="4" s="1"/>
  <c r="AD40" i="4"/>
  <c r="AC35" i="4"/>
  <c r="AF38" i="4" s="1"/>
  <c r="AD35" i="4"/>
  <c r="AD39" i="4"/>
  <c r="AD34" i="4"/>
  <c r="AE37" i="4"/>
  <c r="AF37" i="4" s="1"/>
  <c r="AW154" i="4"/>
  <c r="BV22" i="4"/>
  <c r="BW22" i="4" s="1"/>
  <c r="BY22" i="4" s="1"/>
  <c r="M48" i="4" s="1"/>
  <c r="BU23" i="4"/>
  <c r="BW21" i="4"/>
  <c r="BY21" i="4" s="1"/>
  <c r="BI38" i="4" s="1"/>
  <c r="BV21" i="4"/>
  <c r="M49" i="4" l="1"/>
  <c r="C43" i="4" s="1"/>
  <c r="M50" i="4"/>
  <c r="BI40" i="4"/>
  <c r="BI39" i="4"/>
  <c r="AY33" i="4" s="1"/>
  <c r="AP35" i="4"/>
  <c r="AQ36" i="4"/>
  <c r="AR36" i="4" s="1"/>
  <c r="AP40" i="4"/>
  <c r="AP34" i="4"/>
  <c r="AP39" i="4"/>
  <c r="AP41" i="4"/>
  <c r="AQ37" i="4"/>
  <c r="AR37" i="4" s="1"/>
  <c r="AO35" i="4"/>
  <c r="AR38" i="4" s="1"/>
  <c r="BI154" i="4"/>
  <c r="BU24" i="4"/>
  <c r="BW23" i="4"/>
  <c r="BY23" i="4" s="1"/>
  <c r="Y48" i="4" s="1"/>
  <c r="BV23" i="4"/>
  <c r="Y50" i="4" l="1"/>
  <c r="Y49" i="4"/>
  <c r="O43" i="4" s="1"/>
  <c r="BB35" i="4"/>
  <c r="BB39" i="4"/>
  <c r="BB34" i="4"/>
  <c r="BC37" i="4"/>
  <c r="BD37" i="4" s="1"/>
  <c r="BB41" i="4"/>
  <c r="BC36" i="4"/>
  <c r="BD36" i="4" s="1"/>
  <c r="BB40" i="4"/>
  <c r="BA35" i="4"/>
  <c r="BD38" i="4" s="1"/>
  <c r="F45" i="4"/>
  <c r="G47" i="4"/>
  <c r="H47" i="4" s="1"/>
  <c r="F49" i="4"/>
  <c r="G46" i="4"/>
  <c r="H46" i="4" s="1"/>
  <c r="F51" i="4"/>
  <c r="E45" i="4"/>
  <c r="H48" i="4" s="1"/>
  <c r="F50" i="4"/>
  <c r="F44" i="4"/>
  <c r="M164" i="4"/>
  <c r="BU25" i="4"/>
  <c r="BW24" i="4"/>
  <c r="BY24" i="4" s="1"/>
  <c r="AK48" i="4" s="1"/>
  <c r="BV24" i="4"/>
  <c r="AK50" i="4" l="1"/>
  <c r="AK49" i="4"/>
  <c r="AA43" i="4" s="1"/>
  <c r="Q45" i="4"/>
  <c r="T48" i="4" s="1"/>
  <c r="R49" i="4"/>
  <c r="R45" i="4"/>
  <c r="S47" i="4"/>
  <c r="T47" i="4" s="1"/>
  <c r="R51" i="4"/>
  <c r="R44" i="4"/>
  <c r="S46" i="4"/>
  <c r="T46" i="4" s="1"/>
  <c r="R50" i="4"/>
  <c r="Y164" i="4"/>
  <c r="BU26" i="4"/>
  <c r="BU27" i="4" s="1"/>
  <c r="BW25" i="4"/>
  <c r="BY25" i="4" s="1"/>
  <c r="AW48" i="4" s="1"/>
  <c r="BV25" i="4"/>
  <c r="AW50" i="4" l="1"/>
  <c r="AW49" i="4"/>
  <c r="AM43" i="4" s="1"/>
  <c r="AD51" i="4"/>
  <c r="AE46" i="4"/>
  <c r="AF46" i="4" s="1"/>
  <c r="AD50" i="4"/>
  <c r="AC45" i="4"/>
  <c r="AF48" i="4" s="1"/>
  <c r="AD45" i="4"/>
  <c r="AD49" i="4"/>
  <c r="AD44" i="4"/>
  <c r="AE47" i="4"/>
  <c r="AF47" i="4" s="1"/>
  <c r="AK164" i="4"/>
  <c r="BV27" i="4"/>
  <c r="BW27" i="4" s="1"/>
  <c r="BY27" i="4" s="1"/>
  <c r="M58" i="4" s="1"/>
  <c r="BU28" i="4"/>
  <c r="BW26" i="4"/>
  <c r="BY26" i="4" s="1"/>
  <c r="BI48" i="4" s="1"/>
  <c r="BV26" i="4"/>
  <c r="M59" i="4" l="1"/>
  <c r="C53" i="4" s="1"/>
  <c r="M60" i="4"/>
  <c r="BI50" i="4"/>
  <c r="BI49" i="4"/>
  <c r="AY43" i="4" s="1"/>
  <c r="AP45" i="4"/>
  <c r="AQ47" i="4"/>
  <c r="AR47" i="4" s="1"/>
  <c r="AP51" i="4"/>
  <c r="AP44" i="4"/>
  <c r="AP50" i="4"/>
  <c r="AQ46" i="4"/>
  <c r="AR46" i="4" s="1"/>
  <c r="AP49" i="4"/>
  <c r="AO45" i="4"/>
  <c r="AR48" i="4" s="1"/>
  <c r="AW164" i="4"/>
  <c r="BU29" i="4"/>
  <c r="BV28" i="4"/>
  <c r="BW28" i="4"/>
  <c r="BY28" i="4" s="1"/>
  <c r="Y58" i="4" s="1"/>
  <c r="Y60" i="4" l="1"/>
  <c r="Y59" i="4"/>
  <c r="O53" i="4" s="1"/>
  <c r="BB45" i="4"/>
  <c r="BB49" i="4"/>
  <c r="BB44" i="4"/>
  <c r="BC47" i="4"/>
  <c r="BD47" i="4" s="1"/>
  <c r="BB51" i="4"/>
  <c r="BC46" i="4"/>
  <c r="BD46" i="4" s="1"/>
  <c r="BB50" i="4"/>
  <c r="BA45" i="4"/>
  <c r="BD48" i="4" s="1"/>
  <c r="F61" i="4"/>
  <c r="G57" i="4"/>
  <c r="H57" i="4" s="1"/>
  <c r="F60" i="4"/>
  <c r="F54" i="4"/>
  <c r="F59" i="4"/>
  <c r="F55" i="4"/>
  <c r="G56" i="4"/>
  <c r="H56" i="4" s="1"/>
  <c r="E55" i="4"/>
  <c r="H58" i="4" s="1"/>
  <c r="BI164" i="4"/>
  <c r="BU30" i="4"/>
  <c r="BW29" i="4"/>
  <c r="BY29" i="4" s="1"/>
  <c r="AK58" i="4" s="1"/>
  <c r="BV29" i="4"/>
  <c r="AK60" i="4" l="1"/>
  <c r="AK59" i="4"/>
  <c r="AA53" i="4" s="1"/>
  <c r="R61" i="4"/>
  <c r="R59" i="4"/>
  <c r="R60" i="4"/>
  <c r="S57" i="4"/>
  <c r="T57" i="4" s="1"/>
  <c r="Q55" i="4"/>
  <c r="T58" i="4" s="1"/>
  <c r="S56" i="4"/>
  <c r="T56" i="4" s="1"/>
  <c r="R55" i="4"/>
  <c r="R54" i="4"/>
  <c r="M174" i="4"/>
  <c r="BU31" i="4"/>
  <c r="BU32" i="4" s="1"/>
  <c r="BW30" i="4"/>
  <c r="BY30" i="4" s="1"/>
  <c r="AW58" i="4" s="1"/>
  <c r="BV30" i="4"/>
  <c r="AW60" i="4" l="1"/>
  <c r="AW59" i="4"/>
  <c r="AM53" i="4" s="1"/>
  <c r="AD61" i="4"/>
  <c r="AE56" i="4"/>
  <c r="AF56" i="4" s="1"/>
  <c r="AD60" i="4"/>
  <c r="AC55" i="4"/>
  <c r="AF58" i="4" s="1"/>
  <c r="AD55" i="4"/>
  <c r="AD59" i="4"/>
  <c r="AD54" i="4"/>
  <c r="AE57" i="4"/>
  <c r="AF57" i="4" s="1"/>
  <c r="Y174" i="4"/>
  <c r="BV32" i="4"/>
  <c r="BW32" i="4" s="1"/>
  <c r="BY32" i="4" s="1"/>
  <c r="M68" i="4" s="1"/>
  <c r="BU33" i="4"/>
  <c r="BW31" i="4"/>
  <c r="BY31" i="4" s="1"/>
  <c r="BI58" i="4" s="1"/>
  <c r="BV31" i="4"/>
  <c r="M69" i="4" l="1"/>
  <c r="C63" i="4" s="1"/>
  <c r="M70" i="4"/>
  <c r="BI60" i="4"/>
  <c r="BI59" i="4"/>
  <c r="AY53" i="4" s="1"/>
  <c r="AP55" i="4"/>
  <c r="AO55" i="4"/>
  <c r="AR58" i="4" s="1"/>
  <c r="AP59" i="4"/>
  <c r="AP54" i="4"/>
  <c r="AQ57" i="4"/>
  <c r="AR57" i="4" s="1"/>
  <c r="AP61" i="4"/>
  <c r="AQ56" i="4"/>
  <c r="AR56" i="4" s="1"/>
  <c r="AP60" i="4"/>
  <c r="AK174" i="4"/>
  <c r="BU34" i="4"/>
  <c r="BW33" i="4"/>
  <c r="BY33" i="4" s="1"/>
  <c r="Y68" i="4" s="1"/>
  <c r="BV33" i="4"/>
  <c r="Y69" i="4" l="1"/>
  <c r="O63" i="4" s="1"/>
  <c r="Y70" i="4"/>
  <c r="BB55" i="4"/>
  <c r="BB59" i="4"/>
  <c r="BB54" i="4"/>
  <c r="BC57" i="4"/>
  <c r="BD57" i="4" s="1"/>
  <c r="BB61" i="4"/>
  <c r="BC56" i="4"/>
  <c r="BD56" i="4" s="1"/>
  <c r="BB60" i="4"/>
  <c r="BA55" i="4"/>
  <c r="BD58" i="4" s="1"/>
  <c r="F65" i="4"/>
  <c r="F69" i="4"/>
  <c r="F70" i="4"/>
  <c r="G67" i="4"/>
  <c r="H67" i="4" s="1"/>
  <c r="G66" i="4"/>
  <c r="H66" i="4" s="1"/>
  <c r="E65" i="4"/>
  <c r="H68" i="4" s="1"/>
  <c r="F71" i="4"/>
  <c r="F64" i="4"/>
  <c r="AW174" i="4"/>
  <c r="BU35" i="4"/>
  <c r="BW34" i="4"/>
  <c r="BY34" i="4" s="1"/>
  <c r="AK68" i="4" s="1"/>
  <c r="BV34" i="4"/>
  <c r="AK69" i="4" l="1"/>
  <c r="AA63" i="4" s="1"/>
  <c r="AK70" i="4"/>
  <c r="R65" i="4"/>
  <c r="Q65" i="4"/>
  <c r="T68" i="4" s="1"/>
  <c r="R71" i="4"/>
  <c r="R64" i="4"/>
  <c r="R69" i="4"/>
  <c r="R70" i="4"/>
  <c r="S67" i="4"/>
  <c r="T67" i="4" s="1"/>
  <c r="S66" i="4"/>
  <c r="T66" i="4" s="1"/>
  <c r="BI174" i="4"/>
  <c r="BU36" i="4"/>
  <c r="BU37" i="4" s="1"/>
  <c r="BW35" i="4"/>
  <c r="BY35" i="4" s="1"/>
  <c r="AW68" i="4" s="1"/>
  <c r="BV35" i="4"/>
  <c r="AW70" i="4" l="1"/>
  <c r="AW69" i="4"/>
  <c r="AM63" i="4" s="1"/>
  <c r="AD65" i="4"/>
  <c r="AC65" i="4"/>
  <c r="AF68" i="4" s="1"/>
  <c r="AD71" i="4"/>
  <c r="AD64" i="4"/>
  <c r="AD69" i="4"/>
  <c r="AD70" i="4"/>
  <c r="AE67" i="4"/>
  <c r="AF67" i="4" s="1"/>
  <c r="AE66" i="4"/>
  <c r="AF66" i="4" s="1"/>
  <c r="M184" i="4"/>
  <c r="BW37" i="4"/>
  <c r="BY37" i="4" s="1"/>
  <c r="M78" i="4" s="1"/>
  <c r="BV37" i="4"/>
  <c r="BU38" i="4"/>
  <c r="BV36" i="4"/>
  <c r="BW36" i="4"/>
  <c r="BY36" i="4" s="1"/>
  <c r="BI68" i="4" s="1"/>
  <c r="BI69" i="4" l="1"/>
  <c r="AY63" i="4" s="1"/>
  <c r="BI70" i="4"/>
  <c r="M80" i="4"/>
  <c r="M79" i="4"/>
  <c r="C73" i="4" s="1"/>
  <c r="AP64" i="4"/>
  <c r="AP71" i="4"/>
  <c r="AP70" i="4"/>
  <c r="AP69" i="4"/>
  <c r="AQ66" i="4"/>
  <c r="AR66" i="4" s="1"/>
  <c r="AQ67" i="4"/>
  <c r="AR67" i="4" s="1"/>
  <c r="AP65" i="4"/>
  <c r="AO65" i="4"/>
  <c r="AR68" i="4" s="1"/>
  <c r="Y184" i="4"/>
  <c r="BU39" i="4"/>
  <c r="BV38" i="4"/>
  <c r="BW38" i="4"/>
  <c r="BY38" i="4" s="1"/>
  <c r="Y78" i="4" s="1"/>
  <c r="Y79" i="4" l="1"/>
  <c r="O73" i="4" s="1"/>
  <c r="Y80" i="4"/>
  <c r="F75" i="4"/>
  <c r="E75" i="4"/>
  <c r="H78" i="4" s="1"/>
  <c r="F81" i="4"/>
  <c r="F74" i="4"/>
  <c r="F79" i="4"/>
  <c r="F80" i="4"/>
  <c r="G77" i="4"/>
  <c r="H77" i="4" s="1"/>
  <c r="G76" i="4"/>
  <c r="H76" i="4" s="1"/>
  <c r="BB65" i="4"/>
  <c r="BA65" i="4"/>
  <c r="BD68" i="4" s="1"/>
  <c r="BB71" i="4"/>
  <c r="BB64" i="4"/>
  <c r="BB69" i="4"/>
  <c r="BB70" i="4"/>
  <c r="BC67" i="4"/>
  <c r="BD67" i="4" s="1"/>
  <c r="BC66" i="4"/>
  <c r="BD66" i="4" s="1"/>
  <c r="AK184" i="4"/>
  <c r="BU40" i="4"/>
  <c r="BW39" i="4"/>
  <c r="BY39" i="4" s="1"/>
  <c r="AK78" i="4" s="1"/>
  <c r="BV39" i="4"/>
  <c r="AK79" i="4" l="1"/>
  <c r="AA73" i="4" s="1"/>
  <c r="AK80" i="4"/>
  <c r="R80" i="4"/>
  <c r="R81" i="4"/>
  <c r="S76" i="4"/>
  <c r="T76" i="4" s="1"/>
  <c r="R79" i="4"/>
  <c r="R74" i="4"/>
  <c r="S77" i="4"/>
  <c r="T77" i="4" s="1"/>
  <c r="R75" i="4"/>
  <c r="Q75" i="4"/>
  <c r="T78" i="4" s="1"/>
  <c r="AW184" i="4"/>
  <c r="BU41" i="4"/>
  <c r="BW40" i="4"/>
  <c r="BY40" i="4" s="1"/>
  <c r="AW78" i="4" s="1"/>
  <c r="BV40" i="4"/>
  <c r="AW80" i="4" l="1"/>
  <c r="AW79" i="4"/>
  <c r="AM73" i="4" s="1"/>
  <c r="AD79" i="4"/>
  <c r="AE76" i="4"/>
  <c r="AF76" i="4" s="1"/>
  <c r="AE77" i="4"/>
  <c r="AF77" i="4" s="1"/>
  <c r="AD75" i="4"/>
  <c r="AC75" i="4"/>
  <c r="AF78" i="4" s="1"/>
  <c r="AD74" i="4"/>
  <c r="AD81" i="4"/>
  <c r="AD80" i="4"/>
  <c r="BI184" i="4"/>
  <c r="BW41" i="4"/>
  <c r="BY41" i="4" s="1"/>
  <c r="BI78" i="4" s="1"/>
  <c r="BV41" i="4"/>
  <c r="BU42" i="4"/>
  <c r="BI80" i="4" l="1"/>
  <c r="BI79" i="4"/>
  <c r="AY73" i="4" s="1"/>
  <c r="AP75" i="4"/>
  <c r="AO75" i="4"/>
  <c r="AR78" i="4" s="1"/>
  <c r="AP81" i="4"/>
  <c r="AP74" i="4"/>
  <c r="AP80" i="4"/>
  <c r="AP79" i="4"/>
  <c r="AQ76" i="4"/>
  <c r="AR76" i="4" s="1"/>
  <c r="AQ77" i="4"/>
  <c r="AR77" i="4" s="1"/>
  <c r="M194" i="4"/>
  <c r="BW42" i="4"/>
  <c r="BY42" i="4" s="1"/>
  <c r="M88" i="4" s="1"/>
  <c r="BV42" i="4"/>
  <c r="BU43" i="4"/>
  <c r="M89" i="4" l="1"/>
  <c r="C83" i="4" s="1"/>
  <c r="M90" i="4"/>
  <c r="BB79" i="4"/>
  <c r="BB80" i="4"/>
  <c r="BC77" i="4"/>
  <c r="BD77" i="4" s="1"/>
  <c r="BC76" i="4"/>
  <c r="BD76" i="4" s="1"/>
  <c r="BB75" i="4"/>
  <c r="BA75" i="4"/>
  <c r="BD78" i="4" s="1"/>
  <c r="BB81" i="4"/>
  <c r="BB74" i="4"/>
  <c r="Y194" i="4"/>
  <c r="BU44" i="4"/>
  <c r="BW43" i="4"/>
  <c r="BY43" i="4" s="1"/>
  <c r="Y88" i="4" s="1"/>
  <c r="BV43" i="4"/>
  <c r="Y89" i="4" l="1"/>
  <c r="O83" i="4" s="1"/>
  <c r="Y90" i="4"/>
  <c r="F89" i="4"/>
  <c r="F84" i="4"/>
  <c r="G87" i="4"/>
  <c r="H87" i="4" s="1"/>
  <c r="F90" i="4"/>
  <c r="F85" i="4"/>
  <c r="E85" i="4"/>
  <c r="H88" i="4" s="1"/>
  <c r="F91" i="4"/>
  <c r="G86" i="4"/>
  <c r="H86" i="4" s="1"/>
  <c r="AK194" i="4"/>
  <c r="BU45" i="4"/>
  <c r="BV44" i="4"/>
  <c r="BW44" i="4"/>
  <c r="BY44" i="4" s="1"/>
  <c r="AK88" i="4" s="1"/>
  <c r="AK89" i="4" l="1"/>
  <c r="AA83" i="4" s="1"/>
  <c r="AK90" i="4"/>
  <c r="R90" i="4"/>
  <c r="S87" i="4"/>
  <c r="T87" i="4" s="1"/>
  <c r="S86" i="4"/>
  <c r="T86" i="4" s="1"/>
  <c r="R85" i="4"/>
  <c r="R84" i="4"/>
  <c r="R89" i="4"/>
  <c r="R91" i="4"/>
  <c r="Q85" i="4"/>
  <c r="T88" i="4" s="1"/>
  <c r="AW194" i="4"/>
  <c r="BU46" i="4"/>
  <c r="BU47" i="4" s="1"/>
  <c r="BW45" i="4"/>
  <c r="BY45" i="4" s="1"/>
  <c r="AW88" i="4" s="1"/>
  <c r="BV45" i="4"/>
  <c r="AD84" i="4" l="1"/>
  <c r="AC85" i="4"/>
  <c r="AF88" i="4" s="1"/>
  <c r="AD91" i="4"/>
  <c r="AD90" i="4"/>
  <c r="AD89" i="4"/>
  <c r="AE86" i="4"/>
  <c r="AF86" i="4" s="1"/>
  <c r="AD85" i="4"/>
  <c r="AE87" i="4"/>
  <c r="AF87" i="4" s="1"/>
  <c r="AW90" i="4"/>
  <c r="AW89" i="4"/>
  <c r="AM83" i="4" s="1"/>
  <c r="BI194" i="4"/>
  <c r="BW47" i="4"/>
  <c r="BY47" i="4" s="1"/>
  <c r="M98" i="4" s="1"/>
  <c r="BV47" i="4"/>
  <c r="BU48" i="4"/>
  <c r="BW46" i="4"/>
  <c r="BY46" i="4" s="1"/>
  <c r="BI88" i="4" s="1"/>
  <c r="BV46" i="4"/>
  <c r="BI90" i="4" l="1"/>
  <c r="BI89" i="4"/>
  <c r="AY83" i="4" s="1"/>
  <c r="M99" i="4"/>
  <c r="C93" i="4" s="1"/>
  <c r="M100" i="4"/>
  <c r="AQ86" i="4"/>
  <c r="AR86" i="4" s="1"/>
  <c r="AP91" i="4"/>
  <c r="AP89" i="4"/>
  <c r="AQ87" i="4"/>
  <c r="AR87" i="4" s="1"/>
  <c r="AO85" i="4"/>
  <c r="AR88" i="4" s="1"/>
  <c r="AP84" i="4"/>
  <c r="AP90" i="4"/>
  <c r="AP85" i="4"/>
  <c r="M204" i="4"/>
  <c r="BU49" i="4"/>
  <c r="BW48" i="4"/>
  <c r="BY48" i="4" s="1"/>
  <c r="Y98" i="4" s="1"/>
  <c r="BV48" i="4"/>
  <c r="E95" i="4" l="1"/>
  <c r="H98" i="4" s="1"/>
  <c r="F95" i="4"/>
  <c r="F101" i="4"/>
  <c r="F94" i="4"/>
  <c r="G96" i="4"/>
  <c r="H96" i="4" s="1"/>
  <c r="F99" i="4"/>
  <c r="F100" i="4"/>
  <c r="G97" i="4"/>
  <c r="H97" i="4" s="1"/>
  <c r="Y99" i="4"/>
  <c r="O93" i="4" s="1"/>
  <c r="Y100" i="4"/>
  <c r="BB91" i="4"/>
  <c r="BB84" i="4"/>
  <c r="BB89" i="4"/>
  <c r="BB90" i="4"/>
  <c r="BB85" i="4"/>
  <c r="BC87" i="4"/>
  <c r="BD87" i="4" s="1"/>
  <c r="BC86" i="4"/>
  <c r="BD86" i="4" s="1"/>
  <c r="BA85" i="4"/>
  <c r="BD88" i="4" s="1"/>
  <c r="Y204" i="4"/>
  <c r="BU50" i="4"/>
  <c r="BW49" i="4"/>
  <c r="BY49" i="4" s="1"/>
  <c r="AK98" i="4" s="1"/>
  <c r="BV49" i="4"/>
  <c r="AK99" i="4" l="1"/>
  <c r="AA93" i="4" s="1"/>
  <c r="AK100" i="4"/>
  <c r="S97" i="4"/>
  <c r="T97" i="4" s="1"/>
  <c r="Q95" i="4"/>
  <c r="T98" i="4" s="1"/>
  <c r="R100" i="4"/>
  <c r="R95" i="4"/>
  <c r="S96" i="4"/>
  <c r="T96" i="4" s="1"/>
  <c r="R101" i="4"/>
  <c r="R94" i="4"/>
  <c r="R99" i="4"/>
  <c r="AK204" i="4"/>
  <c r="BU51" i="4"/>
  <c r="BW50" i="4"/>
  <c r="BY50" i="4" s="1"/>
  <c r="AW98" i="4" s="1"/>
  <c r="BV50" i="4"/>
  <c r="AD99" i="4" l="1"/>
  <c r="AE96" i="4"/>
  <c r="AF96" i="4" s="1"/>
  <c r="AE97" i="4"/>
  <c r="AF97" i="4" s="1"/>
  <c r="AD95" i="4"/>
  <c r="AD94" i="4"/>
  <c r="AC95" i="4"/>
  <c r="AF98" i="4" s="1"/>
  <c r="AD101" i="4"/>
  <c r="AD100" i="4"/>
  <c r="AW100" i="4"/>
  <c r="AW99" i="4"/>
  <c r="AM93" i="4" s="1"/>
  <c r="AW204" i="4"/>
  <c r="BW51" i="4"/>
  <c r="BY51" i="4" s="1"/>
  <c r="BI98" i="4" s="1"/>
  <c r="BV51" i="4"/>
  <c r="BU52" i="4"/>
  <c r="BI99" i="4" l="1"/>
  <c r="AY93" i="4" s="1"/>
  <c r="BI100" i="4"/>
  <c r="AQ96" i="4"/>
  <c r="AR96" i="4" s="1"/>
  <c r="AP94" i="4"/>
  <c r="AP101" i="4"/>
  <c r="AP95" i="4"/>
  <c r="AP99" i="4"/>
  <c r="AQ97" i="4"/>
  <c r="AR97" i="4" s="1"/>
  <c r="AP100" i="4"/>
  <c r="AO95" i="4"/>
  <c r="AR98" i="4" s="1"/>
  <c r="BI204" i="4"/>
  <c r="M217" i="4" s="1"/>
  <c r="Y217" i="4" s="1"/>
  <c r="AK217" i="4" s="1"/>
  <c r="AW217" i="4" s="1"/>
  <c r="BI217" i="4" s="1"/>
  <c r="M227" i="4" s="1"/>
  <c r="Y227" i="4" s="1"/>
  <c r="AK227" i="4" s="1"/>
  <c r="AW227" i="4" s="1"/>
  <c r="BI227" i="4" s="1"/>
  <c r="M237" i="4" s="1"/>
  <c r="Y237" i="4" s="1"/>
  <c r="AK237" i="4" s="1"/>
  <c r="AW237" i="4" s="1"/>
  <c r="BI237" i="4" s="1"/>
  <c r="M247" i="4" s="1"/>
  <c r="Y247" i="4" s="1"/>
  <c r="AK247" i="4" s="1"/>
  <c r="AW247" i="4" s="1"/>
  <c r="BI247" i="4" s="1"/>
  <c r="M257" i="4" s="1"/>
  <c r="Y257" i="4" s="1"/>
  <c r="AK257" i="4" s="1"/>
  <c r="AW257" i="4" s="1"/>
  <c r="BI257" i="4" s="1"/>
  <c r="M267" i="4" s="1"/>
  <c r="Y267" i="4" s="1"/>
  <c r="AK267" i="4" s="1"/>
  <c r="AW267" i="4" s="1"/>
  <c r="BI267" i="4" s="1"/>
  <c r="M277" i="4" s="1"/>
  <c r="Y277" i="4" s="1"/>
  <c r="AK277" i="4" s="1"/>
  <c r="AW277" i="4" s="1"/>
  <c r="BI277" i="4" s="1"/>
  <c r="M287" i="4" s="1"/>
  <c r="Y287" i="4" s="1"/>
  <c r="AK287" i="4" s="1"/>
  <c r="AW287" i="4" s="1"/>
  <c r="BI287" i="4" s="1"/>
  <c r="M297" i="4" s="1"/>
  <c r="Y297" i="4" s="1"/>
  <c r="AK297" i="4" s="1"/>
  <c r="AW297" i="4" s="1"/>
  <c r="BI297" i="4" s="1"/>
  <c r="M307" i="4" s="1"/>
  <c r="Y307" i="4" s="1"/>
  <c r="AK307" i="4" s="1"/>
  <c r="AW307" i="4" s="1"/>
  <c r="BI307" i="4" s="1"/>
  <c r="M320" i="4" s="1"/>
  <c r="Y320" i="4" s="1"/>
  <c r="AK320" i="4" s="1"/>
  <c r="AW320" i="4" s="1"/>
  <c r="BI320" i="4" s="1"/>
  <c r="M330" i="4" s="1"/>
  <c r="Y330" i="4" s="1"/>
  <c r="AK330" i="4" s="1"/>
  <c r="AW330" i="4" s="1"/>
  <c r="BI330" i="4" s="1"/>
  <c r="M340" i="4" s="1"/>
  <c r="Y340" i="4" s="1"/>
  <c r="AK340" i="4" s="1"/>
  <c r="AW340" i="4" s="1"/>
  <c r="BI340" i="4" s="1"/>
  <c r="M350" i="4" s="1"/>
  <c r="Y350" i="4" s="1"/>
  <c r="AK350" i="4" s="1"/>
  <c r="AW350" i="4" s="1"/>
  <c r="BI350" i="4" s="1"/>
  <c r="M360" i="4" s="1"/>
  <c r="Y360" i="4" s="1"/>
  <c r="AK360" i="4" s="1"/>
  <c r="AW360" i="4" s="1"/>
  <c r="BI360" i="4" s="1"/>
  <c r="M370" i="4" s="1"/>
  <c r="Y370" i="4" s="1"/>
  <c r="AK370" i="4" s="1"/>
  <c r="AW370" i="4" s="1"/>
  <c r="BI370" i="4" s="1"/>
  <c r="M380" i="4" s="1"/>
  <c r="Y380" i="4" s="1"/>
  <c r="AK380" i="4" s="1"/>
  <c r="AW380" i="4" s="1"/>
  <c r="BI380" i="4" s="1"/>
  <c r="M390" i="4" s="1"/>
  <c r="Y390" i="4" s="1"/>
  <c r="AK390" i="4" s="1"/>
  <c r="AW390" i="4" s="1"/>
  <c r="BI390" i="4" s="1"/>
  <c r="M400" i="4" s="1"/>
  <c r="Y400" i="4" s="1"/>
  <c r="AK400" i="4" s="1"/>
  <c r="AW400" i="4" s="1"/>
  <c r="BI400" i="4" s="1"/>
  <c r="M410" i="4" s="1"/>
  <c r="Y410" i="4" s="1"/>
  <c r="AK410" i="4" s="1"/>
  <c r="AW410" i="4" s="1"/>
  <c r="BI410" i="4" s="1"/>
  <c r="M423" i="4" s="1"/>
  <c r="Y423" i="4" s="1"/>
  <c r="AK423" i="4" s="1"/>
  <c r="AW423" i="4" s="1"/>
  <c r="BI423" i="4" s="1"/>
  <c r="M433" i="4" s="1"/>
  <c r="Y433" i="4" s="1"/>
  <c r="AK433" i="4" s="1"/>
  <c r="AW433" i="4" s="1"/>
  <c r="BI433" i="4" s="1"/>
  <c r="M443" i="4" s="1"/>
  <c r="Y443" i="4" s="1"/>
  <c r="AK443" i="4" s="1"/>
  <c r="AW443" i="4" s="1"/>
  <c r="BI443" i="4" s="1"/>
  <c r="M453" i="4" s="1"/>
  <c r="Y453" i="4" s="1"/>
  <c r="AK453" i="4" s="1"/>
  <c r="AW453" i="4" s="1"/>
  <c r="BI453" i="4" s="1"/>
  <c r="M463" i="4" s="1"/>
  <c r="Y463" i="4" s="1"/>
  <c r="AK463" i="4" s="1"/>
  <c r="AW463" i="4" s="1"/>
  <c r="BI463" i="4" s="1"/>
  <c r="M473" i="4" s="1"/>
  <c r="Y473" i="4" s="1"/>
  <c r="AK473" i="4" s="1"/>
  <c r="AW473" i="4" s="1"/>
  <c r="BI473" i="4" s="1"/>
  <c r="M483" i="4" s="1"/>
  <c r="Y483" i="4" s="1"/>
  <c r="AK483" i="4" s="1"/>
  <c r="AW483" i="4" s="1"/>
  <c r="BI483" i="4" s="1"/>
  <c r="M493" i="4" s="1"/>
  <c r="Y493" i="4" s="1"/>
  <c r="AK493" i="4" s="1"/>
  <c r="AW493" i="4" s="1"/>
  <c r="BI493" i="4" s="1"/>
  <c r="M503" i="4" s="1"/>
  <c r="Y503" i="4" s="1"/>
  <c r="AK503" i="4" s="1"/>
  <c r="AW503" i="4" s="1"/>
  <c r="BI503" i="4" s="1"/>
  <c r="M513" i="4" s="1"/>
  <c r="Y513" i="4" s="1"/>
  <c r="AK513" i="4" s="1"/>
  <c r="AW513" i="4" s="1"/>
  <c r="BI513" i="4" s="1"/>
  <c r="M526" i="4" s="1"/>
  <c r="Y526" i="4" s="1"/>
  <c r="AK526" i="4" s="1"/>
  <c r="AW526" i="4" s="1"/>
  <c r="BI526" i="4" s="1"/>
  <c r="M536" i="4" s="1"/>
  <c r="Y536" i="4" s="1"/>
  <c r="AK536" i="4" s="1"/>
  <c r="AW536" i="4" s="1"/>
  <c r="BI536" i="4" s="1"/>
  <c r="M546" i="4" s="1"/>
  <c r="Y546" i="4" s="1"/>
  <c r="AK546" i="4" s="1"/>
  <c r="AW546" i="4" s="1"/>
  <c r="BI546" i="4" s="1"/>
  <c r="M556" i="4" s="1"/>
  <c r="Y556" i="4" s="1"/>
  <c r="AK556" i="4" s="1"/>
  <c r="AW556" i="4" s="1"/>
  <c r="BI556" i="4" s="1"/>
  <c r="M566" i="4" s="1"/>
  <c r="Y566" i="4" s="1"/>
  <c r="AK566" i="4" s="1"/>
  <c r="AW566" i="4" s="1"/>
  <c r="BI566" i="4" s="1"/>
  <c r="M576" i="4" s="1"/>
  <c r="Y576" i="4" s="1"/>
  <c r="AK576" i="4" s="1"/>
  <c r="AW576" i="4" s="1"/>
  <c r="BI576" i="4" s="1"/>
  <c r="M586" i="4" s="1"/>
  <c r="Y586" i="4" s="1"/>
  <c r="AK586" i="4" s="1"/>
  <c r="AW586" i="4" s="1"/>
  <c r="BI586" i="4" s="1"/>
  <c r="M596" i="4" s="1"/>
  <c r="Y596" i="4" s="1"/>
  <c r="AK596" i="4" s="1"/>
  <c r="AW596" i="4" s="1"/>
  <c r="BI596" i="4" s="1"/>
  <c r="M606" i="4" s="1"/>
  <c r="Y606" i="4" s="1"/>
  <c r="AK606" i="4" s="1"/>
  <c r="AW606" i="4" s="1"/>
  <c r="BI606" i="4" s="1"/>
  <c r="M616" i="4" s="1"/>
  <c r="Y616" i="4" s="1"/>
  <c r="AK616" i="4" s="1"/>
  <c r="AW616" i="4" s="1"/>
  <c r="BI616" i="4" s="1"/>
  <c r="M629" i="4" s="1"/>
  <c r="Y629" i="4" s="1"/>
  <c r="AK629" i="4" s="1"/>
  <c r="AW629" i="4" s="1"/>
  <c r="BI629" i="4" s="1"/>
  <c r="M639" i="4" s="1"/>
  <c r="Y639" i="4" s="1"/>
  <c r="AK639" i="4" s="1"/>
  <c r="AW639" i="4" s="1"/>
  <c r="BI639" i="4" s="1"/>
  <c r="M649" i="4" s="1"/>
  <c r="Y649" i="4" s="1"/>
  <c r="AK649" i="4" s="1"/>
  <c r="AW649" i="4" s="1"/>
  <c r="BI649" i="4" s="1"/>
  <c r="M659" i="4" s="1"/>
  <c r="Y659" i="4" s="1"/>
  <c r="AK659" i="4" s="1"/>
  <c r="AW659" i="4" s="1"/>
  <c r="BI659" i="4" s="1"/>
  <c r="M669" i="4" s="1"/>
  <c r="Y669" i="4" s="1"/>
  <c r="AK669" i="4" s="1"/>
  <c r="AW669" i="4" s="1"/>
  <c r="BI669" i="4" s="1"/>
  <c r="M679" i="4" s="1"/>
  <c r="Y679" i="4" s="1"/>
  <c r="AK679" i="4" s="1"/>
  <c r="AW679" i="4" s="1"/>
  <c r="BI679" i="4" s="1"/>
  <c r="M689" i="4" s="1"/>
  <c r="Y689" i="4" s="1"/>
  <c r="AK689" i="4" s="1"/>
  <c r="AW689" i="4" s="1"/>
  <c r="BI689" i="4" s="1"/>
  <c r="M699" i="4" s="1"/>
  <c r="Y699" i="4" s="1"/>
  <c r="AK699" i="4" s="1"/>
  <c r="AW699" i="4" s="1"/>
  <c r="BI699" i="4" s="1"/>
  <c r="M709" i="4" s="1"/>
  <c r="Y709" i="4" s="1"/>
  <c r="AK709" i="4" s="1"/>
  <c r="AW709" i="4" s="1"/>
  <c r="BI709" i="4" s="1"/>
  <c r="M719" i="4" s="1"/>
  <c r="Y719" i="4" s="1"/>
  <c r="AK719" i="4" s="1"/>
  <c r="AW719" i="4" s="1"/>
  <c r="BI719" i="4" s="1"/>
  <c r="M732" i="4" s="1"/>
  <c r="Y732" i="4" s="1"/>
  <c r="AK732" i="4" s="1"/>
  <c r="AW732" i="4" s="1"/>
  <c r="BI732" i="4" s="1"/>
  <c r="M742" i="4" s="1"/>
  <c r="Y742" i="4" s="1"/>
  <c r="AK742" i="4" s="1"/>
  <c r="AW742" i="4" s="1"/>
  <c r="BI742" i="4" s="1"/>
  <c r="M752" i="4" s="1"/>
  <c r="Y752" i="4" s="1"/>
  <c r="AK752" i="4" s="1"/>
  <c r="AW752" i="4" s="1"/>
  <c r="BI752" i="4" s="1"/>
  <c r="M762" i="4" s="1"/>
  <c r="Y762" i="4" s="1"/>
  <c r="AK762" i="4" s="1"/>
  <c r="AW762" i="4" s="1"/>
  <c r="BI762" i="4" s="1"/>
  <c r="M772" i="4" s="1"/>
  <c r="Y772" i="4" s="1"/>
  <c r="AK772" i="4" s="1"/>
  <c r="AW772" i="4" s="1"/>
  <c r="BI772" i="4" s="1"/>
  <c r="M782" i="4" s="1"/>
  <c r="Y782" i="4" s="1"/>
  <c r="AK782" i="4" s="1"/>
  <c r="AW782" i="4" s="1"/>
  <c r="BI782" i="4" s="1"/>
  <c r="M792" i="4" s="1"/>
  <c r="Y792" i="4" s="1"/>
  <c r="AK792" i="4" s="1"/>
  <c r="AW792" i="4" s="1"/>
  <c r="BI792" i="4" s="1"/>
  <c r="M802" i="4" s="1"/>
  <c r="Y802" i="4" s="1"/>
  <c r="AK802" i="4" s="1"/>
  <c r="AW802" i="4" s="1"/>
  <c r="BI802" i="4" s="1"/>
  <c r="M812" i="4" s="1"/>
  <c r="Y812" i="4" s="1"/>
  <c r="AK812" i="4" s="1"/>
  <c r="AW812" i="4" s="1"/>
  <c r="BI812" i="4" s="1"/>
  <c r="M822" i="4" s="1"/>
  <c r="Y822" i="4" s="1"/>
  <c r="AK822" i="4" s="1"/>
  <c r="AW822" i="4" s="1"/>
  <c r="BI822" i="4" s="1"/>
  <c r="BV52" i="4"/>
  <c r="BW52" i="4"/>
  <c r="BY52" i="4" s="1"/>
  <c r="M111" i="4" s="1"/>
  <c r="BU53" i="4"/>
  <c r="M112" i="4" l="1"/>
  <c r="C106" i="4" s="1"/>
  <c r="M113" i="4"/>
  <c r="BB99" i="4"/>
  <c r="BB100" i="4"/>
  <c r="BC97" i="4"/>
  <c r="BD97" i="4" s="1"/>
  <c r="BC96" i="4"/>
  <c r="BD96" i="4" s="1"/>
  <c r="BA95" i="4"/>
  <c r="BD98" i="4" s="1"/>
  <c r="BB95" i="4"/>
  <c r="BB101" i="4"/>
  <c r="BB94" i="4"/>
  <c r="BU54" i="4"/>
  <c r="BW53" i="4"/>
  <c r="BY53" i="4" s="1"/>
  <c r="Y111" i="4" s="1"/>
  <c r="BV53" i="4"/>
  <c r="F113" i="4" l="1"/>
  <c r="F112" i="4"/>
  <c r="G110" i="4"/>
  <c r="H110" i="4" s="1"/>
  <c r="G109" i="4"/>
  <c r="H109" i="4" s="1"/>
  <c r="F114" i="4"/>
  <c r="F107" i="4"/>
  <c r="F108" i="4"/>
  <c r="E108" i="4"/>
  <c r="H111" i="4" s="1"/>
  <c r="Y113" i="4"/>
  <c r="Y112" i="4"/>
  <c r="O106" i="4" s="1"/>
  <c r="BU55" i="4"/>
  <c r="BV54" i="4"/>
  <c r="BW54" i="4"/>
  <c r="BY54" i="4" s="1"/>
  <c r="AK111" i="4" s="1"/>
  <c r="AK112" i="4" l="1"/>
  <c r="AA106" i="4" s="1"/>
  <c r="AK113" i="4"/>
  <c r="R114" i="4"/>
  <c r="S109" i="4"/>
  <c r="T109" i="4" s="1"/>
  <c r="R108" i="4"/>
  <c r="R112" i="4"/>
  <c r="R107" i="4"/>
  <c r="S110" i="4"/>
  <c r="T110" i="4" s="1"/>
  <c r="Q108" i="4"/>
  <c r="T111" i="4" s="1"/>
  <c r="R113" i="4"/>
  <c r="BU56" i="4"/>
  <c r="BU57" i="4" s="1"/>
  <c r="BW55" i="4"/>
  <c r="BY55" i="4" s="1"/>
  <c r="AW111" i="4" s="1"/>
  <c r="BV55" i="4"/>
  <c r="AW113" i="4" l="1"/>
  <c r="AW112" i="4"/>
  <c r="AM106" i="4" s="1"/>
  <c r="AE109" i="4"/>
  <c r="AF109" i="4" s="1"/>
  <c r="AD113" i="4"/>
  <c r="AE110" i="4"/>
  <c r="AF110" i="4" s="1"/>
  <c r="AD112" i="4"/>
  <c r="AD108" i="4"/>
  <c r="AD107" i="4"/>
  <c r="AC108" i="4"/>
  <c r="AF111" i="4" s="1"/>
  <c r="AD114" i="4"/>
  <c r="BW57" i="4"/>
  <c r="BY57" i="4" s="1"/>
  <c r="M121" i="4" s="1"/>
  <c r="BV57" i="4"/>
  <c r="BU58" i="4"/>
  <c r="BW56" i="4"/>
  <c r="BY56" i="4" s="1"/>
  <c r="BI111" i="4" s="1"/>
  <c r="BV56" i="4"/>
  <c r="M123" i="4" l="1"/>
  <c r="M122" i="4"/>
  <c r="C116" i="4" s="1"/>
  <c r="BI113" i="4"/>
  <c r="BI112" i="4"/>
  <c r="AY106" i="4" s="1"/>
  <c r="AP114" i="4"/>
  <c r="AP108" i="4"/>
  <c r="AO108" i="4"/>
  <c r="AR111" i="4" s="1"/>
  <c r="AQ110" i="4"/>
  <c r="AR110" i="4" s="1"/>
  <c r="AQ109" i="4"/>
  <c r="AR109" i="4" s="1"/>
  <c r="AP113" i="4"/>
  <c r="AP112" i="4"/>
  <c r="AP107" i="4"/>
  <c r="BU59" i="4"/>
  <c r="BW58" i="4"/>
  <c r="BY58" i="4" s="1"/>
  <c r="Y121" i="4" s="1"/>
  <c r="BV58" i="4"/>
  <c r="BB113" i="4" l="1"/>
  <c r="BB112" i="4"/>
  <c r="BC110" i="4"/>
  <c r="BD110" i="4" s="1"/>
  <c r="BB107" i="4"/>
  <c r="BB108" i="4"/>
  <c r="BC109" i="4"/>
  <c r="BD109" i="4" s="1"/>
  <c r="BB114" i="4"/>
  <c r="BA108" i="4"/>
  <c r="BD111" i="4" s="1"/>
  <c r="Y122" i="4"/>
  <c r="O116" i="4" s="1"/>
  <c r="Y123" i="4"/>
  <c r="F117" i="4"/>
  <c r="F124" i="4"/>
  <c r="F122" i="4"/>
  <c r="F123" i="4"/>
  <c r="G119" i="4"/>
  <c r="H119" i="4" s="1"/>
  <c r="G120" i="4"/>
  <c r="H120" i="4" s="1"/>
  <c r="F118" i="4"/>
  <c r="E118" i="4"/>
  <c r="H121" i="4" s="1"/>
  <c r="BU60" i="4"/>
  <c r="BW59" i="4"/>
  <c r="BY59" i="4" s="1"/>
  <c r="AK121" i="4" s="1"/>
  <c r="BV59" i="4"/>
  <c r="AK123" i="4" l="1"/>
  <c r="AK122" i="4"/>
  <c r="AA116" i="4" s="1"/>
  <c r="R118" i="4"/>
  <c r="S120" i="4"/>
  <c r="T120" i="4" s="1"/>
  <c r="Q118" i="4"/>
  <c r="T121" i="4" s="1"/>
  <c r="R124" i="4"/>
  <c r="R122" i="4"/>
  <c r="R123" i="4"/>
  <c r="S119" i="4"/>
  <c r="T119" i="4" s="1"/>
  <c r="R117" i="4"/>
  <c r="BU61" i="4"/>
  <c r="BV60" i="4"/>
  <c r="BW60" i="4"/>
  <c r="BY60" i="4" s="1"/>
  <c r="AW121" i="4" s="1"/>
  <c r="AW122" i="4" l="1"/>
  <c r="AM116" i="4" s="1"/>
  <c r="AW123" i="4"/>
  <c r="AD123" i="4"/>
  <c r="AD118" i="4"/>
  <c r="AE120" i="4"/>
  <c r="AF120" i="4" s="1"/>
  <c r="AD124" i="4"/>
  <c r="AE119" i="4"/>
  <c r="AF119" i="4" s="1"/>
  <c r="AD117" i="4"/>
  <c r="AC118" i="4"/>
  <c r="AF121" i="4" s="1"/>
  <c r="AD122" i="4"/>
  <c r="BW61" i="4"/>
  <c r="BY61" i="4" s="1"/>
  <c r="BI121" i="4" s="1"/>
  <c r="BV61" i="4"/>
  <c r="BU62" i="4"/>
  <c r="BI123" i="4" l="1"/>
  <c r="BI122" i="4"/>
  <c r="AY116" i="4" s="1"/>
  <c r="AP122" i="4"/>
  <c r="AP124" i="4"/>
  <c r="AP123" i="4"/>
  <c r="AP117" i="4"/>
  <c r="AQ119" i="4"/>
  <c r="AR119" i="4" s="1"/>
  <c r="AP118" i="4"/>
  <c r="AQ120" i="4"/>
  <c r="AR120" i="4" s="1"/>
  <c r="AO118" i="4"/>
  <c r="AR121" i="4" s="1"/>
  <c r="BW62" i="4"/>
  <c r="BY62" i="4" s="1"/>
  <c r="M131" i="4" s="1"/>
  <c r="BV62" i="4"/>
  <c r="BU63" i="4"/>
  <c r="M133" i="4" l="1"/>
  <c r="M132" i="4"/>
  <c r="C126" i="4" s="1"/>
  <c r="BB123" i="4"/>
  <c r="BB118" i="4"/>
  <c r="BB124" i="4"/>
  <c r="BC120" i="4"/>
  <c r="BD120" i="4" s="1"/>
  <c r="BB117" i="4"/>
  <c r="BC119" i="4"/>
  <c r="BD119" i="4" s="1"/>
  <c r="BA118" i="4"/>
  <c r="BD121" i="4" s="1"/>
  <c r="BB122" i="4"/>
  <c r="BU64" i="4"/>
  <c r="BW63" i="4"/>
  <c r="BY63" i="4" s="1"/>
  <c r="Y131" i="4" s="1"/>
  <c r="BV63" i="4"/>
  <c r="Y133" i="4" l="1"/>
  <c r="Y132" i="4"/>
  <c r="O126" i="4" s="1"/>
  <c r="G130" i="4"/>
  <c r="H130" i="4" s="1"/>
  <c r="F128" i="4"/>
  <c r="F133" i="4"/>
  <c r="E128" i="4"/>
  <c r="H131" i="4" s="1"/>
  <c r="G129" i="4"/>
  <c r="H129" i="4" s="1"/>
  <c r="F127" i="4"/>
  <c r="F132" i="4"/>
  <c r="F134" i="4"/>
  <c r="BU65" i="4"/>
  <c r="BW64" i="4"/>
  <c r="BY64" i="4" s="1"/>
  <c r="AK131" i="4" s="1"/>
  <c r="BV64" i="4"/>
  <c r="AK133" i="4" l="1"/>
  <c r="AK132" i="4"/>
  <c r="AA126" i="4" s="1"/>
  <c r="S130" i="4"/>
  <c r="T130" i="4" s="1"/>
  <c r="R128" i="4"/>
  <c r="R127" i="4"/>
  <c r="R132" i="4"/>
  <c r="R134" i="4"/>
  <c r="Q128" i="4"/>
  <c r="T131" i="4" s="1"/>
  <c r="R133" i="4"/>
  <c r="S129" i="4"/>
  <c r="T129" i="4" s="1"/>
  <c r="BU66" i="4"/>
  <c r="BW65" i="4"/>
  <c r="BY65" i="4" s="1"/>
  <c r="AW131" i="4" s="1"/>
  <c r="BV65" i="4"/>
  <c r="AW133" i="4" l="1"/>
  <c r="AW132" i="4"/>
  <c r="AM126" i="4" s="1"/>
  <c r="AD128" i="4"/>
  <c r="AD133" i="4"/>
  <c r="AD127" i="4"/>
  <c r="AC128" i="4"/>
  <c r="AF131" i="4" s="1"/>
  <c r="AE130" i="4"/>
  <c r="AF130" i="4" s="1"/>
  <c r="AD134" i="4"/>
  <c r="AE129" i="4"/>
  <c r="AF129" i="4" s="1"/>
  <c r="AD132" i="4"/>
  <c r="BW66" i="4"/>
  <c r="BY66" i="4" s="1"/>
  <c r="BI131" i="4" s="1"/>
  <c r="BV66" i="4"/>
  <c r="BU67" i="4"/>
  <c r="BI133" i="4" l="1"/>
  <c r="BI132" i="4"/>
  <c r="AY126" i="4" s="1"/>
  <c r="AQ130" i="4"/>
  <c r="AR130" i="4" s="1"/>
  <c r="AP128" i="4"/>
  <c r="AQ129" i="4"/>
  <c r="AR129" i="4" s="1"/>
  <c r="AP133" i="4"/>
  <c r="AP134" i="4"/>
  <c r="AO128" i="4"/>
  <c r="AR131" i="4" s="1"/>
  <c r="AP127" i="4"/>
  <c r="AP132" i="4"/>
  <c r="BW67" i="4"/>
  <c r="BY67" i="4" s="1"/>
  <c r="M141" i="4" s="1"/>
  <c r="BV67" i="4"/>
  <c r="BU68" i="4"/>
  <c r="M143" i="4" l="1"/>
  <c r="M142" i="4"/>
  <c r="C136" i="4" s="1"/>
  <c r="BB134" i="4"/>
  <c r="BC130" i="4"/>
  <c r="BD130" i="4" s="1"/>
  <c r="BA128" i="4"/>
  <c r="BD131" i="4" s="1"/>
  <c r="BB127" i="4"/>
  <c r="BB133" i="4"/>
  <c r="BB132" i="4"/>
  <c r="BB128" i="4"/>
  <c r="BC129" i="4"/>
  <c r="BD129" i="4" s="1"/>
  <c r="BU69" i="4"/>
  <c r="BV68" i="4"/>
  <c r="BW68" i="4"/>
  <c r="BY68" i="4" s="1"/>
  <c r="Y141" i="4" s="1"/>
  <c r="Y143" i="4" l="1"/>
  <c r="Y142" i="4"/>
  <c r="O136" i="4" s="1"/>
  <c r="F143" i="4"/>
  <c r="F144" i="4"/>
  <c r="F137" i="4"/>
  <c r="F138" i="4"/>
  <c r="G140" i="4"/>
  <c r="H140" i="4" s="1"/>
  <c r="E138" i="4"/>
  <c r="H141" i="4" s="1"/>
  <c r="G139" i="4"/>
  <c r="H139" i="4" s="1"/>
  <c r="F142" i="4"/>
  <c r="BU70" i="4"/>
  <c r="BW69" i="4"/>
  <c r="BY69" i="4" s="1"/>
  <c r="AK141" i="4" s="1"/>
  <c r="BV69" i="4"/>
  <c r="AK143" i="4" l="1"/>
  <c r="AK142" i="4"/>
  <c r="AA136" i="4" s="1"/>
  <c r="R144" i="4"/>
  <c r="S140" i="4"/>
  <c r="T140" i="4" s="1"/>
  <c r="R143" i="4"/>
  <c r="R137" i="4"/>
  <c r="R138" i="4"/>
  <c r="R142" i="4"/>
  <c r="Q138" i="4"/>
  <c r="T141" i="4" s="1"/>
  <c r="S139" i="4"/>
  <c r="T139" i="4" s="1"/>
  <c r="BU71" i="4"/>
  <c r="BU72" i="4" s="1"/>
  <c r="BV70" i="4"/>
  <c r="BW70" i="4"/>
  <c r="BY70" i="4" s="1"/>
  <c r="AW141" i="4" s="1"/>
  <c r="AW142" i="4" l="1"/>
  <c r="AM136" i="4" s="1"/>
  <c r="AW143" i="4"/>
  <c r="AD143" i="4"/>
  <c r="AE140" i="4"/>
  <c r="AF140" i="4" s="1"/>
  <c r="AC138" i="4"/>
  <c r="AF141" i="4" s="1"/>
  <c r="AE139" i="4"/>
  <c r="AF139" i="4" s="1"/>
  <c r="AD137" i="4"/>
  <c r="AD138" i="4"/>
  <c r="AD142" i="4"/>
  <c r="AD144" i="4"/>
  <c r="BV72" i="4"/>
  <c r="BW72" i="4"/>
  <c r="BY72" i="4" s="1"/>
  <c r="M151" i="4" s="1"/>
  <c r="BU73" i="4"/>
  <c r="BW71" i="4"/>
  <c r="BY71" i="4" s="1"/>
  <c r="BI141" i="4" s="1"/>
  <c r="BV71" i="4"/>
  <c r="M152" i="4" l="1"/>
  <c r="C146" i="4" s="1"/>
  <c r="M153" i="4"/>
  <c r="BI143" i="4"/>
  <c r="BI142" i="4"/>
  <c r="AY136" i="4" s="1"/>
  <c r="AP143" i="4"/>
  <c r="AO138" i="4"/>
  <c r="AR141" i="4" s="1"/>
  <c r="AQ140" i="4"/>
  <c r="AR140" i="4" s="1"/>
  <c r="AP144" i="4"/>
  <c r="AQ139" i="4"/>
  <c r="AR139" i="4" s="1"/>
  <c r="AP142" i="4"/>
  <c r="AP137" i="4"/>
  <c r="AP138" i="4"/>
  <c r="BU74" i="4"/>
  <c r="BW73" i="4"/>
  <c r="BY73" i="4" s="1"/>
  <c r="Y151" i="4" s="1"/>
  <c r="BV73" i="4"/>
  <c r="BB138" i="4" l="1"/>
  <c r="BC140" i="4"/>
  <c r="BD140" i="4" s="1"/>
  <c r="BB143" i="4"/>
  <c r="BA138" i="4"/>
  <c r="BD141" i="4" s="1"/>
  <c r="BB144" i="4"/>
  <c r="BC139" i="4"/>
  <c r="BD139" i="4" s="1"/>
  <c r="BB137" i="4"/>
  <c r="BB142" i="4"/>
  <c r="Y153" i="4"/>
  <c r="Y152" i="4"/>
  <c r="O146" i="4" s="1"/>
  <c r="F154" i="4"/>
  <c r="E148" i="4"/>
  <c r="H151" i="4" s="1"/>
  <c r="F147" i="4"/>
  <c r="F152" i="4"/>
  <c r="G150" i="4"/>
  <c r="H150" i="4" s="1"/>
  <c r="G149" i="4"/>
  <c r="H149" i="4" s="1"/>
  <c r="F153" i="4"/>
  <c r="F148" i="4"/>
  <c r="BU75" i="4"/>
  <c r="BW74" i="4"/>
  <c r="BY74" i="4" s="1"/>
  <c r="AK151" i="4" s="1"/>
  <c r="BV74" i="4"/>
  <c r="AK153" i="4" l="1"/>
  <c r="AK152" i="4"/>
  <c r="AA146" i="4" s="1"/>
  <c r="R153" i="4"/>
  <c r="R147" i="4"/>
  <c r="R152" i="4"/>
  <c r="R154" i="4"/>
  <c r="R148" i="4"/>
  <c r="S149" i="4"/>
  <c r="T149" i="4" s="1"/>
  <c r="Q148" i="4"/>
  <c r="T151" i="4" s="1"/>
  <c r="S150" i="4"/>
  <c r="T150" i="4" s="1"/>
  <c r="BU76" i="4"/>
  <c r="BW75" i="4"/>
  <c r="BY75" i="4" s="1"/>
  <c r="AW151" i="4" s="1"/>
  <c r="BV75" i="4"/>
  <c r="AW153" i="4" l="1"/>
  <c r="AW152" i="4"/>
  <c r="AM146" i="4" s="1"/>
  <c r="AD152" i="4"/>
  <c r="AD153" i="4"/>
  <c r="AE150" i="4"/>
  <c r="AF150" i="4" s="1"/>
  <c r="AD147" i="4"/>
  <c r="AC148" i="4"/>
  <c r="AF151" i="4" s="1"/>
  <c r="AD154" i="4"/>
  <c r="AD148" i="4"/>
  <c r="AE149" i="4"/>
  <c r="AF149" i="4" s="1"/>
  <c r="BW76" i="4"/>
  <c r="BY76" i="4" s="1"/>
  <c r="BI151" i="4" s="1"/>
  <c r="BV76" i="4"/>
  <c r="BU77" i="4"/>
  <c r="BI153" i="4" l="1"/>
  <c r="BI152" i="4"/>
  <c r="AY146" i="4" s="1"/>
  <c r="AP147" i="4"/>
  <c r="AQ150" i="4"/>
  <c r="AR150" i="4" s="1"/>
  <c r="AP152" i="4"/>
  <c r="AP148" i="4"/>
  <c r="AP154" i="4"/>
  <c r="AP153" i="4"/>
  <c r="AO148" i="4"/>
  <c r="AR151" i="4" s="1"/>
  <c r="AQ149" i="4"/>
  <c r="AR149" i="4" s="1"/>
  <c r="BW77" i="4"/>
  <c r="BY77" i="4" s="1"/>
  <c r="M161" i="4" s="1"/>
  <c r="BV77" i="4"/>
  <c r="BU78" i="4"/>
  <c r="M162" i="4" l="1"/>
  <c r="C156" i="4" s="1"/>
  <c r="M163" i="4"/>
  <c r="BB148" i="4"/>
  <c r="BC149" i="4"/>
  <c r="BD149" i="4" s="1"/>
  <c r="BC150" i="4"/>
  <c r="BD150" i="4" s="1"/>
  <c r="BB152" i="4"/>
  <c r="BB147" i="4"/>
  <c r="BB153" i="4"/>
  <c r="BB154" i="4"/>
  <c r="BA148" i="4"/>
  <c r="BD151" i="4" s="1"/>
  <c r="BU79" i="4"/>
  <c r="BW78" i="4"/>
  <c r="BY78" i="4" s="1"/>
  <c r="Y161" i="4" s="1"/>
  <c r="BV78" i="4"/>
  <c r="Y163" i="4" l="1"/>
  <c r="Y162" i="4"/>
  <c r="O156" i="4" s="1"/>
  <c r="F157" i="4"/>
  <c r="G159" i="4"/>
  <c r="H159" i="4" s="1"/>
  <c r="G160" i="4"/>
  <c r="H160" i="4" s="1"/>
  <c r="F162" i="4"/>
  <c r="F164" i="4"/>
  <c r="E158" i="4"/>
  <c r="H161" i="4" s="1"/>
  <c r="F158" i="4"/>
  <c r="F163" i="4"/>
  <c r="BU80" i="4"/>
  <c r="BW79" i="4"/>
  <c r="BY79" i="4" s="1"/>
  <c r="AK161" i="4" s="1"/>
  <c r="BV79" i="4"/>
  <c r="AK163" i="4" l="1"/>
  <c r="AK162" i="4"/>
  <c r="AA156" i="4" s="1"/>
  <c r="R158" i="4"/>
  <c r="R162" i="4"/>
  <c r="R163" i="4"/>
  <c r="R164" i="4"/>
  <c r="S160" i="4"/>
  <c r="T160" i="4" s="1"/>
  <c r="S159" i="4"/>
  <c r="T159" i="4" s="1"/>
  <c r="Q158" i="4"/>
  <c r="T161" i="4" s="1"/>
  <c r="R157" i="4"/>
  <c r="BU81" i="4"/>
  <c r="BU82" i="4" s="1"/>
  <c r="BW80" i="4"/>
  <c r="BY80" i="4" s="1"/>
  <c r="AW161" i="4" s="1"/>
  <c r="BV80" i="4"/>
  <c r="AW163" i="4" l="1"/>
  <c r="AW162" i="4"/>
  <c r="AM156" i="4" s="1"/>
  <c r="AD158" i="4"/>
  <c r="AC158" i="4"/>
  <c r="AF161" i="4" s="1"/>
  <c r="AD157" i="4"/>
  <c r="AD164" i="4"/>
  <c r="AD162" i="4"/>
  <c r="AD163" i="4"/>
  <c r="AE159" i="4"/>
  <c r="AF159" i="4" s="1"/>
  <c r="AE160" i="4"/>
  <c r="AF160" i="4" s="1"/>
  <c r="BW82" i="4"/>
  <c r="BY82" i="4" s="1"/>
  <c r="M171" i="4" s="1"/>
  <c r="BV82" i="4"/>
  <c r="BU83" i="4"/>
  <c r="BW81" i="4"/>
  <c r="BY81" i="4" s="1"/>
  <c r="BI161" i="4" s="1"/>
  <c r="BV81" i="4"/>
  <c r="BI163" i="4" l="1"/>
  <c r="BI162" i="4"/>
  <c r="AY156" i="4" s="1"/>
  <c r="M172" i="4"/>
  <c r="C166" i="4" s="1"/>
  <c r="M173" i="4"/>
  <c r="AP163" i="4"/>
  <c r="AP164" i="4"/>
  <c r="AP157" i="4"/>
  <c r="AP158" i="4"/>
  <c r="AQ160" i="4"/>
  <c r="AR160" i="4" s="1"/>
  <c r="AQ159" i="4"/>
  <c r="AR159" i="4" s="1"/>
  <c r="AO158" i="4"/>
  <c r="AR161" i="4" s="1"/>
  <c r="AP162" i="4"/>
  <c r="BU84" i="4"/>
  <c r="BW83" i="4"/>
  <c r="BY83" i="4" s="1"/>
  <c r="Y171" i="4" s="1"/>
  <c r="BV83" i="4"/>
  <c r="F174" i="4" l="1"/>
  <c r="G170" i="4"/>
  <c r="H170" i="4" s="1"/>
  <c r="F168" i="4"/>
  <c r="F172" i="4"/>
  <c r="F167" i="4"/>
  <c r="G169" i="4"/>
  <c r="H169" i="4" s="1"/>
  <c r="E168" i="4"/>
  <c r="H171" i="4" s="1"/>
  <c r="F173" i="4"/>
  <c r="Y173" i="4"/>
  <c r="Y172" i="4"/>
  <c r="O166" i="4" s="1"/>
  <c r="BB164" i="4"/>
  <c r="BB157" i="4"/>
  <c r="BB163" i="4"/>
  <c r="BB158" i="4"/>
  <c r="BC160" i="4"/>
  <c r="BD160" i="4" s="1"/>
  <c r="BB162" i="4"/>
  <c r="BA158" i="4"/>
  <c r="BD161" i="4" s="1"/>
  <c r="BC159" i="4"/>
  <c r="BD159" i="4" s="1"/>
  <c r="BU85" i="4"/>
  <c r="BW84" i="4"/>
  <c r="BY84" i="4" s="1"/>
  <c r="AK171" i="4" s="1"/>
  <c r="BV84" i="4"/>
  <c r="AK172" i="4" l="1"/>
  <c r="AA166" i="4" s="1"/>
  <c r="AK173" i="4"/>
  <c r="S169" i="4"/>
  <c r="T169" i="4" s="1"/>
  <c r="R168" i="4"/>
  <c r="R173" i="4"/>
  <c r="R167" i="4"/>
  <c r="R174" i="4"/>
  <c r="S170" i="4"/>
  <c r="T170" i="4" s="1"/>
  <c r="Q168" i="4"/>
  <c r="T171" i="4" s="1"/>
  <c r="R172" i="4"/>
  <c r="BU86" i="4"/>
  <c r="BW85" i="4"/>
  <c r="BY85" i="4" s="1"/>
  <c r="AW171" i="4" s="1"/>
  <c r="BV85" i="4"/>
  <c r="AW173" i="4" l="1"/>
  <c r="AW172" i="4"/>
  <c r="AM166" i="4" s="1"/>
  <c r="AD172" i="4"/>
  <c r="AD167" i="4"/>
  <c r="AD174" i="4"/>
  <c r="AE170" i="4"/>
  <c r="AF170" i="4" s="1"/>
  <c r="AD173" i="4"/>
  <c r="AE169" i="4"/>
  <c r="AF169" i="4" s="1"/>
  <c r="AD168" i="4"/>
  <c r="AC168" i="4"/>
  <c r="AF171" i="4" s="1"/>
  <c r="BW86" i="4"/>
  <c r="BY86" i="4" s="1"/>
  <c r="BI171" i="4" s="1"/>
  <c r="BV86" i="4"/>
  <c r="BU87" i="4"/>
  <c r="BI172" i="4" l="1"/>
  <c r="AY166" i="4" s="1"/>
  <c r="BI173" i="4"/>
  <c r="AP173" i="4"/>
  <c r="AP168" i="4"/>
  <c r="AP172" i="4"/>
  <c r="AQ170" i="4"/>
  <c r="AR170" i="4" s="1"/>
  <c r="AO168" i="4"/>
  <c r="AR171" i="4" s="1"/>
  <c r="AQ169" i="4"/>
  <c r="AR169" i="4" s="1"/>
  <c r="AP174" i="4"/>
  <c r="AP167" i="4"/>
  <c r="BV87" i="4"/>
  <c r="BW87" i="4"/>
  <c r="BY87" i="4" s="1"/>
  <c r="M181" i="4" s="1"/>
  <c r="BU88" i="4"/>
  <c r="M182" i="4" l="1"/>
  <c r="C176" i="4" s="1"/>
  <c r="M183" i="4"/>
  <c r="BB168" i="4"/>
  <c r="BC170" i="4"/>
  <c r="BD170" i="4" s="1"/>
  <c r="BA168" i="4"/>
  <c r="BD171" i="4" s="1"/>
  <c r="BB173" i="4"/>
  <c r="BB174" i="4"/>
  <c r="BB172" i="4"/>
  <c r="BB167" i="4"/>
  <c r="BC169" i="4"/>
  <c r="BD169" i="4" s="1"/>
  <c r="BU89" i="4"/>
  <c r="BW88" i="4"/>
  <c r="BY88" i="4" s="1"/>
  <c r="Y181" i="4" s="1"/>
  <c r="BV88" i="4"/>
  <c r="Y183" i="4" l="1"/>
  <c r="Y182" i="4"/>
  <c r="O176" i="4" s="1"/>
  <c r="G180" i="4"/>
  <c r="H180" i="4" s="1"/>
  <c r="F184" i="4"/>
  <c r="F182" i="4"/>
  <c r="E178" i="4"/>
  <c r="H181" i="4" s="1"/>
  <c r="F178" i="4"/>
  <c r="F183" i="4"/>
  <c r="G179" i="4"/>
  <c r="H179" i="4" s="1"/>
  <c r="F177" i="4"/>
  <c r="BU90" i="4"/>
  <c r="BW89" i="4"/>
  <c r="BY89" i="4" s="1"/>
  <c r="AK181" i="4" s="1"/>
  <c r="BV89" i="4"/>
  <c r="AK182" i="4" l="1"/>
  <c r="AA176" i="4" s="1"/>
  <c r="AK183" i="4"/>
  <c r="S179" i="4"/>
  <c r="T179" i="4" s="1"/>
  <c r="R178" i="4"/>
  <c r="R183" i="4"/>
  <c r="R177" i="4"/>
  <c r="R182" i="4"/>
  <c r="R184" i="4"/>
  <c r="S180" i="4"/>
  <c r="T180" i="4" s="1"/>
  <c r="Q178" i="4"/>
  <c r="T181" i="4" s="1"/>
  <c r="BU91" i="4"/>
  <c r="BW90" i="4"/>
  <c r="BY90" i="4" s="1"/>
  <c r="AW181" i="4" s="1"/>
  <c r="BV90" i="4"/>
  <c r="AW183" i="4" l="1"/>
  <c r="AW182" i="4"/>
  <c r="AM176" i="4" s="1"/>
  <c r="AD178" i="4"/>
  <c r="AD182" i="4"/>
  <c r="AC178" i="4"/>
  <c r="AF181" i="4" s="1"/>
  <c r="AE179" i="4"/>
  <c r="AF179" i="4" s="1"/>
  <c r="AE180" i="4"/>
  <c r="AF180" i="4" s="1"/>
  <c r="AD183" i="4"/>
  <c r="AD177" i="4"/>
  <c r="AD184" i="4"/>
  <c r="BW91" i="4"/>
  <c r="BY91" i="4" s="1"/>
  <c r="BI181" i="4" s="1"/>
  <c r="BV91" i="4"/>
  <c r="BU92" i="4"/>
  <c r="BI182" i="4" l="1"/>
  <c r="AY176" i="4" s="1"/>
  <c r="BI183" i="4"/>
  <c r="AQ179" i="4"/>
  <c r="AR179" i="4" s="1"/>
  <c r="AP184" i="4"/>
  <c r="AP177" i="4"/>
  <c r="AO178" i="4"/>
  <c r="AR181" i="4" s="1"/>
  <c r="AP182" i="4"/>
  <c r="AQ180" i="4"/>
  <c r="AR180" i="4" s="1"/>
  <c r="AP183" i="4"/>
  <c r="AP178" i="4"/>
  <c r="BW92" i="4"/>
  <c r="BY92" i="4" s="1"/>
  <c r="M191" i="4" s="1"/>
  <c r="BV92" i="4"/>
  <c r="BU93" i="4"/>
  <c r="M192" i="4" l="1"/>
  <c r="C186" i="4" s="1"/>
  <c r="M193" i="4"/>
  <c r="BB178" i="4"/>
  <c r="BC179" i="4"/>
  <c r="BD179" i="4" s="1"/>
  <c r="BC180" i="4"/>
  <c r="BD180" i="4" s="1"/>
  <c r="BB184" i="4"/>
  <c r="BB183" i="4"/>
  <c r="BB177" i="4"/>
  <c r="BB182" i="4"/>
  <c r="BA178" i="4"/>
  <c r="BD181" i="4" s="1"/>
  <c r="BU94" i="4"/>
  <c r="BW93" i="4"/>
  <c r="BY93" i="4" s="1"/>
  <c r="Y191" i="4" s="1"/>
  <c r="BV93" i="4"/>
  <c r="Y193" i="4" l="1"/>
  <c r="Y192" i="4"/>
  <c r="O186" i="4" s="1"/>
  <c r="F192" i="4"/>
  <c r="F188" i="4"/>
  <c r="F193" i="4"/>
  <c r="E188" i="4"/>
  <c r="H191" i="4" s="1"/>
  <c r="G189" i="4"/>
  <c r="H189" i="4" s="1"/>
  <c r="G190" i="4"/>
  <c r="H190" i="4" s="1"/>
  <c r="F194" i="4"/>
  <c r="F187" i="4"/>
  <c r="BU95" i="4"/>
  <c r="BW94" i="4"/>
  <c r="BY94" i="4" s="1"/>
  <c r="AK191" i="4" s="1"/>
  <c r="BV94" i="4"/>
  <c r="AK192" i="4" l="1"/>
  <c r="AA186" i="4" s="1"/>
  <c r="AK193" i="4"/>
  <c r="R188" i="4"/>
  <c r="R192" i="4"/>
  <c r="R193" i="4"/>
  <c r="S189" i="4"/>
  <c r="T189" i="4" s="1"/>
  <c r="S190" i="4"/>
  <c r="T190" i="4" s="1"/>
  <c r="R187" i="4"/>
  <c r="Q188" i="4"/>
  <c r="T191" i="4" s="1"/>
  <c r="R194" i="4"/>
  <c r="BU96" i="4"/>
  <c r="BW95" i="4"/>
  <c r="BY95" i="4" s="1"/>
  <c r="AW191" i="4" s="1"/>
  <c r="BV95" i="4"/>
  <c r="AW192" i="4" l="1"/>
  <c r="AM186" i="4" s="1"/>
  <c r="AW193" i="4"/>
  <c r="AD188" i="4"/>
  <c r="AD192" i="4"/>
  <c r="AE190" i="4"/>
  <c r="AF190" i="4" s="1"/>
  <c r="AD193" i="4"/>
  <c r="AC188" i="4"/>
  <c r="AF191" i="4" s="1"/>
  <c r="AE189" i="4"/>
  <c r="AF189" i="4" s="1"/>
  <c r="AD187" i="4"/>
  <c r="AD194" i="4"/>
  <c r="BW96" i="4"/>
  <c r="BY96" i="4" s="1"/>
  <c r="BI191" i="4" s="1"/>
  <c r="BV96" i="4"/>
  <c r="BU97" i="4"/>
  <c r="BI192" i="4" l="1"/>
  <c r="AY186" i="4" s="1"/>
  <c r="BI193" i="4"/>
  <c r="AQ189" i="4"/>
  <c r="AR189" i="4" s="1"/>
  <c r="AP194" i="4"/>
  <c r="AP187" i="4"/>
  <c r="AP193" i="4"/>
  <c r="AP188" i="4"/>
  <c r="AP192" i="4"/>
  <c r="AQ190" i="4"/>
  <c r="AR190" i="4" s="1"/>
  <c r="AO188" i="4"/>
  <c r="AR191" i="4" s="1"/>
  <c r="BW97" i="4"/>
  <c r="BY97" i="4" s="1"/>
  <c r="M201" i="4" s="1"/>
  <c r="BV97" i="4"/>
  <c r="BU98" i="4"/>
  <c r="M203" i="4" l="1"/>
  <c r="M202" i="4"/>
  <c r="C196" i="4" s="1"/>
  <c r="BA188" i="4"/>
  <c r="BD191" i="4" s="1"/>
  <c r="BC189" i="4"/>
  <c r="BD189" i="4" s="1"/>
  <c r="BB194" i="4"/>
  <c r="BC190" i="4"/>
  <c r="BD190" i="4" s="1"/>
  <c r="BB187" i="4"/>
  <c r="BB193" i="4"/>
  <c r="BB188" i="4"/>
  <c r="BB192" i="4"/>
  <c r="BU99" i="4"/>
  <c r="BW98" i="4"/>
  <c r="BY98" i="4" s="1"/>
  <c r="Y201" i="4" s="1"/>
  <c r="BV98" i="4"/>
  <c r="Y202" i="4" l="1"/>
  <c r="O196" i="4" s="1"/>
  <c r="Y203" i="4"/>
  <c r="F203" i="4"/>
  <c r="E198" i="4"/>
  <c r="H201" i="4" s="1"/>
  <c r="G200" i="4"/>
  <c r="H200" i="4" s="1"/>
  <c r="F204" i="4"/>
  <c r="F197" i="4"/>
  <c r="F202" i="4"/>
  <c r="F198" i="4"/>
  <c r="G199" i="4"/>
  <c r="H199" i="4" s="1"/>
  <c r="BU100" i="4"/>
  <c r="BW99" i="4"/>
  <c r="BY99" i="4" s="1"/>
  <c r="AK201" i="4" s="1"/>
  <c r="BV99" i="4"/>
  <c r="AK202" i="4" l="1"/>
  <c r="AA196" i="4" s="1"/>
  <c r="AK203" i="4"/>
  <c r="S200" i="4"/>
  <c r="T200" i="4" s="1"/>
  <c r="S199" i="4"/>
  <c r="T199" i="4" s="1"/>
  <c r="R198" i="4"/>
  <c r="R204" i="4"/>
  <c r="R202" i="4"/>
  <c r="Q198" i="4"/>
  <c r="T201" i="4" s="1"/>
  <c r="R197" i="4"/>
  <c r="R203" i="4"/>
  <c r="BU101" i="4"/>
  <c r="BU102" i="4" s="1"/>
  <c r="BW100" i="4"/>
  <c r="BY100" i="4" s="1"/>
  <c r="AW201" i="4" s="1"/>
  <c r="BV100" i="4"/>
  <c r="AW203" i="4" l="1"/>
  <c r="AW202" i="4"/>
  <c r="AM196" i="4" s="1"/>
  <c r="AE200" i="4"/>
  <c r="AF200" i="4" s="1"/>
  <c r="AD202" i="4"/>
  <c r="AD197" i="4"/>
  <c r="AD203" i="4"/>
  <c r="AC198" i="4"/>
  <c r="AF201" i="4" s="1"/>
  <c r="AD204" i="4"/>
  <c r="AD198" i="4"/>
  <c r="AE199" i="4"/>
  <c r="AF199" i="4" s="1"/>
  <c r="BW102" i="4"/>
  <c r="BY102" i="4" s="1"/>
  <c r="M214" i="4" s="1"/>
  <c r="BV102" i="4"/>
  <c r="BU103" i="4"/>
  <c r="BW101" i="4"/>
  <c r="BY101" i="4" s="1"/>
  <c r="BI201" i="4" s="1"/>
  <c r="BV101" i="4"/>
  <c r="BI202" i="4" l="1"/>
  <c r="AY196" i="4" s="1"/>
  <c r="BI203" i="4"/>
  <c r="M215" i="4"/>
  <c r="C209" i="4" s="1"/>
  <c r="M216" i="4"/>
  <c r="AP197" i="4"/>
  <c r="AP204" i="4"/>
  <c r="AQ200" i="4"/>
  <c r="AR200" i="4" s="1"/>
  <c r="AO198" i="4"/>
  <c r="AR201" i="4" s="1"/>
  <c r="AP202" i="4"/>
  <c r="AP203" i="4"/>
  <c r="AQ199" i="4"/>
  <c r="AR199" i="4" s="1"/>
  <c r="AP198" i="4"/>
  <c r="BU104" i="4"/>
  <c r="BW103" i="4"/>
  <c r="BY103" i="4" s="1"/>
  <c r="Y214" i="4" s="1"/>
  <c r="BV103" i="4"/>
  <c r="E211" i="4" l="1"/>
  <c r="H214" i="4" s="1"/>
  <c r="F211" i="4"/>
  <c r="F217" i="4"/>
  <c r="F210" i="4"/>
  <c r="G213" i="4"/>
  <c r="H213" i="4" s="1"/>
  <c r="F215" i="4"/>
  <c r="G212" i="4"/>
  <c r="H212" i="4" s="1"/>
  <c r="F216" i="4"/>
  <c r="Y216" i="4"/>
  <c r="Y215" i="4"/>
  <c r="O209" i="4" s="1"/>
  <c r="BB197" i="4"/>
  <c r="BC200" i="4"/>
  <c r="BD200" i="4" s="1"/>
  <c r="BC199" i="4"/>
  <c r="BD199" i="4" s="1"/>
  <c r="BB203" i="4"/>
  <c r="BA198" i="4"/>
  <c r="BD201" i="4" s="1"/>
  <c r="BB198" i="4"/>
  <c r="BB204" i="4"/>
  <c r="BB202" i="4"/>
  <c r="BU105" i="4"/>
  <c r="BW104" i="4"/>
  <c r="BY104" i="4" s="1"/>
  <c r="AK214" i="4" s="1"/>
  <c r="BV104" i="4"/>
  <c r="Q211" i="4" l="1"/>
  <c r="T214" i="4" s="1"/>
  <c r="S213" i="4"/>
  <c r="T213" i="4" s="1"/>
  <c r="R216" i="4"/>
  <c r="R211" i="4"/>
  <c r="S212" i="4"/>
  <c r="T212" i="4" s="1"/>
  <c r="R217" i="4"/>
  <c r="R210" i="4"/>
  <c r="R215" i="4"/>
  <c r="AK215" i="4"/>
  <c r="AA209" i="4" s="1"/>
  <c r="AK216" i="4"/>
  <c r="BU106" i="4"/>
  <c r="BU107" i="4" s="1"/>
  <c r="BW105" i="4"/>
  <c r="BY105" i="4" s="1"/>
  <c r="AW214" i="4" s="1"/>
  <c r="BV105" i="4"/>
  <c r="AW215" i="4" l="1"/>
  <c r="AM209" i="4" s="1"/>
  <c r="AW216" i="4"/>
  <c r="AE213" i="4"/>
  <c r="AF213" i="4" s="1"/>
  <c r="AE212" i="4"/>
  <c r="AF212" i="4" s="1"/>
  <c r="AC211" i="4"/>
  <c r="AF214" i="4" s="1"/>
  <c r="AD211" i="4"/>
  <c r="AD217" i="4"/>
  <c r="AD210" i="4"/>
  <c r="AD215" i="4"/>
  <c r="AD216" i="4"/>
  <c r="BW107" i="4"/>
  <c r="BY107" i="4" s="1"/>
  <c r="M224" i="4" s="1"/>
  <c r="BV107" i="4"/>
  <c r="BU108" i="4"/>
  <c r="BW106" i="4"/>
  <c r="BY106" i="4" s="1"/>
  <c r="BI214" i="4" s="1"/>
  <c r="BV106" i="4"/>
  <c r="M226" i="4" l="1"/>
  <c r="M225" i="4"/>
  <c r="C219" i="4" s="1"/>
  <c r="BI215" i="4"/>
  <c r="AY209" i="4" s="1"/>
  <c r="BI216" i="4"/>
  <c r="AQ212" i="4"/>
  <c r="AR212" i="4" s="1"/>
  <c r="AP215" i="4"/>
  <c r="AO211" i="4"/>
  <c r="AR214" i="4" s="1"/>
  <c r="AQ213" i="4"/>
  <c r="AR213" i="4" s="1"/>
  <c r="AP211" i="4"/>
  <c r="AP210" i="4"/>
  <c r="AP216" i="4"/>
  <c r="AP217" i="4"/>
  <c r="BU109" i="4"/>
  <c r="BW108" i="4"/>
  <c r="BY108" i="4" s="1"/>
  <c r="Y224" i="4" s="1"/>
  <c r="BV108" i="4"/>
  <c r="BC213" i="4" l="1"/>
  <c r="BD213" i="4" s="1"/>
  <c r="BB216" i="4"/>
  <c r="BA211" i="4"/>
  <c r="BD214" i="4" s="1"/>
  <c r="BC212" i="4"/>
  <c r="BD212" i="4" s="1"/>
  <c r="BB217" i="4"/>
  <c r="BB211" i="4"/>
  <c r="BB215" i="4"/>
  <c r="BB210" i="4"/>
  <c r="Y225" i="4"/>
  <c r="O219" i="4" s="1"/>
  <c r="Y226" i="4"/>
  <c r="F226" i="4"/>
  <c r="F227" i="4"/>
  <c r="F225" i="4"/>
  <c r="F220" i="4"/>
  <c r="G223" i="4"/>
  <c r="H223" i="4" s="1"/>
  <c r="G222" i="4"/>
  <c r="H222" i="4" s="1"/>
  <c r="E221" i="4"/>
  <c r="H224" i="4" s="1"/>
  <c r="F221" i="4"/>
  <c r="BU110" i="4"/>
  <c r="BW109" i="4"/>
  <c r="BY109" i="4" s="1"/>
  <c r="AK224" i="4" s="1"/>
  <c r="BV109" i="4"/>
  <c r="S222" i="4" l="1"/>
  <c r="T222" i="4" s="1"/>
  <c r="S223" i="4"/>
  <c r="T223" i="4" s="1"/>
  <c r="R220" i="4"/>
  <c r="Q221" i="4"/>
  <c r="T224" i="4" s="1"/>
  <c r="R221" i="4"/>
  <c r="R227" i="4"/>
  <c r="R225" i="4"/>
  <c r="R226" i="4"/>
  <c r="AK226" i="4"/>
  <c r="AK225" i="4"/>
  <c r="AA219" i="4" s="1"/>
  <c r="BU111" i="4"/>
  <c r="BU112" i="4" s="1"/>
  <c r="BW110" i="4"/>
  <c r="BY110" i="4" s="1"/>
  <c r="AW224" i="4" s="1"/>
  <c r="BV110" i="4"/>
  <c r="AW225" i="4" l="1"/>
  <c r="AM219" i="4" s="1"/>
  <c r="AW226" i="4"/>
  <c r="AE223" i="4"/>
  <c r="AF223" i="4" s="1"/>
  <c r="AD227" i="4"/>
  <c r="AC221" i="4"/>
  <c r="AF224" i="4" s="1"/>
  <c r="AE222" i="4"/>
  <c r="AF222" i="4" s="1"/>
  <c r="AD226" i="4"/>
  <c r="AD221" i="4"/>
  <c r="AD225" i="4"/>
  <c r="AD220" i="4"/>
  <c r="BW112" i="4"/>
  <c r="BY112" i="4" s="1"/>
  <c r="M234" i="4" s="1"/>
  <c r="BV112" i="4"/>
  <c r="BU113" i="4"/>
  <c r="BW111" i="4"/>
  <c r="BY111" i="4" s="1"/>
  <c r="BI224" i="4" s="1"/>
  <c r="BV111" i="4"/>
  <c r="M236" i="4" l="1"/>
  <c r="M235" i="4"/>
  <c r="C229" i="4" s="1"/>
  <c r="BI226" i="4"/>
  <c r="BI225" i="4"/>
  <c r="AY219" i="4" s="1"/>
  <c r="AP227" i="4"/>
  <c r="AQ223" i="4"/>
  <c r="AR223" i="4" s="1"/>
  <c r="AP226" i="4"/>
  <c r="AO221" i="4"/>
  <c r="AR224" i="4" s="1"/>
  <c r="AQ222" i="4"/>
  <c r="AR222" i="4" s="1"/>
  <c r="AP220" i="4"/>
  <c r="AP225" i="4"/>
  <c r="AP221" i="4"/>
  <c r="BU114" i="4"/>
  <c r="BW113" i="4"/>
  <c r="BY113" i="4" s="1"/>
  <c r="Y234" i="4" s="1"/>
  <c r="BV113" i="4"/>
  <c r="BB220" i="4" l="1"/>
  <c r="BB227" i="4"/>
  <c r="BB226" i="4"/>
  <c r="BB221" i="4"/>
  <c r="BC223" i="4"/>
  <c r="BD223" i="4" s="1"/>
  <c r="BB225" i="4"/>
  <c r="BA221" i="4"/>
  <c r="BD224" i="4" s="1"/>
  <c r="BC222" i="4"/>
  <c r="BD222" i="4" s="1"/>
  <c r="Y235" i="4"/>
  <c r="O229" i="4" s="1"/>
  <c r="Y236" i="4"/>
  <c r="F235" i="4"/>
  <c r="E231" i="4"/>
  <c r="H234" i="4" s="1"/>
  <c r="F237" i="4"/>
  <c r="G233" i="4"/>
  <c r="H233" i="4" s="1"/>
  <c r="F230" i="4"/>
  <c r="F231" i="4"/>
  <c r="F236" i="4"/>
  <c r="G232" i="4"/>
  <c r="H232" i="4" s="1"/>
  <c r="BU115" i="4"/>
  <c r="BW114" i="4"/>
  <c r="BY114" i="4" s="1"/>
  <c r="AK234" i="4" s="1"/>
  <c r="BV114" i="4"/>
  <c r="AK236" i="4" l="1"/>
  <c r="AK235" i="4"/>
  <c r="AA229" i="4" s="1"/>
  <c r="R237" i="4"/>
  <c r="R231" i="4"/>
  <c r="R230" i="4"/>
  <c r="Q231" i="4"/>
  <c r="T234" i="4" s="1"/>
  <c r="R235" i="4"/>
  <c r="S233" i="4"/>
  <c r="T233" i="4" s="1"/>
  <c r="S232" i="4"/>
  <c r="T232" i="4" s="1"/>
  <c r="R236" i="4"/>
  <c r="BU116" i="4"/>
  <c r="BW115" i="4"/>
  <c r="BY115" i="4" s="1"/>
  <c r="AW234" i="4" s="1"/>
  <c r="BV115" i="4"/>
  <c r="AW235" i="4" l="1"/>
  <c r="AM229" i="4" s="1"/>
  <c r="AW236" i="4"/>
  <c r="AD236" i="4"/>
  <c r="AE232" i="4"/>
  <c r="AF232" i="4" s="1"/>
  <c r="AD235" i="4"/>
  <c r="AC231" i="4"/>
  <c r="AF234" i="4" s="1"/>
  <c r="AD231" i="4"/>
  <c r="AE233" i="4"/>
  <c r="AF233" i="4" s="1"/>
  <c r="AD237" i="4"/>
  <c r="AD230" i="4"/>
  <c r="BW116" i="4"/>
  <c r="BY116" i="4" s="1"/>
  <c r="BI234" i="4" s="1"/>
  <c r="BV116" i="4"/>
  <c r="BU117" i="4"/>
  <c r="AP236" i="4" l="1"/>
  <c r="AP235" i="4"/>
  <c r="AP231" i="4"/>
  <c r="AQ233" i="4"/>
  <c r="AR233" i="4" s="1"/>
  <c r="AQ232" i="4"/>
  <c r="AR232" i="4" s="1"/>
  <c r="AO231" i="4"/>
  <c r="AR234" i="4" s="1"/>
  <c r="AP230" i="4"/>
  <c r="AP237" i="4"/>
  <c r="BI236" i="4"/>
  <c r="BI235" i="4"/>
  <c r="AY229" i="4" s="1"/>
  <c r="BW117" i="4"/>
  <c r="BY117" i="4" s="1"/>
  <c r="M244" i="4" s="1"/>
  <c r="BV117" i="4"/>
  <c r="BU118" i="4"/>
  <c r="M246" i="4" l="1"/>
  <c r="M245" i="4"/>
  <c r="C239" i="4" s="1"/>
  <c r="BA231" i="4"/>
  <c r="BD234" i="4" s="1"/>
  <c r="BB237" i="4"/>
  <c r="BB231" i="4"/>
  <c r="BB230" i="4"/>
  <c r="BB236" i="4"/>
  <c r="BC233" i="4"/>
  <c r="BD233" i="4" s="1"/>
  <c r="BC232" i="4"/>
  <c r="BD232" i="4" s="1"/>
  <c r="BB235" i="4"/>
  <c r="BU119" i="4"/>
  <c r="BW118" i="4"/>
  <c r="BY118" i="4" s="1"/>
  <c r="Y244" i="4" s="1"/>
  <c r="BV118" i="4"/>
  <c r="Y246" i="4" l="1"/>
  <c r="Y245" i="4"/>
  <c r="O239" i="4" s="1"/>
  <c r="F246" i="4"/>
  <c r="G242" i="4"/>
  <c r="H242" i="4" s="1"/>
  <c r="G243" i="4"/>
  <c r="H243" i="4" s="1"/>
  <c r="E241" i="4"/>
  <c r="H244" i="4" s="1"/>
  <c r="F247" i="4"/>
  <c r="F241" i="4"/>
  <c r="F240" i="4"/>
  <c r="F245" i="4"/>
  <c r="BU120" i="4"/>
  <c r="BV119" i="4"/>
  <c r="BW119" i="4"/>
  <c r="BY119" i="4" s="1"/>
  <c r="AK244" i="4" s="1"/>
  <c r="AK246" i="4" l="1"/>
  <c r="AK245" i="4"/>
  <c r="AA239" i="4" s="1"/>
  <c r="R245" i="4"/>
  <c r="R240" i="4"/>
  <c r="S243" i="4"/>
  <c r="T243" i="4" s="1"/>
  <c r="R247" i="4"/>
  <c r="R246" i="4"/>
  <c r="Q241" i="4"/>
  <c r="T244" i="4" s="1"/>
  <c r="R241" i="4"/>
  <c r="S242" i="4"/>
  <c r="T242" i="4" s="1"/>
  <c r="BU121" i="4"/>
  <c r="BU122" i="4" s="1"/>
  <c r="BW120" i="4"/>
  <c r="BY120" i="4" s="1"/>
  <c r="AW244" i="4" s="1"/>
  <c r="BV120" i="4"/>
  <c r="AW246" i="4" l="1"/>
  <c r="AW245" i="4"/>
  <c r="AM239" i="4" s="1"/>
  <c r="AD247" i="4"/>
  <c r="AE243" i="4"/>
  <c r="AF243" i="4" s="1"/>
  <c r="AD246" i="4"/>
  <c r="AD241" i="4"/>
  <c r="AD245" i="4"/>
  <c r="AE242" i="4"/>
  <c r="AF242" i="4" s="1"/>
  <c r="AD240" i="4"/>
  <c r="AC241" i="4"/>
  <c r="AF244" i="4" s="1"/>
  <c r="BW122" i="4"/>
  <c r="BY122" i="4" s="1"/>
  <c r="M254" i="4" s="1"/>
  <c r="BV122" i="4"/>
  <c r="BU123" i="4"/>
  <c r="BW121" i="4"/>
  <c r="BY121" i="4" s="1"/>
  <c r="BI244" i="4" s="1"/>
  <c r="BV121" i="4"/>
  <c r="M255" i="4" l="1"/>
  <c r="C249" i="4" s="1"/>
  <c r="M256" i="4"/>
  <c r="BI246" i="4"/>
  <c r="BI245" i="4"/>
  <c r="AY239" i="4" s="1"/>
  <c r="AQ242" i="4"/>
  <c r="AR242" i="4" s="1"/>
  <c r="AP245" i="4"/>
  <c r="AP240" i="4"/>
  <c r="AP246" i="4"/>
  <c r="AQ243" i="4"/>
  <c r="AR243" i="4" s="1"/>
  <c r="AP247" i="4"/>
  <c r="AP241" i="4"/>
  <c r="AO241" i="4"/>
  <c r="AR244" i="4" s="1"/>
  <c r="BU124" i="4"/>
  <c r="BW123" i="4"/>
  <c r="BY123" i="4" s="1"/>
  <c r="Y254" i="4" s="1"/>
  <c r="BV123" i="4"/>
  <c r="BB246" i="4" l="1"/>
  <c r="BB245" i="4"/>
  <c r="BC242" i="4"/>
  <c r="BD242" i="4" s="1"/>
  <c r="BB241" i="4"/>
  <c r="BB240" i="4"/>
  <c r="BA241" i="4"/>
  <c r="BD244" i="4" s="1"/>
  <c r="BB247" i="4"/>
  <c r="BC243" i="4"/>
  <c r="BD243" i="4" s="1"/>
  <c r="Y256" i="4"/>
  <c r="Y255" i="4"/>
  <c r="O249" i="4" s="1"/>
  <c r="F255" i="4"/>
  <c r="F256" i="4"/>
  <c r="G253" i="4"/>
  <c r="H253" i="4" s="1"/>
  <c r="G252" i="4"/>
  <c r="H252" i="4" s="1"/>
  <c r="F251" i="4"/>
  <c r="E251" i="4"/>
  <c r="H254" i="4" s="1"/>
  <c r="F257" i="4"/>
  <c r="F250" i="4"/>
  <c r="BU125" i="4"/>
  <c r="BW124" i="4"/>
  <c r="BY124" i="4" s="1"/>
  <c r="AK254" i="4" s="1"/>
  <c r="BV124" i="4"/>
  <c r="AK255" i="4" l="1"/>
  <c r="AA249" i="4" s="1"/>
  <c r="AK256" i="4"/>
  <c r="R255" i="4"/>
  <c r="R250" i="4"/>
  <c r="R257" i="4"/>
  <c r="R251" i="4"/>
  <c r="S253" i="4"/>
  <c r="T253" i="4" s="1"/>
  <c r="R256" i="4"/>
  <c r="S252" i="4"/>
  <c r="T252" i="4" s="1"/>
  <c r="Q251" i="4"/>
  <c r="T254" i="4" s="1"/>
  <c r="BU126" i="4"/>
  <c r="BW125" i="4"/>
  <c r="BY125" i="4" s="1"/>
  <c r="AW254" i="4" s="1"/>
  <c r="BV125" i="4"/>
  <c r="AD255" i="4" l="1"/>
  <c r="AE252" i="4"/>
  <c r="AF252" i="4" s="1"/>
  <c r="AD251" i="4"/>
  <c r="AE253" i="4"/>
  <c r="AF253" i="4" s="1"/>
  <c r="AD257" i="4"/>
  <c r="AD250" i="4"/>
  <c r="AC251" i="4"/>
  <c r="AF254" i="4" s="1"/>
  <c r="AD256" i="4"/>
  <c r="AW256" i="4"/>
  <c r="AW255" i="4"/>
  <c r="AM249" i="4" s="1"/>
  <c r="BW126" i="4"/>
  <c r="BY126" i="4" s="1"/>
  <c r="BI254" i="4" s="1"/>
  <c r="BV126" i="4"/>
  <c r="BU127" i="4"/>
  <c r="BI255" i="4" l="1"/>
  <c r="AY249" i="4" s="1"/>
  <c r="BI256" i="4"/>
  <c r="AP257" i="4"/>
  <c r="AP250" i="4"/>
  <c r="AQ253" i="4"/>
  <c r="AR253" i="4" s="1"/>
  <c r="AP256" i="4"/>
  <c r="AP255" i="4"/>
  <c r="AP251" i="4"/>
  <c r="AQ252" i="4"/>
  <c r="AR252" i="4" s="1"/>
  <c r="AO251" i="4"/>
  <c r="AR254" i="4" s="1"/>
  <c r="BW127" i="4"/>
  <c r="BY127" i="4" s="1"/>
  <c r="M264" i="4" s="1"/>
  <c r="BV127" i="4"/>
  <c r="BU128" i="4"/>
  <c r="M266" i="4" l="1"/>
  <c r="M265" i="4"/>
  <c r="C259" i="4" s="1"/>
  <c r="BB251" i="4"/>
  <c r="BA251" i="4"/>
  <c r="BD254" i="4" s="1"/>
  <c r="BB257" i="4"/>
  <c r="BB256" i="4"/>
  <c r="BB255" i="4"/>
  <c r="BC252" i="4"/>
  <c r="BD252" i="4" s="1"/>
  <c r="BC253" i="4"/>
  <c r="BD253" i="4" s="1"/>
  <c r="BB250" i="4"/>
  <c r="BU129" i="4"/>
  <c r="BW128" i="4"/>
  <c r="BY128" i="4" s="1"/>
  <c r="Y264" i="4" s="1"/>
  <c r="BV128" i="4"/>
  <c r="Y266" i="4" l="1"/>
  <c r="Y265" i="4"/>
  <c r="O259" i="4" s="1"/>
  <c r="F267" i="4"/>
  <c r="E261" i="4"/>
  <c r="H264" i="4" s="1"/>
  <c r="F261" i="4"/>
  <c r="F260" i="4"/>
  <c r="F265" i="4"/>
  <c r="F266" i="4"/>
  <c r="G263" i="4"/>
  <c r="H263" i="4" s="1"/>
  <c r="G262" i="4"/>
  <c r="H262" i="4" s="1"/>
  <c r="BU130" i="4"/>
  <c r="BW129" i="4"/>
  <c r="BY129" i="4" s="1"/>
  <c r="AK264" i="4" s="1"/>
  <c r="BV129" i="4"/>
  <c r="AK266" i="4" l="1"/>
  <c r="AK265" i="4"/>
  <c r="AA259" i="4" s="1"/>
  <c r="R267" i="4"/>
  <c r="Q261" i="4"/>
  <c r="T264" i="4" s="1"/>
  <c r="S262" i="4"/>
  <c r="T262" i="4" s="1"/>
  <c r="R261" i="4"/>
  <c r="R260" i="4"/>
  <c r="R265" i="4"/>
  <c r="R266" i="4"/>
  <c r="S263" i="4"/>
  <c r="T263" i="4" s="1"/>
  <c r="BU131" i="4"/>
  <c r="BW130" i="4"/>
  <c r="BY130" i="4" s="1"/>
  <c r="AW264" i="4" s="1"/>
  <c r="BV130" i="4"/>
  <c r="AW266" i="4" l="1"/>
  <c r="AW265" i="4"/>
  <c r="AM259" i="4" s="1"/>
  <c r="AD260" i="4"/>
  <c r="AC261" i="4"/>
  <c r="AF264" i="4" s="1"/>
  <c r="AD267" i="4"/>
  <c r="AD266" i="4"/>
  <c r="AD265" i="4"/>
  <c r="AE263" i="4"/>
  <c r="AF263" i="4" s="1"/>
  <c r="AD261" i="4"/>
  <c r="AE262" i="4"/>
  <c r="AF262" i="4" s="1"/>
  <c r="BW131" i="4"/>
  <c r="BY131" i="4" s="1"/>
  <c r="BI264" i="4" s="1"/>
  <c r="BV131" i="4"/>
  <c r="BU132" i="4"/>
  <c r="BI266" i="4" l="1"/>
  <c r="BI265" i="4"/>
  <c r="AY259" i="4" s="1"/>
  <c r="AP261" i="4"/>
  <c r="AO261" i="4"/>
  <c r="AR264" i="4" s="1"/>
  <c r="AQ262" i="4"/>
  <c r="AR262" i="4" s="1"/>
  <c r="AP266" i="4"/>
  <c r="AP260" i="4"/>
  <c r="AQ263" i="4"/>
  <c r="AR263" i="4" s="1"/>
  <c r="AP265" i="4"/>
  <c r="AP267" i="4"/>
  <c r="BW132" i="4"/>
  <c r="BY132" i="4" s="1"/>
  <c r="M274" i="4" s="1"/>
  <c r="BV132" i="4"/>
  <c r="BU133" i="4"/>
  <c r="M276" i="4" l="1"/>
  <c r="M275" i="4"/>
  <c r="C269" i="4" s="1"/>
  <c r="BB261" i="4"/>
  <c r="BA261" i="4"/>
  <c r="BD264" i="4" s="1"/>
  <c r="BB265" i="4"/>
  <c r="BB267" i="4"/>
  <c r="BC263" i="4"/>
  <c r="BD263" i="4" s="1"/>
  <c r="BB266" i="4"/>
  <c r="BC262" i="4"/>
  <c r="BD262" i="4" s="1"/>
  <c r="BB260" i="4"/>
  <c r="BU134" i="4"/>
  <c r="BW133" i="4"/>
  <c r="BY133" i="4" s="1"/>
  <c r="Y274" i="4" s="1"/>
  <c r="BV133" i="4"/>
  <c r="Y275" i="4" l="1"/>
  <c r="O269" i="4" s="1"/>
  <c r="Y276" i="4"/>
  <c r="G273" i="4"/>
  <c r="H273" i="4" s="1"/>
  <c r="G272" i="4"/>
  <c r="H272" i="4" s="1"/>
  <c r="F270" i="4"/>
  <c r="E271" i="4"/>
  <c r="H274" i="4" s="1"/>
  <c r="F277" i="4"/>
  <c r="F271" i="4"/>
  <c r="F275" i="4"/>
  <c r="F276" i="4"/>
  <c r="BU135" i="4"/>
  <c r="BW134" i="4"/>
  <c r="BY134" i="4" s="1"/>
  <c r="AK274" i="4" s="1"/>
  <c r="BV134" i="4"/>
  <c r="AK276" i="4" l="1"/>
  <c r="AK275" i="4"/>
  <c r="AA269" i="4" s="1"/>
  <c r="R271" i="4"/>
  <c r="Q271" i="4"/>
  <c r="T274" i="4" s="1"/>
  <c r="R270" i="4"/>
  <c r="R276" i="4"/>
  <c r="R275" i="4"/>
  <c r="S273" i="4"/>
  <c r="T273" i="4" s="1"/>
  <c r="S272" i="4"/>
  <c r="T272" i="4" s="1"/>
  <c r="R277" i="4"/>
  <c r="BU136" i="4"/>
  <c r="BV135" i="4"/>
  <c r="BW135" i="4"/>
  <c r="BY135" i="4" s="1"/>
  <c r="AW274" i="4" s="1"/>
  <c r="AW275" i="4" l="1"/>
  <c r="AM269" i="4" s="1"/>
  <c r="AW276" i="4"/>
  <c r="AE273" i="4"/>
  <c r="AF273" i="4" s="1"/>
  <c r="AD276" i="4"/>
  <c r="AD277" i="4"/>
  <c r="AC271" i="4"/>
  <c r="AF274" i="4" s="1"/>
  <c r="AD275" i="4"/>
  <c r="AE272" i="4"/>
  <c r="AF272" i="4" s="1"/>
  <c r="AD271" i="4"/>
  <c r="AD270" i="4"/>
  <c r="BW136" i="4"/>
  <c r="BY136" i="4" s="1"/>
  <c r="BI274" i="4" s="1"/>
  <c r="BV136" i="4"/>
  <c r="BU137" i="4"/>
  <c r="BI276" i="4" l="1"/>
  <c r="BI275" i="4"/>
  <c r="AY269" i="4" s="1"/>
  <c r="AP276" i="4"/>
  <c r="AP277" i="4"/>
  <c r="AP270" i="4"/>
  <c r="AQ272" i="4"/>
  <c r="AR272" i="4" s="1"/>
  <c r="AQ273" i="4"/>
  <c r="AR273" i="4" s="1"/>
  <c r="AP271" i="4"/>
  <c r="AP275" i="4"/>
  <c r="AO271" i="4"/>
  <c r="AR274" i="4" s="1"/>
  <c r="BW137" i="4"/>
  <c r="BY137" i="4" s="1"/>
  <c r="M284" i="4" s="1"/>
  <c r="BV137" i="4"/>
  <c r="BU138" i="4"/>
  <c r="M286" i="4" l="1"/>
  <c r="M285" i="4"/>
  <c r="C279" i="4" s="1"/>
  <c r="BC273" i="4"/>
  <c r="BD273" i="4" s="1"/>
  <c r="BB271" i="4"/>
  <c r="BB270" i="4"/>
  <c r="BA271" i="4"/>
  <c r="BD274" i="4" s="1"/>
  <c r="BB277" i="4"/>
  <c r="BB276" i="4"/>
  <c r="BB275" i="4"/>
  <c r="BC272" i="4"/>
  <c r="BD272" i="4" s="1"/>
  <c r="BU139" i="4"/>
  <c r="BW138" i="4"/>
  <c r="BY138" i="4" s="1"/>
  <c r="Y284" i="4" s="1"/>
  <c r="BV138" i="4"/>
  <c r="Y285" i="4" l="1"/>
  <c r="O279" i="4" s="1"/>
  <c r="Y286" i="4"/>
  <c r="G283" i="4"/>
  <c r="H283" i="4" s="1"/>
  <c r="G282" i="4"/>
  <c r="H282" i="4" s="1"/>
  <c r="F287" i="4"/>
  <c r="F280" i="4"/>
  <c r="F286" i="4"/>
  <c r="F285" i="4"/>
  <c r="E281" i="4"/>
  <c r="H284" i="4" s="1"/>
  <c r="F281" i="4"/>
  <c r="BU140" i="4"/>
  <c r="BW139" i="4"/>
  <c r="BY139" i="4" s="1"/>
  <c r="AK284" i="4" s="1"/>
  <c r="BV139" i="4"/>
  <c r="AK286" i="4" l="1"/>
  <c r="AK285" i="4"/>
  <c r="AA279" i="4" s="1"/>
  <c r="R280" i="4"/>
  <c r="R287" i="4"/>
  <c r="R286" i="4"/>
  <c r="R285" i="4"/>
  <c r="S282" i="4"/>
  <c r="T282" i="4" s="1"/>
  <c r="Q281" i="4"/>
  <c r="T284" i="4" s="1"/>
  <c r="R281" i="4"/>
  <c r="S283" i="4"/>
  <c r="T283" i="4" s="1"/>
  <c r="BU141" i="4"/>
  <c r="BW140" i="4"/>
  <c r="BY140" i="4" s="1"/>
  <c r="AW284" i="4" s="1"/>
  <c r="BV140" i="4"/>
  <c r="AW285" i="4" l="1"/>
  <c r="AM279" i="4" s="1"/>
  <c r="AW286" i="4"/>
  <c r="AE283" i="4"/>
  <c r="AF283" i="4" s="1"/>
  <c r="AE282" i="4"/>
  <c r="AF282" i="4" s="1"/>
  <c r="AD287" i="4"/>
  <c r="AD281" i="4"/>
  <c r="AC281" i="4"/>
  <c r="AF284" i="4" s="1"/>
  <c r="AD286" i="4"/>
  <c r="AD285" i="4"/>
  <c r="AD280" i="4"/>
  <c r="BW141" i="4"/>
  <c r="BY141" i="4" s="1"/>
  <c r="BI284" i="4" s="1"/>
  <c r="BV141" i="4"/>
  <c r="BU142" i="4"/>
  <c r="BI286" i="4" l="1"/>
  <c r="BI285" i="4"/>
  <c r="AY279" i="4" s="1"/>
  <c r="AP281" i="4"/>
  <c r="AP280" i="4"/>
  <c r="AP287" i="4"/>
  <c r="AO281" i="4"/>
  <c r="AR284" i="4" s="1"/>
  <c r="AP286" i="4"/>
  <c r="AQ283" i="4"/>
  <c r="AR283" i="4" s="1"/>
  <c r="AP285" i="4"/>
  <c r="AQ282" i="4"/>
  <c r="AR282" i="4" s="1"/>
  <c r="BW142" i="4"/>
  <c r="BY142" i="4" s="1"/>
  <c r="M294" i="4" s="1"/>
  <c r="BV142" i="4"/>
  <c r="BU143" i="4"/>
  <c r="M296" i="4" l="1"/>
  <c r="M295" i="4"/>
  <c r="C289" i="4" s="1"/>
  <c r="BB287" i="4"/>
  <c r="BB280" i="4"/>
  <c r="BA281" i="4"/>
  <c r="BD284" i="4" s="1"/>
  <c r="BB281" i="4"/>
  <c r="BB285" i="4"/>
  <c r="BB286" i="4"/>
  <c r="BC283" i="4"/>
  <c r="BD283" i="4" s="1"/>
  <c r="BC282" i="4"/>
  <c r="BD282" i="4" s="1"/>
  <c r="BU144" i="4"/>
  <c r="BW143" i="4"/>
  <c r="BY143" i="4" s="1"/>
  <c r="Y294" i="4" s="1"/>
  <c r="BV143" i="4"/>
  <c r="Y295" i="4" l="1"/>
  <c r="O289" i="4" s="1"/>
  <c r="Y296" i="4"/>
  <c r="G293" i="4"/>
  <c r="H293" i="4" s="1"/>
  <c r="G292" i="4"/>
  <c r="H292" i="4" s="1"/>
  <c r="E291" i="4"/>
  <c r="H294" i="4" s="1"/>
  <c r="F291" i="4"/>
  <c r="F295" i="4"/>
  <c r="F297" i="4"/>
  <c r="F290" i="4"/>
  <c r="F296" i="4"/>
  <c r="BU145" i="4"/>
  <c r="BW144" i="4"/>
  <c r="BY144" i="4" s="1"/>
  <c r="AK294" i="4" s="1"/>
  <c r="BV144" i="4"/>
  <c r="R290" i="4" l="1"/>
  <c r="R297" i="4"/>
  <c r="R296" i="4"/>
  <c r="R295" i="4"/>
  <c r="R291" i="4"/>
  <c r="S293" i="4"/>
  <c r="T293" i="4" s="1"/>
  <c r="S292" i="4"/>
  <c r="T292" i="4" s="1"/>
  <c r="Q291" i="4"/>
  <c r="T294" i="4" s="1"/>
  <c r="AK296" i="4"/>
  <c r="AK295" i="4"/>
  <c r="AA289" i="4" s="1"/>
  <c r="BU146" i="4"/>
  <c r="BU147" i="4" s="1"/>
  <c r="BW145" i="4"/>
  <c r="BY145" i="4" s="1"/>
  <c r="AW294" i="4" s="1"/>
  <c r="BV145" i="4"/>
  <c r="AW295" i="4" l="1"/>
  <c r="AM289" i="4" s="1"/>
  <c r="AW296" i="4"/>
  <c r="AD297" i="4"/>
  <c r="AD291" i="4"/>
  <c r="AD295" i="4"/>
  <c r="AD290" i="4"/>
  <c r="AC291" i="4"/>
  <c r="AF294" i="4" s="1"/>
  <c r="AD296" i="4"/>
  <c r="AE293" i="4"/>
  <c r="AF293" i="4" s="1"/>
  <c r="AE292" i="4"/>
  <c r="AF292" i="4" s="1"/>
  <c r="BW146" i="4"/>
  <c r="BY146" i="4" s="1"/>
  <c r="BI294" i="4" s="1"/>
  <c r="BV146" i="4"/>
  <c r="BW147" i="4"/>
  <c r="BY147" i="4" s="1"/>
  <c r="M304" i="4" s="1"/>
  <c r="BV147" i="4"/>
  <c r="BU148" i="4"/>
  <c r="BI296" i="4" l="1"/>
  <c r="BI295" i="4"/>
  <c r="AY289" i="4" s="1"/>
  <c r="AP291" i="4"/>
  <c r="AP290" i="4"/>
  <c r="AO291" i="4"/>
  <c r="AR294" i="4" s="1"/>
  <c r="AP296" i="4"/>
  <c r="AQ293" i="4"/>
  <c r="AR293" i="4" s="1"/>
  <c r="AP297" i="4"/>
  <c r="AQ292" i="4"/>
  <c r="AR292" i="4" s="1"/>
  <c r="AP295" i="4"/>
  <c r="M305" i="4"/>
  <c r="C299" i="4" s="1"/>
  <c r="M306" i="4"/>
  <c r="BU149" i="4"/>
  <c r="BW148" i="4"/>
  <c r="BY148" i="4" s="1"/>
  <c r="Y304" i="4" s="1"/>
  <c r="BV148" i="4"/>
  <c r="Y306" i="4" l="1"/>
  <c r="Y305" i="4"/>
  <c r="O299" i="4" s="1"/>
  <c r="F305" i="4"/>
  <c r="F306" i="4"/>
  <c r="G303" i="4"/>
  <c r="H303" i="4" s="1"/>
  <c r="G302" i="4"/>
  <c r="H302" i="4" s="1"/>
  <c r="F307" i="4"/>
  <c r="F300" i="4"/>
  <c r="E301" i="4"/>
  <c r="H304" i="4" s="1"/>
  <c r="F301" i="4"/>
  <c r="BB295" i="4"/>
  <c r="BB296" i="4"/>
  <c r="BC293" i="4"/>
  <c r="BD293" i="4" s="1"/>
  <c r="BC292" i="4"/>
  <c r="BD292" i="4" s="1"/>
  <c r="BB297" i="4"/>
  <c r="BB290" i="4"/>
  <c r="BA291" i="4"/>
  <c r="BD294" i="4" s="1"/>
  <c r="BB291" i="4"/>
  <c r="BU150" i="4"/>
  <c r="BW149" i="4"/>
  <c r="BY149" i="4" s="1"/>
  <c r="AK304" i="4" s="1"/>
  <c r="BV149" i="4"/>
  <c r="AK306" i="4" l="1"/>
  <c r="AK305" i="4"/>
  <c r="AA299" i="4" s="1"/>
  <c r="R307" i="4"/>
  <c r="R300" i="4"/>
  <c r="R301" i="4"/>
  <c r="S303" i="4"/>
  <c r="T303" i="4" s="1"/>
  <c r="R306" i="4"/>
  <c r="R305" i="4"/>
  <c r="S302" i="4"/>
  <c r="T302" i="4" s="1"/>
  <c r="Q301" i="4"/>
  <c r="T304" i="4" s="1"/>
  <c r="BU151" i="4"/>
  <c r="BW150" i="4"/>
  <c r="BY150" i="4" s="1"/>
  <c r="AW304" i="4" s="1"/>
  <c r="BV150" i="4"/>
  <c r="AW305" i="4" l="1"/>
  <c r="AM299" i="4" s="1"/>
  <c r="AW306" i="4"/>
  <c r="AC301" i="4"/>
  <c r="AF304" i="4" s="1"/>
  <c r="AD307" i="4"/>
  <c r="AD301" i="4"/>
  <c r="AD305" i="4"/>
  <c r="AD300" i="4"/>
  <c r="AE303" i="4"/>
  <c r="AF303" i="4" s="1"/>
  <c r="AE302" i="4"/>
  <c r="AF302" i="4" s="1"/>
  <c r="AD306" i="4"/>
  <c r="BV151" i="4"/>
  <c r="BW151" i="4"/>
  <c r="BY151" i="4" s="1"/>
  <c r="BI304" i="4" s="1"/>
  <c r="BU152" i="4"/>
  <c r="AP301" i="4" l="1"/>
  <c r="AP300" i="4"/>
  <c r="AP307" i="4"/>
  <c r="AO301" i="4"/>
  <c r="AR304" i="4" s="1"/>
  <c r="AP306" i="4"/>
  <c r="AQ303" i="4"/>
  <c r="AR303" i="4" s="1"/>
  <c r="AQ302" i="4"/>
  <c r="AR302" i="4" s="1"/>
  <c r="AP305" i="4"/>
  <c r="BI305" i="4"/>
  <c r="AY299" i="4" s="1"/>
  <c r="BI306" i="4"/>
  <c r="BW152" i="4"/>
  <c r="BY152" i="4" s="1"/>
  <c r="M317" i="4" s="1"/>
  <c r="BV152" i="4"/>
  <c r="BU153" i="4"/>
  <c r="BC303" i="4" l="1"/>
  <c r="BD303" i="4" s="1"/>
  <c r="BC302" i="4"/>
  <c r="BD302" i="4" s="1"/>
  <c r="BA301" i="4"/>
  <c r="BD304" i="4" s="1"/>
  <c r="BB301" i="4"/>
  <c r="BB307" i="4"/>
  <c r="BB300" i="4"/>
  <c r="BB305" i="4"/>
  <c r="BB306" i="4"/>
  <c r="M319" i="4"/>
  <c r="M318" i="4"/>
  <c r="C312" i="4" s="1"/>
  <c r="BU154" i="4"/>
  <c r="BW153" i="4"/>
  <c r="BY153" i="4" s="1"/>
  <c r="Y317" i="4" s="1"/>
  <c r="BV153" i="4"/>
  <c r="Y319" i="4" l="1"/>
  <c r="Y318" i="4"/>
  <c r="O312" i="4" s="1"/>
  <c r="F314" i="4"/>
  <c r="G316" i="4"/>
  <c r="H316" i="4" s="1"/>
  <c r="F313" i="4"/>
  <c r="F320" i="4"/>
  <c r="F319" i="4"/>
  <c r="F318" i="4"/>
  <c r="G315" i="4"/>
  <c r="H315" i="4" s="1"/>
  <c r="E314" i="4"/>
  <c r="H317" i="4" s="1"/>
  <c r="BU155" i="4"/>
  <c r="BW154" i="4"/>
  <c r="BY154" i="4" s="1"/>
  <c r="AK317" i="4" s="1"/>
  <c r="BV154" i="4"/>
  <c r="AK319" i="4" l="1"/>
  <c r="AK318" i="4"/>
  <c r="AA312" i="4" s="1"/>
  <c r="R318" i="4"/>
  <c r="R319" i="4"/>
  <c r="R314" i="4"/>
  <c r="Q314" i="4"/>
  <c r="T317" i="4" s="1"/>
  <c r="S316" i="4"/>
  <c r="T316" i="4" s="1"/>
  <c r="S315" i="4"/>
  <c r="T315" i="4" s="1"/>
  <c r="R320" i="4"/>
  <c r="R313" i="4"/>
  <c r="BU156" i="4"/>
  <c r="BW155" i="4"/>
  <c r="BY155" i="4" s="1"/>
  <c r="AW317" i="4" s="1"/>
  <c r="BV155" i="4"/>
  <c r="AW318" i="4" l="1"/>
  <c r="AM312" i="4" s="1"/>
  <c r="AW319" i="4"/>
  <c r="AE315" i="4"/>
  <c r="AF315" i="4" s="1"/>
  <c r="AD318" i="4"/>
  <c r="AD319" i="4"/>
  <c r="AE316" i="4"/>
  <c r="AF316" i="4" s="1"/>
  <c r="AD314" i="4"/>
  <c r="AD320" i="4"/>
  <c r="AD313" i="4"/>
  <c r="AC314" i="4"/>
  <c r="AF317" i="4" s="1"/>
  <c r="BW156" i="4"/>
  <c r="BY156" i="4" s="1"/>
  <c r="BI317" i="4" s="1"/>
  <c r="BV156" i="4"/>
  <c r="BU157" i="4"/>
  <c r="BI319" i="4" l="1"/>
  <c r="BI318" i="4"/>
  <c r="AY312" i="4" s="1"/>
  <c r="AQ316" i="4"/>
  <c r="AR316" i="4" s="1"/>
  <c r="AP318" i="4"/>
  <c r="AO314" i="4"/>
  <c r="AR317" i="4" s="1"/>
  <c r="AP319" i="4"/>
  <c r="AP313" i="4"/>
  <c r="AQ315" i="4"/>
  <c r="AR315" i="4" s="1"/>
  <c r="AP314" i="4"/>
  <c r="AP320" i="4"/>
  <c r="BW157" i="4"/>
  <c r="BY157" i="4" s="1"/>
  <c r="M327" i="4" s="1"/>
  <c r="BV157" i="4"/>
  <c r="BU158" i="4"/>
  <c r="M329" i="4" l="1"/>
  <c r="M328" i="4"/>
  <c r="C322" i="4" s="1"/>
  <c r="BC315" i="4"/>
  <c r="BD315" i="4" s="1"/>
  <c r="BB318" i="4"/>
  <c r="BB314" i="4"/>
  <c r="BA314" i="4"/>
  <c r="BD317" i="4" s="1"/>
  <c r="BB313" i="4"/>
  <c r="BC316" i="4"/>
  <c r="BD316" i="4" s="1"/>
  <c r="BB319" i="4"/>
  <c r="BB320" i="4"/>
  <c r="BU159" i="4"/>
  <c r="BW158" i="4"/>
  <c r="BY158" i="4" s="1"/>
  <c r="Y327" i="4" s="1"/>
  <c r="BV158" i="4"/>
  <c r="Y328" i="4" l="1"/>
  <c r="O322" i="4" s="1"/>
  <c r="Y329" i="4"/>
  <c r="F323" i="4"/>
  <c r="F328" i="4"/>
  <c r="F329" i="4"/>
  <c r="F330" i="4"/>
  <c r="G325" i="4"/>
  <c r="H325" i="4" s="1"/>
  <c r="G326" i="4"/>
  <c r="H326" i="4" s="1"/>
  <c r="F324" i="4"/>
  <c r="E324" i="4"/>
  <c r="H327" i="4" s="1"/>
  <c r="BU160" i="4"/>
  <c r="BW159" i="4"/>
  <c r="BY159" i="4" s="1"/>
  <c r="AK327" i="4" s="1"/>
  <c r="BV159" i="4"/>
  <c r="AK329" i="4" l="1"/>
  <c r="AK328" i="4"/>
  <c r="AA322" i="4" s="1"/>
  <c r="R328" i="4"/>
  <c r="R329" i="4"/>
  <c r="S326" i="4"/>
  <c r="T326" i="4" s="1"/>
  <c r="R323" i="4"/>
  <c r="R324" i="4"/>
  <c r="Q324" i="4"/>
  <c r="T327" i="4" s="1"/>
  <c r="R330" i="4"/>
  <c r="S325" i="4"/>
  <c r="T325" i="4" s="1"/>
  <c r="BU161" i="4"/>
  <c r="BU162" i="4" s="1"/>
  <c r="BW160" i="4"/>
  <c r="BY160" i="4" s="1"/>
  <c r="AW327" i="4" s="1"/>
  <c r="BV160" i="4"/>
  <c r="AW328" i="4" l="1"/>
  <c r="AM322" i="4" s="1"/>
  <c r="AW329" i="4"/>
  <c r="AD329" i="4"/>
  <c r="AE326" i="4"/>
  <c r="AF326" i="4" s="1"/>
  <c r="AE325" i="4"/>
  <c r="AF325" i="4" s="1"/>
  <c r="AC324" i="4"/>
  <c r="AF327" i="4" s="1"/>
  <c r="AD324" i="4"/>
  <c r="AD330" i="4"/>
  <c r="AD323" i="4"/>
  <c r="AD328" i="4"/>
  <c r="BW162" i="4"/>
  <c r="BY162" i="4" s="1"/>
  <c r="M337" i="4" s="1"/>
  <c r="BV162" i="4"/>
  <c r="BU163" i="4"/>
  <c r="BW161" i="4"/>
  <c r="BY161" i="4" s="1"/>
  <c r="BI327" i="4" s="1"/>
  <c r="BV161" i="4"/>
  <c r="M339" i="4" l="1"/>
  <c r="M338" i="4"/>
  <c r="C332" i="4" s="1"/>
  <c r="BI329" i="4"/>
  <c r="BI328" i="4"/>
  <c r="AY322" i="4" s="1"/>
  <c r="AP324" i="4"/>
  <c r="AO324" i="4"/>
  <c r="AR327" i="4" s="1"/>
  <c r="AP330" i="4"/>
  <c r="AP323" i="4"/>
  <c r="AP328" i="4"/>
  <c r="AP329" i="4"/>
  <c r="AQ326" i="4"/>
  <c r="AR326" i="4" s="1"/>
  <c r="AQ325" i="4"/>
  <c r="AR325" i="4" s="1"/>
  <c r="BU164" i="4"/>
  <c r="BW163" i="4"/>
  <c r="BY163" i="4" s="1"/>
  <c r="Y337" i="4" s="1"/>
  <c r="BV163" i="4"/>
  <c r="BC325" i="4" l="1"/>
  <c r="BD325" i="4" s="1"/>
  <c r="BC326" i="4"/>
  <c r="BD326" i="4" s="1"/>
  <c r="BB324" i="4"/>
  <c r="BB328" i="4"/>
  <c r="BB323" i="4"/>
  <c r="BA324" i="4"/>
  <c r="BD327" i="4" s="1"/>
  <c r="BB329" i="4"/>
  <c r="BB330" i="4"/>
  <c r="Y338" i="4"/>
  <c r="O332" i="4" s="1"/>
  <c r="Y339" i="4"/>
  <c r="F339" i="4"/>
  <c r="G336" i="4"/>
  <c r="H336" i="4" s="1"/>
  <c r="G335" i="4"/>
  <c r="H335" i="4" s="1"/>
  <c r="E334" i="4"/>
  <c r="H337" i="4" s="1"/>
  <c r="F340" i="4"/>
  <c r="F334" i="4"/>
  <c r="F333" i="4"/>
  <c r="F338" i="4"/>
  <c r="BU165" i="4"/>
  <c r="BW164" i="4"/>
  <c r="BY164" i="4" s="1"/>
  <c r="AK337" i="4" s="1"/>
  <c r="BV164" i="4"/>
  <c r="AK339" i="4" l="1"/>
  <c r="AK338" i="4"/>
  <c r="AA332" i="4" s="1"/>
  <c r="R340" i="4"/>
  <c r="R334" i="4"/>
  <c r="R339" i="4"/>
  <c r="R338" i="4"/>
  <c r="S335" i="4"/>
  <c r="T335" i="4" s="1"/>
  <c r="S336" i="4"/>
  <c r="T336" i="4" s="1"/>
  <c r="R333" i="4"/>
  <c r="Q334" i="4"/>
  <c r="T337" i="4" s="1"/>
  <c r="BU166" i="4"/>
  <c r="BW165" i="4"/>
  <c r="BY165" i="4" s="1"/>
  <c r="AW337" i="4" s="1"/>
  <c r="BV165" i="4"/>
  <c r="AW338" i="4" l="1"/>
  <c r="AM332" i="4" s="1"/>
  <c r="AW339" i="4"/>
  <c r="AE335" i="4"/>
  <c r="AF335" i="4" s="1"/>
  <c r="AD338" i="4"/>
  <c r="AC334" i="4"/>
  <c r="AF337" i="4" s="1"/>
  <c r="AD339" i="4"/>
  <c r="AE336" i="4"/>
  <c r="AF336" i="4" s="1"/>
  <c r="AD334" i="4"/>
  <c r="AD340" i="4"/>
  <c r="AD333" i="4"/>
  <c r="BW166" i="4"/>
  <c r="BY166" i="4" s="1"/>
  <c r="BI337" i="4" s="1"/>
  <c r="BV166" i="4"/>
  <c r="BU167" i="4"/>
  <c r="BI339" i="4" l="1"/>
  <c r="BI338" i="4"/>
  <c r="AY332" i="4" s="1"/>
  <c r="AP338" i="4"/>
  <c r="AP339" i="4"/>
  <c r="AP340" i="4"/>
  <c r="AO334" i="4"/>
  <c r="AR337" i="4" s="1"/>
  <c r="AQ336" i="4"/>
  <c r="AR336" i="4" s="1"/>
  <c r="AQ335" i="4"/>
  <c r="AR335" i="4" s="1"/>
  <c r="AP334" i="4"/>
  <c r="AP333" i="4"/>
  <c r="BW167" i="4"/>
  <c r="BY167" i="4" s="1"/>
  <c r="M347" i="4" s="1"/>
  <c r="BV167" i="4"/>
  <c r="BU168" i="4"/>
  <c r="M348" i="4" l="1"/>
  <c r="C342" i="4" s="1"/>
  <c r="M349" i="4"/>
  <c r="BB339" i="4"/>
  <c r="BB338" i="4"/>
  <c r="BC335" i="4"/>
  <c r="BD335" i="4" s="1"/>
  <c r="BB340" i="4"/>
  <c r="BB334" i="4"/>
  <c r="BB333" i="4"/>
  <c r="BA334" i="4"/>
  <c r="BD337" i="4" s="1"/>
  <c r="BC336" i="4"/>
  <c r="BD336" i="4" s="1"/>
  <c r="BU169" i="4"/>
  <c r="BW168" i="4"/>
  <c r="BY168" i="4" s="1"/>
  <c r="Y347" i="4" s="1"/>
  <c r="BV168" i="4"/>
  <c r="Y349" i="4" l="1"/>
  <c r="Y348" i="4"/>
  <c r="O342" i="4" s="1"/>
  <c r="F349" i="4"/>
  <c r="G346" i="4"/>
  <c r="H346" i="4" s="1"/>
  <c r="E344" i="4"/>
  <c r="H347" i="4" s="1"/>
  <c r="F350" i="4"/>
  <c r="F343" i="4"/>
  <c r="G345" i="4"/>
  <c r="H345" i="4" s="1"/>
  <c r="F348" i="4"/>
  <c r="F344" i="4"/>
  <c r="BU170" i="4"/>
  <c r="BW169" i="4"/>
  <c r="BY169" i="4" s="1"/>
  <c r="AK347" i="4" s="1"/>
  <c r="BV169" i="4"/>
  <c r="AK348" i="4" l="1"/>
  <c r="AA342" i="4" s="1"/>
  <c r="AK349" i="4"/>
  <c r="S346" i="4"/>
  <c r="T346" i="4" s="1"/>
  <c r="R343" i="4"/>
  <c r="R344" i="4"/>
  <c r="R350" i="4"/>
  <c r="R349" i="4"/>
  <c r="R348" i="4"/>
  <c r="S345" i="4"/>
  <c r="T345" i="4" s="1"/>
  <c r="Q344" i="4"/>
  <c r="T347" i="4" s="1"/>
  <c r="BU171" i="4"/>
  <c r="BW170" i="4"/>
  <c r="BY170" i="4" s="1"/>
  <c r="AW347" i="4" s="1"/>
  <c r="BV170" i="4"/>
  <c r="AW349" i="4" l="1"/>
  <c r="AW348" i="4"/>
  <c r="AM342" i="4" s="1"/>
  <c r="AD350" i="4"/>
  <c r="AD344" i="4"/>
  <c r="AD349" i="4"/>
  <c r="AE346" i="4"/>
  <c r="AF346" i="4" s="1"/>
  <c r="AE345" i="4"/>
  <c r="AF345" i="4" s="1"/>
  <c r="AC344" i="4"/>
  <c r="AF347" i="4" s="1"/>
  <c r="AD348" i="4"/>
  <c r="AD343" i="4"/>
  <c r="BW171" i="4"/>
  <c r="BY171" i="4" s="1"/>
  <c r="BI347" i="4" s="1"/>
  <c r="BV171" i="4"/>
  <c r="BU172" i="4"/>
  <c r="BI348" i="4" l="1"/>
  <c r="AY342" i="4" s="1"/>
  <c r="BI349" i="4"/>
  <c r="AP343" i="4"/>
  <c r="AP348" i="4"/>
  <c r="AP349" i="4"/>
  <c r="AQ346" i="4"/>
  <c r="AR346" i="4" s="1"/>
  <c r="AQ345" i="4"/>
  <c r="AR345" i="4" s="1"/>
  <c r="AP350" i="4"/>
  <c r="AO344" i="4"/>
  <c r="AR347" i="4" s="1"/>
  <c r="AP344" i="4"/>
  <c r="BW172" i="4"/>
  <c r="BY172" i="4" s="1"/>
  <c r="M357" i="4" s="1"/>
  <c r="BV172" i="4"/>
  <c r="BU173" i="4"/>
  <c r="M358" i="4" l="1"/>
  <c r="C352" i="4" s="1"/>
  <c r="M359" i="4"/>
  <c r="BB349" i="4"/>
  <c r="BC346" i="4"/>
  <c r="BD346" i="4" s="1"/>
  <c r="BC345" i="4"/>
  <c r="BD345" i="4" s="1"/>
  <c r="BA344" i="4"/>
  <c r="BD347" i="4" s="1"/>
  <c r="BB350" i="4"/>
  <c r="BB344" i="4"/>
  <c r="BB348" i="4"/>
  <c r="BB343" i="4"/>
  <c r="BU174" i="4"/>
  <c r="BW173" i="4"/>
  <c r="BY173" i="4" s="1"/>
  <c r="Y357" i="4" s="1"/>
  <c r="BV173" i="4"/>
  <c r="Y359" i="4" l="1"/>
  <c r="Y358" i="4"/>
  <c r="O352" i="4" s="1"/>
  <c r="F354" i="4"/>
  <c r="E354" i="4"/>
  <c r="H357" i="4" s="1"/>
  <c r="F359" i="4"/>
  <c r="F358" i="4"/>
  <c r="G355" i="4"/>
  <c r="H355" i="4" s="1"/>
  <c r="G356" i="4"/>
  <c r="H356" i="4" s="1"/>
  <c r="F360" i="4"/>
  <c r="F353" i="4"/>
  <c r="BU175" i="4"/>
  <c r="BW174" i="4"/>
  <c r="BY174" i="4" s="1"/>
  <c r="AK357" i="4" s="1"/>
  <c r="BV174" i="4"/>
  <c r="AK358" i="4" l="1"/>
  <c r="AA352" i="4" s="1"/>
  <c r="AK359" i="4"/>
  <c r="R360" i="4"/>
  <c r="S356" i="4"/>
  <c r="T356" i="4" s="1"/>
  <c r="R353" i="4"/>
  <c r="R359" i="4"/>
  <c r="Q354" i="4"/>
  <c r="T357" i="4" s="1"/>
  <c r="R354" i="4"/>
  <c r="R358" i="4"/>
  <c r="S355" i="4"/>
  <c r="T355" i="4" s="1"/>
  <c r="BU176" i="4"/>
  <c r="BW175" i="4"/>
  <c r="BY175" i="4" s="1"/>
  <c r="AW357" i="4" s="1"/>
  <c r="BV175" i="4"/>
  <c r="AE355" i="4" l="1"/>
  <c r="AF355" i="4" s="1"/>
  <c r="AD358" i="4"/>
  <c r="AD354" i="4"/>
  <c r="AE356" i="4"/>
  <c r="AF356" i="4" s="1"/>
  <c r="AD360" i="4"/>
  <c r="AD353" i="4"/>
  <c r="AC354" i="4"/>
  <c r="AF357" i="4" s="1"/>
  <c r="AD359" i="4"/>
  <c r="AW359" i="4"/>
  <c r="AW358" i="4"/>
  <c r="AM352" i="4" s="1"/>
  <c r="BW176" i="4"/>
  <c r="BY176" i="4" s="1"/>
  <c r="BI357" i="4" s="1"/>
  <c r="BV176" i="4"/>
  <c r="BU177" i="4"/>
  <c r="BI358" i="4" l="1"/>
  <c r="AY352" i="4" s="1"/>
  <c r="BI359" i="4"/>
  <c r="AQ356" i="4"/>
  <c r="AR356" i="4" s="1"/>
  <c r="AQ355" i="4"/>
  <c r="AR355" i="4" s="1"/>
  <c r="AO354" i="4"/>
  <c r="AR357" i="4" s="1"/>
  <c r="AP360" i="4"/>
  <c r="AP353" i="4"/>
  <c r="AP354" i="4"/>
  <c r="AP358" i="4"/>
  <c r="AP359" i="4"/>
  <c r="BW177" i="4"/>
  <c r="BY177" i="4" s="1"/>
  <c r="M367" i="4" s="1"/>
  <c r="BV177" i="4"/>
  <c r="BU178" i="4"/>
  <c r="M369" i="4" l="1"/>
  <c r="M368" i="4"/>
  <c r="C362" i="4" s="1"/>
  <c r="BB359" i="4"/>
  <c r="BB358" i="4"/>
  <c r="BC355" i="4"/>
  <c r="BD355" i="4" s="1"/>
  <c r="BC356" i="4"/>
  <c r="BD356" i="4" s="1"/>
  <c r="BB354" i="4"/>
  <c r="BA354" i="4"/>
  <c r="BD357" i="4" s="1"/>
  <c r="BB360" i="4"/>
  <c r="BB353" i="4"/>
  <c r="BU179" i="4"/>
  <c r="BW178" i="4"/>
  <c r="BY178" i="4" s="1"/>
  <c r="Y367" i="4" s="1"/>
  <c r="BV178" i="4"/>
  <c r="Y369" i="4" l="1"/>
  <c r="Y368" i="4"/>
  <c r="O362" i="4" s="1"/>
  <c r="F369" i="4"/>
  <c r="F368" i="4"/>
  <c r="G365" i="4"/>
  <c r="H365" i="4" s="1"/>
  <c r="G366" i="4"/>
  <c r="H366" i="4" s="1"/>
  <c r="F370" i="4"/>
  <c r="E364" i="4"/>
  <c r="H367" i="4" s="1"/>
  <c r="F364" i="4"/>
  <c r="F363" i="4"/>
  <c r="BU180" i="4"/>
  <c r="BW179" i="4"/>
  <c r="BY179" i="4" s="1"/>
  <c r="AK367" i="4" s="1"/>
  <c r="BV179" i="4"/>
  <c r="AK369" i="4" l="1"/>
  <c r="AK368" i="4"/>
  <c r="AA362" i="4" s="1"/>
  <c r="S366" i="4"/>
  <c r="T366" i="4" s="1"/>
  <c r="R369" i="4"/>
  <c r="R370" i="4"/>
  <c r="S365" i="4"/>
  <c r="T365" i="4" s="1"/>
  <c r="R368" i="4"/>
  <c r="R363" i="4"/>
  <c r="Q364" i="4"/>
  <c r="T367" i="4" s="1"/>
  <c r="R364" i="4"/>
  <c r="BU181" i="4"/>
  <c r="BU182" i="4" s="1"/>
  <c r="BW180" i="4"/>
  <c r="BY180" i="4" s="1"/>
  <c r="AW367" i="4" s="1"/>
  <c r="BV180" i="4"/>
  <c r="AW368" i="4" l="1"/>
  <c r="AM362" i="4" s="1"/>
  <c r="AW369" i="4"/>
  <c r="AD364" i="4"/>
  <c r="AC364" i="4"/>
  <c r="AF367" i="4" s="1"/>
  <c r="AD363" i="4"/>
  <c r="AD370" i="4"/>
  <c r="AD369" i="4"/>
  <c r="AD368" i="4"/>
  <c r="AE365" i="4"/>
  <c r="AF365" i="4" s="1"/>
  <c r="AE366" i="4"/>
  <c r="AF366" i="4" s="1"/>
  <c r="BW182" i="4"/>
  <c r="BY182" i="4" s="1"/>
  <c r="M377" i="4" s="1"/>
  <c r="BV182" i="4"/>
  <c r="BU183" i="4"/>
  <c r="BW181" i="4"/>
  <c r="BY181" i="4" s="1"/>
  <c r="BI367" i="4" s="1"/>
  <c r="BV181" i="4"/>
  <c r="M379" i="4" l="1"/>
  <c r="M378" i="4"/>
  <c r="C372" i="4" s="1"/>
  <c r="BI368" i="4"/>
  <c r="AY362" i="4" s="1"/>
  <c r="BI369" i="4"/>
  <c r="AP368" i="4"/>
  <c r="AQ365" i="4"/>
  <c r="AR365" i="4" s="1"/>
  <c r="AP370" i="4"/>
  <c r="AO364" i="4"/>
  <c r="AR367" i="4" s="1"/>
  <c r="AP369" i="4"/>
  <c r="AP363" i="4"/>
  <c r="AQ366" i="4"/>
  <c r="AR366" i="4" s="1"/>
  <c r="AP364" i="4"/>
  <c r="BU184" i="4"/>
  <c r="BV183" i="4"/>
  <c r="BW183" i="4"/>
  <c r="BY183" i="4" s="1"/>
  <c r="Y377" i="4" s="1"/>
  <c r="BB369" i="4" l="1"/>
  <c r="BB368" i="4"/>
  <c r="BC365" i="4"/>
  <c r="BD365" i="4" s="1"/>
  <c r="BB370" i="4"/>
  <c r="BA364" i="4"/>
  <c r="BD367" i="4" s="1"/>
  <c r="BB364" i="4"/>
  <c r="BC366" i="4"/>
  <c r="BD366" i="4" s="1"/>
  <c r="BB363" i="4"/>
  <c r="Y378" i="4"/>
  <c r="O372" i="4" s="1"/>
  <c r="Y379" i="4"/>
  <c r="F379" i="4"/>
  <c r="F378" i="4"/>
  <c r="F380" i="4"/>
  <c r="G376" i="4"/>
  <c r="H376" i="4" s="1"/>
  <c r="F373" i="4"/>
  <c r="F374" i="4"/>
  <c r="G375" i="4"/>
  <c r="H375" i="4" s="1"/>
  <c r="E374" i="4"/>
  <c r="H377" i="4" s="1"/>
  <c r="BU185" i="4"/>
  <c r="BW184" i="4"/>
  <c r="BY184" i="4" s="1"/>
  <c r="AK377" i="4" s="1"/>
  <c r="BV184" i="4"/>
  <c r="AK379" i="4" l="1"/>
  <c r="AK378" i="4"/>
  <c r="AA372" i="4" s="1"/>
  <c r="R374" i="4"/>
  <c r="Q374" i="4"/>
  <c r="T377" i="4" s="1"/>
  <c r="R380" i="4"/>
  <c r="R379" i="4"/>
  <c r="R378" i="4"/>
  <c r="S375" i="4"/>
  <c r="T375" i="4" s="1"/>
  <c r="S376" i="4"/>
  <c r="T376" i="4" s="1"/>
  <c r="R373" i="4"/>
  <c r="BU186" i="4"/>
  <c r="BW185" i="4"/>
  <c r="BY185" i="4" s="1"/>
  <c r="AW377" i="4" s="1"/>
  <c r="BV185" i="4"/>
  <c r="AW378" i="4" l="1"/>
  <c r="AM372" i="4" s="1"/>
  <c r="AW379" i="4"/>
  <c r="AE375" i="4"/>
  <c r="AF375" i="4" s="1"/>
  <c r="AC374" i="4"/>
  <c r="AF377" i="4" s="1"/>
  <c r="AD380" i="4"/>
  <c r="AD373" i="4"/>
  <c r="AD379" i="4"/>
  <c r="AD378" i="4"/>
  <c r="AD374" i="4"/>
  <c r="AE376" i="4"/>
  <c r="AF376" i="4" s="1"/>
  <c r="BW186" i="4"/>
  <c r="BY186" i="4" s="1"/>
  <c r="BI377" i="4" s="1"/>
  <c r="BV186" i="4"/>
  <c r="BU187" i="4"/>
  <c r="BI379" i="4" l="1"/>
  <c r="BI378" i="4"/>
  <c r="AY372" i="4" s="1"/>
  <c r="AP379" i="4"/>
  <c r="AQ376" i="4"/>
  <c r="AR376" i="4" s="1"/>
  <c r="AP374" i="4"/>
  <c r="AO374" i="4"/>
  <c r="AR377" i="4" s="1"/>
  <c r="AP380" i="4"/>
  <c r="AP373" i="4"/>
  <c r="AQ375" i="4"/>
  <c r="AR375" i="4" s="1"/>
  <c r="AP378" i="4"/>
  <c r="BW187" i="4"/>
  <c r="BY187" i="4" s="1"/>
  <c r="M387" i="4" s="1"/>
  <c r="BV187" i="4"/>
  <c r="BU188" i="4"/>
  <c r="M389" i="4" l="1"/>
  <c r="M388" i="4"/>
  <c r="C382" i="4" s="1"/>
  <c r="BB379" i="4"/>
  <c r="BB378" i="4"/>
  <c r="BC375" i="4"/>
  <c r="BD375" i="4" s="1"/>
  <c r="BA374" i="4"/>
  <c r="BD377" i="4" s="1"/>
  <c r="BB380" i="4"/>
  <c r="BC376" i="4"/>
  <c r="BD376" i="4" s="1"/>
  <c r="BB373" i="4"/>
  <c r="BB374" i="4"/>
  <c r="BU189" i="4"/>
  <c r="BW188" i="4"/>
  <c r="BY188" i="4" s="1"/>
  <c r="Y387" i="4" s="1"/>
  <c r="BV188" i="4"/>
  <c r="Y388" i="4" l="1"/>
  <c r="O382" i="4" s="1"/>
  <c r="Y389" i="4"/>
  <c r="G386" i="4"/>
  <c r="H386" i="4" s="1"/>
  <c r="G385" i="4"/>
  <c r="H385" i="4" s="1"/>
  <c r="F390" i="4"/>
  <c r="F383" i="4"/>
  <c r="F388" i="4"/>
  <c r="F389" i="4"/>
  <c r="E384" i="4"/>
  <c r="H387" i="4" s="1"/>
  <c r="F384" i="4"/>
  <c r="BU190" i="4"/>
  <c r="BW189" i="4"/>
  <c r="BY189" i="4" s="1"/>
  <c r="AK387" i="4" s="1"/>
  <c r="BV189" i="4"/>
  <c r="AK389" i="4" l="1"/>
  <c r="AK388" i="4"/>
  <c r="AA382" i="4" s="1"/>
  <c r="R389" i="4"/>
  <c r="R390" i="4"/>
  <c r="S385" i="4"/>
  <c r="T385" i="4" s="1"/>
  <c r="R388" i="4"/>
  <c r="R383" i="4"/>
  <c r="S386" i="4"/>
  <c r="T386" i="4" s="1"/>
  <c r="R384" i="4"/>
  <c r="Q384" i="4"/>
  <c r="T387" i="4" s="1"/>
  <c r="BU191" i="4"/>
  <c r="BU192" i="4" s="1"/>
  <c r="BW190" i="4"/>
  <c r="BY190" i="4" s="1"/>
  <c r="AW387" i="4" s="1"/>
  <c r="BV190" i="4"/>
  <c r="AW388" i="4" l="1"/>
  <c r="AM382" i="4" s="1"/>
  <c r="AW389" i="4"/>
  <c r="AE386" i="4"/>
  <c r="AF386" i="4" s="1"/>
  <c r="AD384" i="4"/>
  <c r="AD390" i="4"/>
  <c r="AD389" i="4"/>
  <c r="AC384" i="4"/>
  <c r="AF387" i="4" s="1"/>
  <c r="AD383" i="4"/>
  <c r="AD388" i="4"/>
  <c r="AE385" i="4"/>
  <c r="AF385" i="4" s="1"/>
  <c r="BW192" i="4"/>
  <c r="BY192" i="4" s="1"/>
  <c r="M397" i="4" s="1"/>
  <c r="BV192" i="4"/>
  <c r="BU193" i="4"/>
  <c r="BW191" i="4"/>
  <c r="BY191" i="4" s="1"/>
  <c r="BI387" i="4" s="1"/>
  <c r="BV191" i="4"/>
  <c r="M399" i="4" l="1"/>
  <c r="M398" i="4"/>
  <c r="C392" i="4" s="1"/>
  <c r="AP384" i="4"/>
  <c r="AO384" i="4"/>
  <c r="AR387" i="4" s="1"/>
  <c r="AP390" i="4"/>
  <c r="AP383" i="4"/>
  <c r="AQ385" i="4"/>
  <c r="AR385" i="4" s="1"/>
  <c r="AP389" i="4"/>
  <c r="AP388" i="4"/>
  <c r="AQ386" i="4"/>
  <c r="AR386" i="4" s="1"/>
  <c r="BI389" i="4"/>
  <c r="BI388" i="4"/>
  <c r="AY382" i="4" s="1"/>
  <c r="BU194" i="4"/>
  <c r="BW193" i="4"/>
  <c r="BY193" i="4" s="1"/>
  <c r="Y397" i="4" s="1"/>
  <c r="BV193" i="4"/>
  <c r="Y398" i="4" l="1"/>
  <c r="O392" i="4" s="1"/>
  <c r="Y399" i="4"/>
  <c r="BC385" i="4"/>
  <c r="BD385" i="4" s="1"/>
  <c r="BA384" i="4"/>
  <c r="BD387" i="4" s="1"/>
  <c r="BB384" i="4"/>
  <c r="BB390" i="4"/>
  <c r="BB383" i="4"/>
  <c r="BB388" i="4"/>
  <c r="BB389" i="4"/>
  <c r="BC386" i="4"/>
  <c r="BD386" i="4" s="1"/>
  <c r="G396" i="4"/>
  <c r="H396" i="4" s="1"/>
  <c r="G395" i="4"/>
  <c r="H395" i="4" s="1"/>
  <c r="E394" i="4"/>
  <c r="H397" i="4" s="1"/>
  <c r="F394" i="4"/>
  <c r="F399" i="4"/>
  <c r="F400" i="4"/>
  <c r="F393" i="4"/>
  <c r="F398" i="4"/>
  <c r="BU195" i="4"/>
  <c r="BW194" i="4"/>
  <c r="BY194" i="4" s="1"/>
  <c r="AK397" i="4" s="1"/>
  <c r="BV194" i="4"/>
  <c r="AK399" i="4" l="1"/>
  <c r="AK398" i="4"/>
  <c r="AA392" i="4" s="1"/>
  <c r="R399" i="4"/>
  <c r="R400" i="4"/>
  <c r="R393" i="4"/>
  <c r="S396" i="4"/>
  <c r="T396" i="4" s="1"/>
  <c r="R394" i="4"/>
  <c r="Q394" i="4"/>
  <c r="T397" i="4" s="1"/>
  <c r="S395" i="4"/>
  <c r="T395" i="4" s="1"/>
  <c r="R398" i="4"/>
  <c r="BU196" i="4"/>
  <c r="BW195" i="4"/>
  <c r="BY195" i="4" s="1"/>
  <c r="AW397" i="4" s="1"/>
  <c r="BV195" i="4"/>
  <c r="AW398" i="4" l="1"/>
  <c r="AM392" i="4" s="1"/>
  <c r="AW399" i="4"/>
  <c r="AD400" i="4"/>
  <c r="AD399" i="4"/>
  <c r="AD398" i="4"/>
  <c r="AE395" i="4"/>
  <c r="AF395" i="4" s="1"/>
  <c r="AC394" i="4"/>
  <c r="AF397" i="4" s="1"/>
  <c r="AD393" i="4"/>
  <c r="AE396" i="4"/>
  <c r="AF396" i="4" s="1"/>
  <c r="AD394" i="4"/>
  <c r="BW196" i="4"/>
  <c r="BY196" i="4" s="1"/>
  <c r="BI397" i="4" s="1"/>
  <c r="BV196" i="4"/>
  <c r="BU197" i="4"/>
  <c r="BI399" i="4" l="1"/>
  <c r="BI398" i="4"/>
  <c r="AY392" i="4" s="1"/>
  <c r="AP394" i="4"/>
  <c r="AO394" i="4"/>
  <c r="AR397" i="4" s="1"/>
  <c r="AP393" i="4"/>
  <c r="AP399" i="4"/>
  <c r="AP398" i="4"/>
  <c r="AP400" i="4"/>
  <c r="AQ395" i="4"/>
  <c r="AR395" i="4" s="1"/>
  <c r="AQ396" i="4"/>
  <c r="AR396" i="4" s="1"/>
  <c r="BW197" i="4"/>
  <c r="BY197" i="4" s="1"/>
  <c r="M407" i="4" s="1"/>
  <c r="BV197" i="4"/>
  <c r="BU198" i="4"/>
  <c r="M408" i="4" l="1"/>
  <c r="C402" i="4" s="1"/>
  <c r="M409" i="4"/>
  <c r="BB398" i="4"/>
  <c r="BB399" i="4"/>
  <c r="BC396" i="4"/>
  <c r="BD396" i="4" s="1"/>
  <c r="BC395" i="4"/>
  <c r="BD395" i="4" s="1"/>
  <c r="BA394" i="4"/>
  <c r="BD397" i="4" s="1"/>
  <c r="BB394" i="4"/>
  <c r="BB400" i="4"/>
  <c r="BB393" i="4"/>
  <c r="BU199" i="4"/>
  <c r="BW198" i="4"/>
  <c r="BY198" i="4" s="1"/>
  <c r="Y407" i="4" s="1"/>
  <c r="BV198" i="4"/>
  <c r="Y409" i="4" l="1"/>
  <c r="Y408" i="4"/>
  <c r="O402" i="4" s="1"/>
  <c r="F408" i="4"/>
  <c r="F409" i="4"/>
  <c r="G405" i="4"/>
  <c r="H405" i="4" s="1"/>
  <c r="G406" i="4"/>
  <c r="H406" i="4" s="1"/>
  <c r="F410" i="4"/>
  <c r="F403" i="4"/>
  <c r="E404" i="4"/>
  <c r="H407" i="4" s="1"/>
  <c r="F404" i="4"/>
  <c r="BU200" i="4"/>
  <c r="BV199" i="4"/>
  <c r="BW199" i="4"/>
  <c r="BY199" i="4" s="1"/>
  <c r="AK407" i="4" s="1"/>
  <c r="AK408" i="4" l="1"/>
  <c r="AA402" i="4" s="1"/>
  <c r="AK409" i="4"/>
  <c r="S405" i="4"/>
  <c r="T405" i="4" s="1"/>
  <c r="R408" i="4"/>
  <c r="R403" i="4"/>
  <c r="S406" i="4"/>
  <c r="T406" i="4" s="1"/>
  <c r="R404" i="4"/>
  <c r="Q404" i="4"/>
  <c r="T407" i="4" s="1"/>
  <c r="R409" i="4"/>
  <c r="R410" i="4"/>
  <c r="BU201" i="4"/>
  <c r="BW200" i="4"/>
  <c r="BY200" i="4" s="1"/>
  <c r="AW407" i="4" s="1"/>
  <c r="BV200" i="4"/>
  <c r="AW409" i="4" l="1"/>
  <c r="AW408" i="4"/>
  <c r="AM402" i="4" s="1"/>
  <c r="AC404" i="4"/>
  <c r="AF407" i="4" s="1"/>
  <c r="AD403" i="4"/>
  <c r="AD410" i="4"/>
  <c r="AD409" i="4"/>
  <c r="AD408" i="4"/>
  <c r="AE405" i="4"/>
  <c r="AF405" i="4" s="1"/>
  <c r="AE406" i="4"/>
  <c r="AF406" i="4" s="1"/>
  <c r="AD404" i="4"/>
  <c r="BW201" i="4"/>
  <c r="BY201" i="4" s="1"/>
  <c r="BI407" i="4" s="1"/>
  <c r="BV201" i="4"/>
  <c r="BU202" i="4"/>
  <c r="BI409" i="4" l="1"/>
  <c r="BI408" i="4"/>
  <c r="AY402" i="4" s="1"/>
  <c r="AP404" i="4"/>
  <c r="AO404" i="4"/>
  <c r="AR407" i="4" s="1"/>
  <c r="AP410" i="4"/>
  <c r="AP403" i="4"/>
  <c r="AP409" i="4"/>
  <c r="AP408" i="4"/>
  <c r="AQ405" i="4"/>
  <c r="AR405" i="4" s="1"/>
  <c r="AQ406" i="4"/>
  <c r="AR406" i="4" s="1"/>
  <c r="BW202" i="4"/>
  <c r="BY202" i="4" s="1"/>
  <c r="M420" i="4" s="1"/>
  <c r="BV202" i="4"/>
  <c r="BU203" i="4"/>
  <c r="M422" i="4" l="1"/>
  <c r="M421" i="4"/>
  <c r="C415" i="4" s="1"/>
  <c r="BC406" i="4"/>
  <c r="BD406" i="4" s="1"/>
  <c r="BC405" i="4"/>
  <c r="BD405" i="4" s="1"/>
  <c r="BA404" i="4"/>
  <c r="BD407" i="4" s="1"/>
  <c r="BB404" i="4"/>
  <c r="BB410" i="4"/>
  <c r="BB403" i="4"/>
  <c r="BB408" i="4"/>
  <c r="BB409" i="4"/>
  <c r="BU204" i="4"/>
  <c r="BW203" i="4"/>
  <c r="BY203" i="4" s="1"/>
  <c r="Y420" i="4" s="1"/>
  <c r="BV203" i="4"/>
  <c r="Y421" i="4" l="1"/>
  <c r="O415" i="4" s="1"/>
  <c r="Y422" i="4"/>
  <c r="G419" i="4"/>
  <c r="H419" i="4" s="1"/>
  <c r="F417" i="4"/>
  <c r="F423" i="4"/>
  <c r="F416" i="4"/>
  <c r="F421" i="4"/>
  <c r="G418" i="4"/>
  <c r="H418" i="4" s="1"/>
  <c r="F422" i="4"/>
  <c r="E417" i="4"/>
  <c r="H420" i="4" s="1"/>
  <c r="BU205" i="4"/>
  <c r="BW204" i="4"/>
  <c r="BY204" i="4" s="1"/>
  <c r="AK420" i="4" s="1"/>
  <c r="BV204" i="4"/>
  <c r="AK421" i="4" l="1"/>
  <c r="AA415" i="4" s="1"/>
  <c r="AK422" i="4"/>
  <c r="R423" i="4"/>
  <c r="S418" i="4"/>
  <c r="T418" i="4" s="1"/>
  <c r="R421" i="4"/>
  <c r="R416" i="4"/>
  <c r="S419" i="4"/>
  <c r="T419" i="4" s="1"/>
  <c r="R417" i="4"/>
  <c r="R422" i="4"/>
  <c r="Q417" i="4"/>
  <c r="T420" i="4" s="1"/>
  <c r="BU206" i="4"/>
  <c r="BU207" i="4" s="1"/>
  <c r="BW205" i="4"/>
  <c r="BY205" i="4" s="1"/>
  <c r="AW420" i="4" s="1"/>
  <c r="BV205" i="4"/>
  <c r="AW421" i="4" l="1"/>
  <c r="AM415" i="4" s="1"/>
  <c r="AW422" i="4"/>
  <c r="AD422" i="4"/>
  <c r="AE419" i="4"/>
  <c r="AF419" i="4" s="1"/>
  <c r="AD421" i="4"/>
  <c r="AD416" i="4"/>
  <c r="AE418" i="4"/>
  <c r="AF418" i="4" s="1"/>
  <c r="AC417" i="4"/>
  <c r="AF420" i="4" s="1"/>
  <c r="AD423" i="4"/>
  <c r="AD417" i="4"/>
  <c r="BW206" i="4"/>
  <c r="BY206" i="4" s="1"/>
  <c r="BI420" i="4" s="1"/>
  <c r="BV206" i="4"/>
  <c r="BW207" i="4"/>
  <c r="BY207" i="4" s="1"/>
  <c r="M430" i="4" s="1"/>
  <c r="BV207" i="4"/>
  <c r="BU208" i="4"/>
  <c r="BI422" i="4" l="1"/>
  <c r="BI421" i="4"/>
  <c r="AY415" i="4" s="1"/>
  <c r="AP422" i="4"/>
  <c r="AP416" i="4"/>
  <c r="AP423" i="4"/>
  <c r="AQ418" i="4"/>
  <c r="AR418" i="4" s="1"/>
  <c r="AP421" i="4"/>
  <c r="AP417" i="4"/>
  <c r="AQ419" i="4"/>
  <c r="AR419" i="4" s="1"/>
  <c r="AO417" i="4"/>
  <c r="AR420" i="4" s="1"/>
  <c r="M431" i="4"/>
  <c r="C425" i="4" s="1"/>
  <c r="M432" i="4"/>
  <c r="BU209" i="4"/>
  <c r="BW208" i="4"/>
  <c r="BY208" i="4" s="1"/>
  <c r="Y430" i="4" s="1"/>
  <c r="BV208" i="4"/>
  <c r="G428" i="4" l="1"/>
  <c r="H428" i="4" s="1"/>
  <c r="G429" i="4"/>
  <c r="H429" i="4" s="1"/>
  <c r="F427" i="4"/>
  <c r="E427" i="4"/>
  <c r="H430" i="4" s="1"/>
  <c r="F433" i="4"/>
  <c r="F426" i="4"/>
  <c r="F432" i="4"/>
  <c r="F431" i="4"/>
  <c r="Y431" i="4"/>
  <c r="O425" i="4" s="1"/>
  <c r="Y432" i="4"/>
  <c r="BB422" i="4"/>
  <c r="BC419" i="4"/>
  <c r="BD419" i="4" s="1"/>
  <c r="BC418" i="4"/>
  <c r="BD418" i="4" s="1"/>
  <c r="BA417" i="4"/>
  <c r="BD420" i="4" s="1"/>
  <c r="BB423" i="4"/>
  <c r="BB416" i="4"/>
  <c r="BB421" i="4"/>
  <c r="BB417" i="4"/>
  <c r="BU210" i="4"/>
  <c r="BW209" i="4"/>
  <c r="BY209" i="4" s="1"/>
  <c r="AK430" i="4" s="1"/>
  <c r="BV209" i="4"/>
  <c r="AK431" i="4" l="1"/>
  <c r="AA425" i="4" s="1"/>
  <c r="AK432" i="4"/>
  <c r="S429" i="4"/>
  <c r="T429" i="4" s="1"/>
  <c r="R426" i="4"/>
  <c r="Q427" i="4"/>
  <c r="T430" i="4" s="1"/>
  <c r="R427" i="4"/>
  <c r="R433" i="4"/>
  <c r="R432" i="4"/>
  <c r="R431" i="4"/>
  <c r="S428" i="4"/>
  <c r="T428" i="4" s="1"/>
  <c r="BU211" i="4"/>
  <c r="BU212" i="4" s="1"/>
  <c r="BW210" i="4"/>
  <c r="BY210" i="4" s="1"/>
  <c r="AW430" i="4" s="1"/>
  <c r="BV210" i="4"/>
  <c r="AW432" i="4" l="1"/>
  <c r="AW431" i="4"/>
  <c r="AM425" i="4" s="1"/>
  <c r="AD432" i="4"/>
  <c r="AD433" i="4"/>
  <c r="AE428" i="4"/>
  <c r="AF428" i="4" s="1"/>
  <c r="AD431" i="4"/>
  <c r="AD427" i="4"/>
  <c r="AE429" i="4"/>
  <c r="AF429" i="4" s="1"/>
  <c r="AD426" i="4"/>
  <c r="AC427" i="4"/>
  <c r="AF430" i="4" s="1"/>
  <c r="BW212" i="4"/>
  <c r="BY212" i="4" s="1"/>
  <c r="M440" i="4" s="1"/>
  <c r="BV212" i="4"/>
  <c r="BU213" i="4"/>
  <c r="BW211" i="4"/>
  <c r="BY211" i="4" s="1"/>
  <c r="BI430" i="4" s="1"/>
  <c r="BV211" i="4"/>
  <c r="M441" i="4" l="1"/>
  <c r="C435" i="4" s="1"/>
  <c r="M442" i="4"/>
  <c r="BI431" i="4"/>
  <c r="AY425" i="4" s="1"/>
  <c r="BI432" i="4"/>
  <c r="AP433" i="4"/>
  <c r="AP426" i="4"/>
  <c r="AP431" i="4"/>
  <c r="AP432" i="4"/>
  <c r="AQ429" i="4"/>
  <c r="AR429" i="4" s="1"/>
  <c r="AQ428" i="4"/>
  <c r="AR428" i="4" s="1"/>
  <c r="AO427" i="4"/>
  <c r="AR430" i="4" s="1"/>
  <c r="AP427" i="4"/>
  <c r="BU214" i="4"/>
  <c r="BW213" i="4"/>
  <c r="BY213" i="4" s="1"/>
  <c r="Y440" i="4" s="1"/>
  <c r="BV213" i="4"/>
  <c r="BB432" i="4" l="1"/>
  <c r="BB431" i="4"/>
  <c r="BC428" i="4"/>
  <c r="BD428" i="4" s="1"/>
  <c r="BC429" i="4"/>
  <c r="BD429" i="4" s="1"/>
  <c r="BB427" i="4"/>
  <c r="BA427" i="4"/>
  <c r="BD430" i="4" s="1"/>
  <c r="BB433" i="4"/>
  <c r="BB426" i="4"/>
  <c r="Y442" i="4"/>
  <c r="Y441" i="4"/>
  <c r="O435" i="4" s="1"/>
  <c r="F442" i="4"/>
  <c r="F441" i="4"/>
  <c r="G438" i="4"/>
  <c r="H438" i="4" s="1"/>
  <c r="G439" i="4"/>
  <c r="H439" i="4" s="1"/>
  <c r="F437" i="4"/>
  <c r="E437" i="4"/>
  <c r="H440" i="4" s="1"/>
  <c r="F443" i="4"/>
  <c r="F436" i="4"/>
  <c r="BU215" i="4"/>
  <c r="BW214" i="4"/>
  <c r="BY214" i="4" s="1"/>
  <c r="AK440" i="4" s="1"/>
  <c r="BV214" i="4"/>
  <c r="AK441" i="4" l="1"/>
  <c r="AA435" i="4" s="1"/>
  <c r="AK442" i="4"/>
  <c r="S439" i="4"/>
  <c r="T439" i="4" s="1"/>
  <c r="R436" i="4"/>
  <c r="Q437" i="4"/>
  <c r="T440" i="4" s="1"/>
  <c r="R437" i="4"/>
  <c r="R443" i="4"/>
  <c r="R442" i="4"/>
  <c r="R441" i="4"/>
  <c r="S438" i="4"/>
  <c r="T438" i="4" s="1"/>
  <c r="BU216" i="4"/>
  <c r="BU217" i="4" s="1"/>
  <c r="BV215" i="4"/>
  <c r="BW215" i="4"/>
  <c r="BY215" i="4" s="1"/>
  <c r="AW440" i="4" s="1"/>
  <c r="AW442" i="4" l="1"/>
  <c r="AW441" i="4"/>
  <c r="AM435" i="4" s="1"/>
  <c r="AD442" i="4"/>
  <c r="AD443" i="4"/>
  <c r="AE438" i="4"/>
  <c r="AF438" i="4" s="1"/>
  <c r="AD441" i="4"/>
  <c r="AD437" i="4"/>
  <c r="AE439" i="4"/>
  <c r="AF439" i="4" s="1"/>
  <c r="AD436" i="4"/>
  <c r="AC437" i="4"/>
  <c r="AF440" i="4" s="1"/>
  <c r="BW217" i="4"/>
  <c r="BY217" i="4" s="1"/>
  <c r="M450" i="4" s="1"/>
  <c r="BV217" i="4"/>
  <c r="BU218" i="4"/>
  <c r="BW216" i="4"/>
  <c r="BY216" i="4" s="1"/>
  <c r="BI440" i="4" s="1"/>
  <c r="BV216" i="4"/>
  <c r="M451" i="4" l="1"/>
  <c r="C445" i="4" s="1"/>
  <c r="M452" i="4"/>
  <c r="BI441" i="4"/>
  <c r="AY435" i="4" s="1"/>
  <c r="BI442" i="4"/>
  <c r="AQ439" i="4"/>
  <c r="AR439" i="4" s="1"/>
  <c r="AO437" i="4"/>
  <c r="AR440" i="4" s="1"/>
  <c r="AP437" i="4"/>
  <c r="AP443" i="4"/>
  <c r="AP436" i="4"/>
  <c r="AP441" i="4"/>
  <c r="AP442" i="4"/>
  <c r="AQ438" i="4"/>
  <c r="AR438" i="4" s="1"/>
  <c r="BU219" i="4"/>
  <c r="BW218" i="4"/>
  <c r="BY218" i="4" s="1"/>
  <c r="Y450" i="4" s="1"/>
  <c r="BV218" i="4"/>
  <c r="BB437" i="4" l="1"/>
  <c r="BA437" i="4"/>
  <c r="BD440" i="4" s="1"/>
  <c r="BB443" i="4"/>
  <c r="BB436" i="4"/>
  <c r="BC438" i="4"/>
  <c r="BD438" i="4" s="1"/>
  <c r="BC439" i="4"/>
  <c r="BD439" i="4" s="1"/>
  <c r="BB442" i="4"/>
  <c r="BB441" i="4"/>
  <c r="Y452" i="4"/>
  <c r="Y451" i="4"/>
  <c r="O445" i="4" s="1"/>
  <c r="F451" i="4"/>
  <c r="E447" i="4"/>
  <c r="H450" i="4" s="1"/>
  <c r="G448" i="4"/>
  <c r="H448" i="4" s="1"/>
  <c r="F446" i="4"/>
  <c r="F452" i="4"/>
  <c r="F447" i="4"/>
  <c r="F453" i="4"/>
  <c r="G449" i="4"/>
  <c r="H449" i="4" s="1"/>
  <c r="BU220" i="4"/>
  <c r="BW219" i="4"/>
  <c r="BY219" i="4" s="1"/>
  <c r="AK450" i="4" s="1"/>
  <c r="BV219" i="4"/>
  <c r="AK451" i="4" l="1"/>
  <c r="AA445" i="4" s="1"/>
  <c r="AK452" i="4"/>
  <c r="R452" i="4"/>
  <c r="R446" i="4"/>
  <c r="R447" i="4"/>
  <c r="R453" i="4"/>
  <c r="S449" i="4"/>
  <c r="T449" i="4" s="1"/>
  <c r="Q447" i="4"/>
  <c r="T450" i="4" s="1"/>
  <c r="R451" i="4"/>
  <c r="S448" i="4"/>
  <c r="T448" i="4" s="1"/>
  <c r="BU221" i="4"/>
  <c r="BU222" i="4" s="1"/>
  <c r="BW220" i="4"/>
  <c r="BY220" i="4" s="1"/>
  <c r="AW450" i="4" s="1"/>
  <c r="BV220" i="4"/>
  <c r="AW452" i="4" l="1"/>
  <c r="AW451" i="4"/>
  <c r="AM445" i="4" s="1"/>
  <c r="AD452" i="4"/>
  <c r="AD447" i="4"/>
  <c r="AD453" i="4"/>
  <c r="AD446" i="4"/>
  <c r="AD451" i="4"/>
  <c r="AC447" i="4"/>
  <c r="AF450" i="4" s="1"/>
  <c r="AE448" i="4"/>
  <c r="AF448" i="4" s="1"/>
  <c r="AE449" i="4"/>
  <c r="AF449" i="4" s="1"/>
  <c r="BW222" i="4"/>
  <c r="BY222" i="4" s="1"/>
  <c r="M460" i="4" s="1"/>
  <c r="BV222" i="4"/>
  <c r="BU223" i="4"/>
  <c r="BW221" i="4"/>
  <c r="BY221" i="4" s="1"/>
  <c r="BI450" i="4" s="1"/>
  <c r="BV221" i="4"/>
  <c r="BI451" i="4" l="1"/>
  <c r="AY445" i="4" s="1"/>
  <c r="BI452" i="4"/>
  <c r="M461" i="4"/>
  <c r="C455" i="4" s="1"/>
  <c r="M462" i="4"/>
  <c r="AP452" i="4"/>
  <c r="AQ448" i="4"/>
  <c r="AR448" i="4" s="1"/>
  <c r="AP447" i="4"/>
  <c r="AP453" i="4"/>
  <c r="AP446" i="4"/>
  <c r="AP451" i="4"/>
  <c r="AQ449" i="4"/>
  <c r="AR449" i="4" s="1"/>
  <c r="AO447" i="4"/>
  <c r="AR450" i="4" s="1"/>
  <c r="BU224" i="4"/>
  <c r="BW223" i="4"/>
  <c r="BY223" i="4" s="1"/>
  <c r="Y460" i="4" s="1"/>
  <c r="BV223" i="4"/>
  <c r="F462" i="4" l="1"/>
  <c r="F461" i="4"/>
  <c r="G459" i="4"/>
  <c r="H459" i="4" s="1"/>
  <c r="G458" i="4"/>
  <c r="H458" i="4" s="1"/>
  <c r="F457" i="4"/>
  <c r="E457" i="4"/>
  <c r="H460" i="4" s="1"/>
  <c r="F463" i="4"/>
  <c r="F456" i="4"/>
  <c r="Y462" i="4"/>
  <c r="Y461" i="4"/>
  <c r="O455" i="4" s="1"/>
  <c r="BB452" i="4"/>
  <c r="BC448" i="4"/>
  <c r="BD448" i="4" s="1"/>
  <c r="BB453" i="4"/>
  <c r="BB447" i="4"/>
  <c r="BB451" i="4"/>
  <c r="BA447" i="4"/>
  <c r="BD450" i="4" s="1"/>
  <c r="BB446" i="4"/>
  <c r="BC449" i="4"/>
  <c r="BD449" i="4" s="1"/>
  <c r="BU225" i="4"/>
  <c r="BW224" i="4"/>
  <c r="BY224" i="4" s="1"/>
  <c r="AK460" i="4" s="1"/>
  <c r="BV224" i="4"/>
  <c r="AK461" i="4" l="1"/>
  <c r="AA455" i="4" s="1"/>
  <c r="AK462" i="4"/>
  <c r="S459" i="4"/>
  <c r="T459" i="4" s="1"/>
  <c r="R456" i="4"/>
  <c r="R457" i="4"/>
  <c r="Q457" i="4"/>
  <c r="T460" i="4" s="1"/>
  <c r="R463" i="4"/>
  <c r="R462" i="4"/>
  <c r="R461" i="4"/>
  <c r="S458" i="4"/>
  <c r="T458" i="4" s="1"/>
  <c r="BU226" i="4"/>
  <c r="BU227" i="4" s="1"/>
  <c r="BW225" i="4"/>
  <c r="BY225" i="4" s="1"/>
  <c r="AW460" i="4" s="1"/>
  <c r="BV225" i="4"/>
  <c r="AW462" i="4" l="1"/>
  <c r="AW461" i="4"/>
  <c r="AM455" i="4" s="1"/>
  <c r="AD457" i="4"/>
  <c r="AE459" i="4"/>
  <c r="AF459" i="4" s="1"/>
  <c r="AD462" i="4"/>
  <c r="AD463" i="4"/>
  <c r="AE458" i="4"/>
  <c r="AF458" i="4" s="1"/>
  <c r="AD461" i="4"/>
  <c r="AD456" i="4"/>
  <c r="AC457" i="4"/>
  <c r="AF460" i="4" s="1"/>
  <c r="BW227" i="4"/>
  <c r="BY227" i="4" s="1"/>
  <c r="M470" i="4" s="1"/>
  <c r="BV227" i="4"/>
  <c r="BU228" i="4"/>
  <c r="BW226" i="4"/>
  <c r="BY226" i="4" s="1"/>
  <c r="BI460" i="4" s="1"/>
  <c r="BV226" i="4"/>
  <c r="BI461" i="4" l="1"/>
  <c r="AY455" i="4" s="1"/>
  <c r="BI462" i="4"/>
  <c r="M472" i="4"/>
  <c r="M471" i="4"/>
  <c r="C465" i="4" s="1"/>
  <c r="AP463" i="4"/>
  <c r="AP456" i="4"/>
  <c r="AP461" i="4"/>
  <c r="AP462" i="4"/>
  <c r="AQ459" i="4"/>
  <c r="AR459" i="4" s="1"/>
  <c r="AQ458" i="4"/>
  <c r="AR458" i="4" s="1"/>
  <c r="AO457" i="4"/>
  <c r="AR460" i="4" s="1"/>
  <c r="AP457" i="4"/>
  <c r="BU229" i="4"/>
  <c r="BW228" i="4"/>
  <c r="BY228" i="4" s="1"/>
  <c r="Y470" i="4" s="1"/>
  <c r="BV228" i="4"/>
  <c r="G468" i="4" l="1"/>
  <c r="H468" i="4" s="1"/>
  <c r="E467" i="4"/>
  <c r="H470" i="4" s="1"/>
  <c r="F467" i="4"/>
  <c r="F466" i="4"/>
  <c r="F473" i="4"/>
  <c r="F471" i="4"/>
  <c r="F472" i="4"/>
  <c r="G469" i="4"/>
  <c r="H469" i="4" s="1"/>
  <c r="Y472" i="4"/>
  <c r="Y471" i="4"/>
  <c r="O465" i="4" s="1"/>
  <c r="BC458" i="4"/>
  <c r="BD458" i="4" s="1"/>
  <c r="BC459" i="4"/>
  <c r="BD459" i="4" s="1"/>
  <c r="BB457" i="4"/>
  <c r="BA457" i="4"/>
  <c r="BD460" i="4" s="1"/>
  <c r="BB462" i="4"/>
  <c r="BB461" i="4"/>
  <c r="BB463" i="4"/>
  <c r="BB456" i="4"/>
  <c r="BU230" i="4"/>
  <c r="BW229" i="4"/>
  <c r="BY229" i="4" s="1"/>
  <c r="AK470" i="4" s="1"/>
  <c r="BV229" i="4"/>
  <c r="AK472" i="4" l="1"/>
  <c r="AK471" i="4"/>
  <c r="AA465" i="4" s="1"/>
  <c r="S469" i="4"/>
  <c r="T469" i="4" s="1"/>
  <c r="R473" i="4"/>
  <c r="Q467" i="4"/>
  <c r="T470" i="4" s="1"/>
  <c r="R467" i="4"/>
  <c r="R472" i="4"/>
  <c r="S468" i="4"/>
  <c r="T468" i="4" s="1"/>
  <c r="R471" i="4"/>
  <c r="R466" i="4"/>
  <c r="BU231" i="4"/>
  <c r="BU232" i="4" s="1"/>
  <c r="BW230" i="4"/>
  <c r="BY230" i="4" s="1"/>
  <c r="AW470" i="4" s="1"/>
  <c r="BV230" i="4"/>
  <c r="AW472" i="4" l="1"/>
  <c r="AW471" i="4"/>
  <c r="AM465" i="4" s="1"/>
  <c r="AD473" i="4"/>
  <c r="AD466" i="4"/>
  <c r="AE468" i="4"/>
  <c r="AF468" i="4" s="1"/>
  <c r="AD471" i="4"/>
  <c r="AD472" i="4"/>
  <c r="AE469" i="4"/>
  <c r="AF469" i="4" s="1"/>
  <c r="AD467" i="4"/>
  <c r="AC467" i="4"/>
  <c r="AF470" i="4" s="1"/>
  <c r="BW232" i="4"/>
  <c r="BY232" i="4" s="1"/>
  <c r="M480" i="4" s="1"/>
  <c r="BV232" i="4"/>
  <c r="BU233" i="4"/>
  <c r="BW231" i="4"/>
  <c r="BY231" i="4" s="1"/>
  <c r="BI470" i="4" s="1"/>
  <c r="BV231" i="4"/>
  <c r="BI472" i="4" l="1"/>
  <c r="BI471" i="4"/>
  <c r="AY465" i="4" s="1"/>
  <c r="M481" i="4"/>
  <c r="C475" i="4" s="1"/>
  <c r="M482" i="4"/>
  <c r="AQ469" i="4"/>
  <c r="AR469" i="4" s="1"/>
  <c r="AQ468" i="4"/>
  <c r="AR468" i="4" s="1"/>
  <c r="AO467" i="4"/>
  <c r="AR470" i="4" s="1"/>
  <c r="AP472" i="4"/>
  <c r="AP466" i="4"/>
  <c r="AP471" i="4"/>
  <c r="AP473" i="4"/>
  <c r="AP467" i="4"/>
  <c r="BU234" i="4"/>
  <c r="BW233" i="4"/>
  <c r="BY233" i="4" s="1"/>
  <c r="Y480" i="4" s="1"/>
  <c r="BV233" i="4"/>
  <c r="F481" i="4" l="1"/>
  <c r="F482" i="4"/>
  <c r="G479" i="4"/>
  <c r="H479" i="4" s="1"/>
  <c r="G478" i="4"/>
  <c r="H478" i="4" s="1"/>
  <c r="F477" i="4"/>
  <c r="E477" i="4"/>
  <c r="H480" i="4" s="1"/>
  <c r="F483" i="4"/>
  <c r="F476" i="4"/>
  <c r="Y482" i="4"/>
  <c r="Y481" i="4"/>
  <c r="O475" i="4" s="1"/>
  <c r="BB467" i="4"/>
  <c r="BA467" i="4"/>
  <c r="BD470" i="4" s="1"/>
  <c r="BB472" i="4"/>
  <c r="BB466" i="4"/>
  <c r="BB473" i="4"/>
  <c r="BB471" i="4"/>
  <c r="BC468" i="4"/>
  <c r="BD468" i="4" s="1"/>
  <c r="BC469" i="4"/>
  <c r="BD469" i="4" s="1"/>
  <c r="BU235" i="4"/>
  <c r="BW234" i="4"/>
  <c r="BY234" i="4" s="1"/>
  <c r="AK480" i="4" s="1"/>
  <c r="BV234" i="4"/>
  <c r="AK481" i="4" l="1"/>
  <c r="AA475" i="4" s="1"/>
  <c r="AK482" i="4"/>
  <c r="R482" i="4"/>
  <c r="R481" i="4"/>
  <c r="R476" i="4"/>
  <c r="R483" i="4"/>
  <c r="R477" i="4"/>
  <c r="S479" i="4"/>
  <c r="T479" i="4" s="1"/>
  <c r="S478" i="4"/>
  <c r="T478" i="4" s="1"/>
  <c r="Q477" i="4"/>
  <c r="T480" i="4" s="1"/>
  <c r="BU236" i="4"/>
  <c r="BU237" i="4" s="1"/>
  <c r="BW235" i="4"/>
  <c r="BY235" i="4" s="1"/>
  <c r="AW480" i="4" s="1"/>
  <c r="BV235" i="4"/>
  <c r="AW482" i="4" l="1"/>
  <c r="AW481" i="4"/>
  <c r="AM475" i="4" s="1"/>
  <c r="AD483" i="4"/>
  <c r="AE478" i="4"/>
  <c r="AF478" i="4" s="1"/>
  <c r="AD477" i="4"/>
  <c r="AE479" i="4"/>
  <c r="AF479" i="4" s="1"/>
  <c r="AD481" i="4"/>
  <c r="AD482" i="4"/>
  <c r="AD476" i="4"/>
  <c r="AC477" i="4"/>
  <c r="AF480" i="4" s="1"/>
  <c r="BW237" i="4"/>
  <c r="BY237" i="4" s="1"/>
  <c r="M490" i="4" s="1"/>
  <c r="BV237" i="4"/>
  <c r="BU238" i="4"/>
  <c r="BW236" i="4"/>
  <c r="BY236" i="4" s="1"/>
  <c r="BI480" i="4" s="1"/>
  <c r="BV236" i="4"/>
  <c r="M491" i="4" l="1"/>
  <c r="C485" i="4" s="1"/>
  <c r="M492" i="4"/>
  <c r="BI481" i="4"/>
  <c r="AY475" i="4" s="1"/>
  <c r="BI482" i="4"/>
  <c r="AP483" i="4"/>
  <c r="AO477" i="4"/>
  <c r="AR480" i="4" s="1"/>
  <c r="AP476" i="4"/>
  <c r="AQ479" i="4"/>
  <c r="AR479" i="4" s="1"/>
  <c r="AP482" i="4"/>
  <c r="AP477" i="4"/>
  <c r="AQ478" i="4"/>
  <c r="AR478" i="4" s="1"/>
  <c r="AP481" i="4"/>
  <c r="BU239" i="4"/>
  <c r="BW238" i="4"/>
  <c r="BY238" i="4" s="1"/>
  <c r="Y490" i="4" s="1"/>
  <c r="BV238" i="4"/>
  <c r="BB477" i="4" l="1"/>
  <c r="BA477" i="4"/>
  <c r="BD480" i="4" s="1"/>
  <c r="BB483" i="4"/>
  <c r="BB481" i="4"/>
  <c r="BC478" i="4"/>
  <c r="BD478" i="4" s="1"/>
  <c r="BC479" i="4"/>
  <c r="BD479" i="4" s="1"/>
  <c r="BB476" i="4"/>
  <c r="BB482" i="4"/>
  <c r="Y492" i="4"/>
  <c r="Y491" i="4"/>
  <c r="O485" i="4" s="1"/>
  <c r="F487" i="4"/>
  <c r="E487" i="4"/>
  <c r="H490" i="4" s="1"/>
  <c r="G488" i="4"/>
  <c r="H488" i="4" s="1"/>
  <c r="F493" i="4"/>
  <c r="F486" i="4"/>
  <c r="F491" i="4"/>
  <c r="F492" i="4"/>
  <c r="G489" i="4"/>
  <c r="H489" i="4" s="1"/>
  <c r="BU240" i="4"/>
  <c r="BW239" i="4"/>
  <c r="BY239" i="4" s="1"/>
  <c r="AK490" i="4" s="1"/>
  <c r="BV239" i="4"/>
  <c r="AK491" i="4" l="1"/>
  <c r="AA485" i="4" s="1"/>
  <c r="AK492" i="4"/>
  <c r="R486" i="4"/>
  <c r="R493" i="4"/>
  <c r="R487" i="4"/>
  <c r="S489" i="4"/>
  <c r="T489" i="4" s="1"/>
  <c r="R492" i="4"/>
  <c r="R491" i="4"/>
  <c r="S488" i="4"/>
  <c r="T488" i="4" s="1"/>
  <c r="Q487" i="4"/>
  <c r="T490" i="4" s="1"/>
  <c r="BU241" i="4"/>
  <c r="BU242" i="4" s="1"/>
  <c r="BW240" i="4"/>
  <c r="BY240" i="4" s="1"/>
  <c r="AW490" i="4" s="1"/>
  <c r="BV240" i="4"/>
  <c r="AW492" i="4" l="1"/>
  <c r="AW491" i="4"/>
  <c r="AM485" i="4" s="1"/>
  <c r="AD487" i="4"/>
  <c r="AE489" i="4"/>
  <c r="AF489" i="4" s="1"/>
  <c r="AD486" i="4"/>
  <c r="AC487" i="4"/>
  <c r="AF490" i="4" s="1"/>
  <c r="AD493" i="4"/>
  <c r="AD492" i="4"/>
  <c r="AD491" i="4"/>
  <c r="AE488" i="4"/>
  <c r="AF488" i="4" s="1"/>
  <c r="BW242" i="4"/>
  <c r="BY242" i="4" s="1"/>
  <c r="M500" i="4" s="1"/>
  <c r="BV242" i="4"/>
  <c r="BU243" i="4"/>
  <c r="BW241" i="4"/>
  <c r="BY241" i="4" s="1"/>
  <c r="BI490" i="4" s="1"/>
  <c r="BV241" i="4"/>
  <c r="BI491" i="4" l="1"/>
  <c r="AY485" i="4" s="1"/>
  <c r="BI492" i="4"/>
  <c r="M501" i="4"/>
  <c r="C495" i="4" s="1"/>
  <c r="M502" i="4"/>
  <c r="AP493" i="4"/>
  <c r="AP491" i="4"/>
  <c r="AQ489" i="4"/>
  <c r="AR489" i="4" s="1"/>
  <c r="AO487" i="4"/>
  <c r="AR490" i="4" s="1"/>
  <c r="AP492" i="4"/>
  <c r="AP487" i="4"/>
  <c r="AQ488" i="4"/>
  <c r="AR488" i="4" s="1"/>
  <c r="AP486" i="4"/>
  <c r="BU244" i="4"/>
  <c r="BW243" i="4"/>
  <c r="BY243" i="4" s="1"/>
  <c r="Y500" i="4" s="1"/>
  <c r="BV243" i="4"/>
  <c r="F501" i="4" l="1"/>
  <c r="F502" i="4"/>
  <c r="G499" i="4"/>
  <c r="H499" i="4" s="1"/>
  <c r="G498" i="4"/>
  <c r="H498" i="4" s="1"/>
  <c r="F503" i="4"/>
  <c r="F497" i="4"/>
  <c r="E497" i="4"/>
  <c r="H500" i="4" s="1"/>
  <c r="F496" i="4"/>
  <c r="Y502" i="4"/>
  <c r="Y501" i="4"/>
  <c r="O495" i="4" s="1"/>
  <c r="BB491" i="4"/>
  <c r="BC488" i="4"/>
  <c r="BD488" i="4" s="1"/>
  <c r="BB487" i="4"/>
  <c r="BA487" i="4"/>
  <c r="BD490" i="4" s="1"/>
  <c r="BC489" i="4"/>
  <c r="BD489" i="4" s="1"/>
  <c r="BB486" i="4"/>
  <c r="BB493" i="4"/>
  <c r="BB492" i="4"/>
  <c r="BU245" i="4"/>
  <c r="BW244" i="4"/>
  <c r="BY244" i="4" s="1"/>
  <c r="AK500" i="4" s="1"/>
  <c r="BV244" i="4"/>
  <c r="AK501" i="4" l="1"/>
  <c r="AA495" i="4" s="1"/>
  <c r="AK502" i="4"/>
  <c r="R503" i="4"/>
  <c r="R497" i="4"/>
  <c r="S499" i="4"/>
  <c r="T499" i="4" s="1"/>
  <c r="R502" i="4"/>
  <c r="R501" i="4"/>
  <c r="S498" i="4"/>
  <c r="T498" i="4" s="1"/>
  <c r="Q497" i="4"/>
  <c r="T500" i="4" s="1"/>
  <c r="R496" i="4"/>
  <c r="BU246" i="4"/>
  <c r="BU247" i="4" s="1"/>
  <c r="BW245" i="4"/>
  <c r="BY245" i="4" s="1"/>
  <c r="AW500" i="4" s="1"/>
  <c r="BV245" i="4"/>
  <c r="AW502" i="4" l="1"/>
  <c r="AW501" i="4"/>
  <c r="AM495" i="4" s="1"/>
  <c r="AD503" i="4"/>
  <c r="AE498" i="4"/>
  <c r="AF498" i="4" s="1"/>
  <c r="AD501" i="4"/>
  <c r="AD502" i="4"/>
  <c r="AD496" i="4"/>
  <c r="AD497" i="4"/>
  <c r="AE499" i="4"/>
  <c r="AF499" i="4" s="1"/>
  <c r="AC497" i="4"/>
  <c r="AF500" i="4" s="1"/>
  <c r="BV247" i="4"/>
  <c r="BW247" i="4"/>
  <c r="BY247" i="4" s="1"/>
  <c r="M510" i="4" s="1"/>
  <c r="BU248" i="4"/>
  <c r="BW246" i="4"/>
  <c r="BY246" i="4" s="1"/>
  <c r="BI500" i="4" s="1"/>
  <c r="BV246" i="4"/>
  <c r="M511" i="4" l="1"/>
  <c r="C505" i="4" s="1"/>
  <c r="M512" i="4"/>
  <c r="BI501" i="4"/>
  <c r="AY495" i="4" s="1"/>
  <c r="BI502" i="4"/>
  <c r="AP503" i="4"/>
  <c r="AO497" i="4"/>
  <c r="AR500" i="4" s="1"/>
  <c r="AP502" i="4"/>
  <c r="AP497" i="4"/>
  <c r="AQ499" i="4"/>
  <c r="AR499" i="4" s="1"/>
  <c r="AP496" i="4"/>
  <c r="AQ498" i="4"/>
  <c r="AR498" i="4" s="1"/>
  <c r="AP501" i="4"/>
  <c r="BU249" i="4"/>
  <c r="BW248" i="4"/>
  <c r="BY248" i="4" s="1"/>
  <c r="Y510" i="4" s="1"/>
  <c r="BV248" i="4"/>
  <c r="BB497" i="4" l="1"/>
  <c r="BA497" i="4"/>
  <c r="BD500" i="4" s="1"/>
  <c r="BB503" i="4"/>
  <c r="BB502" i="4"/>
  <c r="BC499" i="4"/>
  <c r="BD499" i="4" s="1"/>
  <c r="BB496" i="4"/>
  <c r="BB501" i="4"/>
  <c r="BC498" i="4"/>
  <c r="BD498" i="4" s="1"/>
  <c r="Y512" i="4"/>
  <c r="Y511" i="4"/>
  <c r="O505" i="4" s="1"/>
  <c r="F511" i="4"/>
  <c r="F506" i="4"/>
  <c r="G509" i="4"/>
  <c r="H509" i="4" s="1"/>
  <c r="G508" i="4"/>
  <c r="H508" i="4" s="1"/>
  <c r="F507" i="4"/>
  <c r="E507" i="4"/>
  <c r="H510" i="4" s="1"/>
  <c r="F513" i="4"/>
  <c r="F512" i="4"/>
  <c r="BU250" i="4"/>
  <c r="BW249" i="4"/>
  <c r="BY249" i="4" s="1"/>
  <c r="AK510" i="4" s="1"/>
  <c r="BV249" i="4"/>
  <c r="AK512" i="4" l="1"/>
  <c r="AK511" i="4"/>
  <c r="AA505" i="4" s="1"/>
  <c r="S508" i="4"/>
  <c r="T508" i="4" s="1"/>
  <c r="Q507" i="4"/>
  <c r="T510" i="4" s="1"/>
  <c r="R506" i="4"/>
  <c r="R511" i="4"/>
  <c r="R507" i="4"/>
  <c r="S509" i="4"/>
  <c r="T509" i="4" s="1"/>
  <c r="R512" i="4"/>
  <c r="R513" i="4"/>
  <c r="BU251" i="4"/>
  <c r="BW250" i="4"/>
  <c r="BY250" i="4" s="1"/>
  <c r="AW510" i="4" s="1"/>
  <c r="BV250" i="4"/>
  <c r="AW511" i="4" l="1"/>
  <c r="AM505" i="4" s="1"/>
  <c r="AW512" i="4"/>
  <c r="AD506" i="4"/>
  <c r="AC507" i="4"/>
  <c r="AF510" i="4" s="1"/>
  <c r="AD513" i="4"/>
  <c r="AE508" i="4"/>
  <c r="AF508" i="4" s="1"/>
  <c r="AD511" i="4"/>
  <c r="AD512" i="4"/>
  <c r="AD507" i="4"/>
  <c r="AE509" i="4"/>
  <c r="AF509" i="4" s="1"/>
  <c r="BW251" i="4"/>
  <c r="BY251" i="4" s="1"/>
  <c r="BI510" i="4" s="1"/>
  <c r="BV251" i="4"/>
  <c r="BU252" i="4"/>
  <c r="BI511" i="4" l="1"/>
  <c r="AY505" i="4" s="1"/>
  <c r="BI512" i="4"/>
  <c r="AQ508" i="4"/>
  <c r="AR508" i="4" s="1"/>
  <c r="AQ509" i="4"/>
  <c r="AR509" i="4" s="1"/>
  <c r="AP507" i="4"/>
  <c r="AP506" i="4"/>
  <c r="AP513" i="4"/>
  <c r="AO507" i="4"/>
  <c r="AR510" i="4" s="1"/>
  <c r="AP512" i="4"/>
  <c r="AP511" i="4"/>
  <c r="BW252" i="4"/>
  <c r="BY252" i="4" s="1"/>
  <c r="M523" i="4" s="1"/>
  <c r="BV252" i="4"/>
  <c r="BU253" i="4"/>
  <c r="M525" i="4" l="1"/>
  <c r="M524" i="4"/>
  <c r="C518" i="4" s="1"/>
  <c r="BB513" i="4"/>
  <c r="BC508" i="4"/>
  <c r="BD508" i="4" s="1"/>
  <c r="BB511" i="4"/>
  <c r="BB512" i="4"/>
  <c r="BC509" i="4"/>
  <c r="BD509" i="4" s="1"/>
  <c r="BB506" i="4"/>
  <c r="BB507" i="4"/>
  <c r="BA507" i="4"/>
  <c r="BD510" i="4" s="1"/>
  <c r="BU254" i="4"/>
  <c r="BW253" i="4"/>
  <c r="BY253" i="4" s="1"/>
  <c r="Y523" i="4" s="1"/>
  <c r="BV253" i="4"/>
  <c r="Y525" i="4" l="1"/>
  <c r="Y524" i="4"/>
  <c r="O518" i="4" s="1"/>
  <c r="F519" i="4"/>
  <c r="F524" i="4"/>
  <c r="F525" i="4"/>
  <c r="F526" i="4"/>
  <c r="F520" i="4"/>
  <c r="E520" i="4"/>
  <c r="H523" i="4" s="1"/>
  <c r="G521" i="4"/>
  <c r="H521" i="4" s="1"/>
  <c r="G522" i="4"/>
  <c r="H522" i="4" s="1"/>
  <c r="BU255" i="4"/>
  <c r="BW254" i="4"/>
  <c r="BY254" i="4" s="1"/>
  <c r="AK523" i="4" s="1"/>
  <c r="BV254" i="4"/>
  <c r="AK525" i="4" l="1"/>
  <c r="AK524" i="4"/>
  <c r="AA518" i="4" s="1"/>
  <c r="R520" i="4"/>
  <c r="Q520" i="4"/>
  <c r="T523" i="4" s="1"/>
  <c r="R526" i="4"/>
  <c r="R525" i="4"/>
  <c r="R524" i="4"/>
  <c r="S521" i="4"/>
  <c r="T521" i="4" s="1"/>
  <c r="S522" i="4"/>
  <c r="T522" i="4" s="1"/>
  <c r="R519" i="4"/>
  <c r="BU256" i="4"/>
  <c r="BW255" i="4"/>
  <c r="BY255" i="4" s="1"/>
  <c r="AW523" i="4" s="1"/>
  <c r="BV255" i="4"/>
  <c r="AW525" i="4" l="1"/>
  <c r="AW524" i="4"/>
  <c r="AM518" i="4" s="1"/>
  <c r="AD519" i="4"/>
  <c r="AC520" i="4"/>
  <c r="AF523" i="4" s="1"/>
  <c r="AD525" i="4"/>
  <c r="AD526" i="4"/>
  <c r="AE521" i="4"/>
  <c r="AF521" i="4" s="1"/>
  <c r="AE522" i="4"/>
  <c r="AF522" i="4" s="1"/>
  <c r="AD520" i="4"/>
  <c r="AD524" i="4"/>
  <c r="BW256" i="4"/>
  <c r="BY256" i="4" s="1"/>
  <c r="BI523" i="4" s="1"/>
  <c r="BV256" i="4"/>
  <c r="BU257" i="4"/>
  <c r="BI525" i="4" l="1"/>
  <c r="BI524" i="4"/>
  <c r="AY518" i="4" s="1"/>
  <c r="AP520" i="4"/>
  <c r="AO520" i="4"/>
  <c r="AR523" i="4" s="1"/>
  <c r="AP526" i="4"/>
  <c r="AP519" i="4"/>
  <c r="AP524" i="4"/>
  <c r="AP525" i="4"/>
  <c r="AQ522" i="4"/>
  <c r="AR522" i="4" s="1"/>
  <c r="AQ521" i="4"/>
  <c r="AR521" i="4" s="1"/>
  <c r="BW257" i="4"/>
  <c r="BY257" i="4" s="1"/>
  <c r="M533" i="4" s="1"/>
  <c r="BV257" i="4"/>
  <c r="BU258" i="4"/>
  <c r="M534" i="4" l="1"/>
  <c r="C528" i="4" s="1"/>
  <c r="M535" i="4"/>
  <c r="BB525" i="4"/>
  <c r="BB526" i="4"/>
  <c r="BC521" i="4"/>
  <c r="BD521" i="4" s="1"/>
  <c r="BC522" i="4"/>
  <c r="BD522" i="4" s="1"/>
  <c r="BB524" i="4"/>
  <c r="BB520" i="4"/>
  <c r="BB519" i="4"/>
  <c r="BA520" i="4"/>
  <c r="BD523" i="4" s="1"/>
  <c r="BU259" i="4"/>
  <c r="BW258" i="4"/>
  <c r="BY258" i="4" s="1"/>
  <c r="Y533" i="4" s="1"/>
  <c r="BV258" i="4"/>
  <c r="Y534" i="4" l="1"/>
  <c r="O528" i="4" s="1"/>
  <c r="Y535" i="4"/>
  <c r="G531" i="4"/>
  <c r="H531" i="4" s="1"/>
  <c r="G532" i="4"/>
  <c r="H532" i="4" s="1"/>
  <c r="F534" i="4"/>
  <c r="F530" i="4"/>
  <c r="F529" i="4"/>
  <c r="E530" i="4"/>
  <c r="H533" i="4" s="1"/>
  <c r="F535" i="4"/>
  <c r="F536" i="4"/>
  <c r="BU260" i="4"/>
  <c r="BW259" i="4"/>
  <c r="BY259" i="4" s="1"/>
  <c r="AK533" i="4" s="1"/>
  <c r="BV259" i="4"/>
  <c r="AK535" i="4" l="1"/>
  <c r="AK534" i="4"/>
  <c r="AA528" i="4" s="1"/>
  <c r="R534" i="4"/>
  <c r="S531" i="4"/>
  <c r="T531" i="4" s="1"/>
  <c r="S532" i="4"/>
  <c r="T532" i="4" s="1"/>
  <c r="R529" i="4"/>
  <c r="R530" i="4"/>
  <c r="Q530" i="4"/>
  <c r="T533" i="4" s="1"/>
  <c r="R536" i="4"/>
  <c r="R535" i="4"/>
  <c r="BU261" i="4"/>
  <c r="BU262" i="4" s="1"/>
  <c r="BW260" i="4"/>
  <c r="BY260" i="4" s="1"/>
  <c r="AW533" i="4" s="1"/>
  <c r="BV260" i="4"/>
  <c r="AW534" i="4" l="1"/>
  <c r="AM528" i="4" s="1"/>
  <c r="AW535" i="4"/>
  <c r="AD530" i="4"/>
  <c r="AC530" i="4"/>
  <c r="AF533" i="4" s="1"/>
  <c r="AD529" i="4"/>
  <c r="AD536" i="4"/>
  <c r="AD535" i="4"/>
  <c r="AE532" i="4"/>
  <c r="AF532" i="4" s="1"/>
  <c r="AE531" i="4"/>
  <c r="AF531" i="4" s="1"/>
  <c r="AD534" i="4"/>
  <c r="BW262" i="4"/>
  <c r="BY262" i="4" s="1"/>
  <c r="M543" i="4" s="1"/>
  <c r="BV262" i="4"/>
  <c r="BU263" i="4"/>
  <c r="BW261" i="4"/>
  <c r="BY261" i="4" s="1"/>
  <c r="BI533" i="4" s="1"/>
  <c r="BV261" i="4"/>
  <c r="M545" i="4" l="1"/>
  <c r="M544" i="4"/>
  <c r="C538" i="4" s="1"/>
  <c r="BI535" i="4"/>
  <c r="BI534" i="4"/>
  <c r="AY528" i="4" s="1"/>
  <c r="AP534" i="4"/>
  <c r="AP535" i="4"/>
  <c r="AQ532" i="4"/>
  <c r="AR532" i="4" s="1"/>
  <c r="AQ531" i="4"/>
  <c r="AR531" i="4" s="1"/>
  <c r="AP530" i="4"/>
  <c r="AO530" i="4"/>
  <c r="AR533" i="4" s="1"/>
  <c r="AP536" i="4"/>
  <c r="AP529" i="4"/>
  <c r="BU264" i="4"/>
  <c r="BV263" i="4"/>
  <c r="BW263" i="4"/>
  <c r="BY263" i="4" s="1"/>
  <c r="Y543" i="4" s="1"/>
  <c r="Y544" i="4" l="1"/>
  <c r="O538" i="4" s="1"/>
  <c r="Y545" i="4"/>
  <c r="BB529" i="4"/>
  <c r="BA530" i="4"/>
  <c r="BD533" i="4" s="1"/>
  <c r="BB535" i="4"/>
  <c r="BB536" i="4"/>
  <c r="BC531" i="4"/>
  <c r="BD531" i="4" s="1"/>
  <c r="BC532" i="4"/>
  <c r="BD532" i="4" s="1"/>
  <c r="BB530" i="4"/>
  <c r="BB534" i="4"/>
  <c r="G541" i="4"/>
  <c r="H541" i="4" s="1"/>
  <c r="F544" i="4"/>
  <c r="F546" i="4"/>
  <c r="E540" i="4"/>
  <c r="H543" i="4" s="1"/>
  <c r="F539" i="4"/>
  <c r="G542" i="4"/>
  <c r="H542" i="4" s="1"/>
  <c r="F545" i="4"/>
  <c r="F540" i="4"/>
  <c r="BU265" i="4"/>
  <c r="BW264" i="4"/>
  <c r="BY264" i="4" s="1"/>
  <c r="AK543" i="4" s="1"/>
  <c r="BV264" i="4"/>
  <c r="AK545" i="4" l="1"/>
  <c r="AK544" i="4"/>
  <c r="AA538" i="4" s="1"/>
  <c r="R540" i="4"/>
  <c r="Q540" i="4"/>
  <c r="T543" i="4" s="1"/>
  <c r="R545" i="4"/>
  <c r="R546" i="4"/>
  <c r="R544" i="4"/>
  <c r="S541" i="4"/>
  <c r="T541" i="4" s="1"/>
  <c r="S542" i="4"/>
  <c r="T542" i="4" s="1"/>
  <c r="R539" i="4"/>
  <c r="BU266" i="4"/>
  <c r="BU267" i="4" s="1"/>
  <c r="BW265" i="4"/>
  <c r="BY265" i="4" s="1"/>
  <c r="AW543" i="4" s="1"/>
  <c r="BV265" i="4"/>
  <c r="AW544" i="4" l="1"/>
  <c r="AM538" i="4" s="1"/>
  <c r="AW545" i="4"/>
  <c r="AD545" i="4"/>
  <c r="AD544" i="4"/>
  <c r="AE541" i="4"/>
  <c r="AF541" i="4" s="1"/>
  <c r="AC540" i="4"/>
  <c r="AF543" i="4" s="1"/>
  <c r="AD540" i="4"/>
  <c r="AD546" i="4"/>
  <c r="AD539" i="4"/>
  <c r="AE542" i="4"/>
  <c r="AF542" i="4" s="1"/>
  <c r="BW267" i="4"/>
  <c r="BY267" i="4" s="1"/>
  <c r="M553" i="4" s="1"/>
  <c r="BV267" i="4"/>
  <c r="BU268" i="4"/>
  <c r="BW266" i="4"/>
  <c r="BY266" i="4" s="1"/>
  <c r="BI543" i="4" s="1"/>
  <c r="BV266" i="4"/>
  <c r="M555" i="4" l="1"/>
  <c r="M554" i="4"/>
  <c r="C548" i="4" s="1"/>
  <c r="AP540" i="4"/>
  <c r="AO540" i="4"/>
  <c r="AR543" i="4" s="1"/>
  <c r="AP546" i="4"/>
  <c r="AP539" i="4"/>
  <c r="AQ542" i="4"/>
  <c r="AR542" i="4" s="1"/>
  <c r="AQ541" i="4"/>
  <c r="AR541" i="4" s="1"/>
  <c r="AP544" i="4"/>
  <c r="AP545" i="4"/>
  <c r="BI545" i="4"/>
  <c r="BI544" i="4"/>
  <c r="AY538" i="4" s="1"/>
  <c r="BU269" i="4"/>
  <c r="BW268" i="4"/>
  <c r="BY268" i="4" s="1"/>
  <c r="Y553" i="4" s="1"/>
  <c r="BV268" i="4"/>
  <c r="BC541" i="4" l="1"/>
  <c r="BD541" i="4" s="1"/>
  <c r="BB544" i="4"/>
  <c r="BB546" i="4"/>
  <c r="BA540" i="4"/>
  <c r="BD543" i="4" s="1"/>
  <c r="BB539" i="4"/>
  <c r="BC542" i="4"/>
  <c r="BD542" i="4" s="1"/>
  <c r="BB545" i="4"/>
  <c r="BB540" i="4"/>
  <c r="Y554" i="4"/>
  <c r="O548" i="4" s="1"/>
  <c r="Y555" i="4"/>
  <c r="G551" i="4"/>
  <c r="H551" i="4" s="1"/>
  <c r="F554" i="4"/>
  <c r="F549" i="4"/>
  <c r="F556" i="4"/>
  <c r="E550" i="4"/>
  <c r="H553" i="4" s="1"/>
  <c r="F550" i="4"/>
  <c r="F555" i="4"/>
  <c r="G552" i="4"/>
  <c r="H552" i="4" s="1"/>
  <c r="BU270" i="4"/>
  <c r="BW269" i="4"/>
  <c r="BY269" i="4" s="1"/>
  <c r="AK553" i="4" s="1"/>
  <c r="BV269" i="4"/>
  <c r="AK555" i="4" l="1"/>
  <c r="AK554" i="4"/>
  <c r="AA548" i="4" s="1"/>
  <c r="R554" i="4"/>
  <c r="S551" i="4"/>
  <c r="T551" i="4" s="1"/>
  <c r="R549" i="4"/>
  <c r="S552" i="4"/>
  <c r="T552" i="4" s="1"/>
  <c r="R550" i="4"/>
  <c r="Q550" i="4"/>
  <c r="T553" i="4" s="1"/>
  <c r="R556" i="4"/>
  <c r="R555" i="4"/>
  <c r="BU271" i="4"/>
  <c r="BU272" i="4" s="1"/>
  <c r="BW270" i="4"/>
  <c r="BY270" i="4" s="1"/>
  <c r="AW553" i="4" s="1"/>
  <c r="BV270" i="4"/>
  <c r="AW554" i="4" l="1"/>
  <c r="AM548" i="4" s="1"/>
  <c r="AW555" i="4"/>
  <c r="AD556" i="4"/>
  <c r="AD554" i="4"/>
  <c r="AD555" i="4"/>
  <c r="AD549" i="4"/>
  <c r="AD550" i="4"/>
  <c r="AE551" i="4"/>
  <c r="AF551" i="4" s="1"/>
  <c r="AE552" i="4"/>
  <c r="AF552" i="4" s="1"/>
  <c r="AC550" i="4"/>
  <c r="AF553" i="4" s="1"/>
  <c r="BW272" i="4"/>
  <c r="BY272" i="4" s="1"/>
  <c r="M563" i="4" s="1"/>
  <c r="BV272" i="4"/>
  <c r="BU273" i="4"/>
  <c r="BW271" i="4"/>
  <c r="BY271" i="4" s="1"/>
  <c r="BI553" i="4" s="1"/>
  <c r="BV271" i="4"/>
  <c r="M565" i="4" l="1"/>
  <c r="M564" i="4"/>
  <c r="C558" i="4" s="1"/>
  <c r="BI555" i="4"/>
  <c r="BI554" i="4"/>
  <c r="AY548" i="4" s="1"/>
  <c r="AP550" i="4"/>
  <c r="AO550" i="4"/>
  <c r="AR553" i="4" s="1"/>
  <c r="AP556" i="4"/>
  <c r="AP549" i="4"/>
  <c r="AP554" i="4"/>
  <c r="AP555" i="4"/>
  <c r="AQ551" i="4"/>
  <c r="AR551" i="4" s="1"/>
  <c r="AQ552" i="4"/>
  <c r="AR552" i="4" s="1"/>
  <c r="BU274" i="4"/>
  <c r="BW273" i="4"/>
  <c r="BY273" i="4" s="1"/>
  <c r="Y563" i="4" s="1"/>
  <c r="BV273" i="4"/>
  <c r="Y564" i="4" l="1"/>
  <c r="O558" i="4" s="1"/>
  <c r="Y565" i="4"/>
  <c r="BB549" i="4"/>
  <c r="BB555" i="4"/>
  <c r="BB550" i="4"/>
  <c r="BC551" i="4"/>
  <c r="BD551" i="4" s="1"/>
  <c r="BB556" i="4"/>
  <c r="BB554" i="4"/>
  <c r="BA550" i="4"/>
  <c r="BD553" i="4" s="1"/>
  <c r="BC552" i="4"/>
  <c r="BD552" i="4" s="1"/>
  <c r="F559" i="4"/>
  <c r="E560" i="4"/>
  <c r="H563" i="4" s="1"/>
  <c r="F560" i="4"/>
  <c r="G562" i="4"/>
  <c r="H562" i="4" s="1"/>
  <c r="F566" i="4"/>
  <c r="G561" i="4"/>
  <c r="H561" i="4" s="1"/>
  <c r="F564" i="4"/>
  <c r="F565" i="4"/>
  <c r="BU275" i="4"/>
  <c r="BW274" i="4"/>
  <c r="BY274" i="4" s="1"/>
  <c r="AK563" i="4" s="1"/>
  <c r="BV274" i="4"/>
  <c r="AK565" i="4" l="1"/>
  <c r="AK564" i="4"/>
  <c r="AA558" i="4" s="1"/>
  <c r="R560" i="4"/>
  <c r="R559" i="4"/>
  <c r="S562" i="4"/>
  <c r="T562" i="4" s="1"/>
  <c r="R564" i="4"/>
  <c r="R565" i="4"/>
  <c r="Q560" i="4"/>
  <c r="T563" i="4" s="1"/>
  <c r="R566" i="4"/>
  <c r="S561" i="4"/>
  <c r="T561" i="4" s="1"/>
  <c r="BU276" i="4"/>
  <c r="BW275" i="4"/>
  <c r="BY275" i="4" s="1"/>
  <c r="AW563" i="4" s="1"/>
  <c r="BV275" i="4"/>
  <c r="AW564" i="4" l="1"/>
  <c r="AM558" i="4" s="1"/>
  <c r="AW565" i="4"/>
  <c r="AD566" i="4"/>
  <c r="AD560" i="4"/>
  <c r="AD564" i="4"/>
  <c r="AD559" i="4"/>
  <c r="AD565" i="4"/>
  <c r="AC560" i="4"/>
  <c r="AF563" i="4" s="1"/>
  <c r="AE561" i="4"/>
  <c r="AF561" i="4" s="1"/>
  <c r="AE562" i="4"/>
  <c r="AF562" i="4" s="1"/>
  <c r="BW276" i="4"/>
  <c r="BY276" i="4" s="1"/>
  <c r="BI563" i="4" s="1"/>
  <c r="BV276" i="4"/>
  <c r="BU277" i="4"/>
  <c r="BI565" i="4" l="1"/>
  <c r="BI564" i="4"/>
  <c r="AY558" i="4" s="1"/>
  <c r="AP560" i="4"/>
  <c r="AP566" i="4"/>
  <c r="AQ562" i="4"/>
  <c r="AR562" i="4" s="1"/>
  <c r="AQ561" i="4"/>
  <c r="AR561" i="4" s="1"/>
  <c r="AP565" i="4"/>
  <c r="AO560" i="4"/>
  <c r="AR563" i="4" s="1"/>
  <c r="AP564" i="4"/>
  <c r="AP559" i="4"/>
  <c r="BW277" i="4"/>
  <c r="BY277" i="4" s="1"/>
  <c r="M573" i="4" s="1"/>
  <c r="BV277" i="4"/>
  <c r="BU278" i="4"/>
  <c r="M575" i="4" l="1"/>
  <c r="M574" i="4"/>
  <c r="C568" i="4" s="1"/>
  <c r="BB559" i="4"/>
  <c r="BC562" i="4"/>
  <c r="BD562" i="4" s="1"/>
  <c r="BB565" i="4"/>
  <c r="BA560" i="4"/>
  <c r="BD563" i="4" s="1"/>
  <c r="BB566" i="4"/>
  <c r="BB560" i="4"/>
  <c r="BB564" i="4"/>
  <c r="BC561" i="4"/>
  <c r="BD561" i="4" s="1"/>
  <c r="BU279" i="4"/>
  <c r="BW278" i="4"/>
  <c r="BY278" i="4" s="1"/>
  <c r="Y573" i="4" s="1"/>
  <c r="BV278" i="4"/>
  <c r="Y575" i="4" l="1"/>
  <c r="Y574" i="4"/>
  <c r="O568" i="4" s="1"/>
  <c r="E570" i="4"/>
  <c r="H573" i="4" s="1"/>
  <c r="F576" i="4"/>
  <c r="F569" i="4"/>
  <c r="F570" i="4"/>
  <c r="F574" i="4"/>
  <c r="F575" i="4"/>
  <c r="G572" i="4"/>
  <c r="H572" i="4" s="1"/>
  <c r="G571" i="4"/>
  <c r="H571" i="4" s="1"/>
  <c r="BU280" i="4"/>
  <c r="BV279" i="4"/>
  <c r="BW279" i="4"/>
  <c r="BY279" i="4" s="1"/>
  <c r="AK573" i="4" s="1"/>
  <c r="AK575" i="4" l="1"/>
  <c r="AK574" i="4"/>
  <c r="AA568" i="4" s="1"/>
  <c r="R569" i="4"/>
  <c r="R574" i="4"/>
  <c r="R576" i="4"/>
  <c r="Q570" i="4"/>
  <c r="T573" i="4" s="1"/>
  <c r="R575" i="4"/>
  <c r="R570" i="4"/>
  <c r="S572" i="4"/>
  <c r="T572" i="4" s="1"/>
  <c r="S571" i="4"/>
  <c r="T571" i="4" s="1"/>
  <c r="BU281" i="4"/>
  <c r="BW280" i="4"/>
  <c r="BY280" i="4" s="1"/>
  <c r="AW573" i="4" s="1"/>
  <c r="BV280" i="4"/>
  <c r="AW575" i="4" l="1"/>
  <c r="AW574" i="4"/>
  <c r="AM568" i="4" s="1"/>
  <c r="AC570" i="4"/>
  <c r="AF573" i="4" s="1"/>
  <c r="AD570" i="4"/>
  <c r="AE571" i="4"/>
  <c r="AF571" i="4" s="1"/>
  <c r="AD574" i="4"/>
  <c r="AD576" i="4"/>
  <c r="AE572" i="4"/>
  <c r="AF572" i="4" s="1"/>
  <c r="AD575" i="4"/>
  <c r="AD569" i="4"/>
  <c r="BW281" i="4"/>
  <c r="BY281" i="4" s="1"/>
  <c r="BI573" i="4" s="1"/>
  <c r="BV281" i="4"/>
  <c r="BU282" i="4"/>
  <c r="BI575" i="4" l="1"/>
  <c r="BI574" i="4"/>
  <c r="AY568" i="4" s="1"/>
  <c r="AQ571" i="4"/>
  <c r="AR571" i="4" s="1"/>
  <c r="AP574" i="4"/>
  <c r="AP575" i="4"/>
  <c r="AO570" i="4"/>
  <c r="AR573" i="4" s="1"/>
  <c r="AP570" i="4"/>
  <c r="AP569" i="4"/>
  <c r="AP576" i="4"/>
  <c r="AQ572" i="4"/>
  <c r="AR572" i="4" s="1"/>
  <c r="BW282" i="4"/>
  <c r="BY282" i="4" s="1"/>
  <c r="M583" i="4" s="1"/>
  <c r="BV282" i="4"/>
  <c r="BU283" i="4"/>
  <c r="M584" i="4" l="1"/>
  <c r="C578" i="4" s="1"/>
  <c r="M585" i="4"/>
  <c r="BB574" i="4"/>
  <c r="BC571" i="4"/>
  <c r="BD571" i="4" s="1"/>
  <c r="BC572" i="4"/>
  <c r="BD572" i="4" s="1"/>
  <c r="BB570" i="4"/>
  <c r="BB576" i="4"/>
  <c r="BA570" i="4"/>
  <c r="BD573" i="4" s="1"/>
  <c r="BB575" i="4"/>
  <c r="BB569" i="4"/>
  <c r="BU284" i="4"/>
  <c r="BW283" i="4"/>
  <c r="BY283" i="4" s="1"/>
  <c r="Y583" i="4" s="1"/>
  <c r="BV283" i="4"/>
  <c r="Y585" i="4" l="1"/>
  <c r="Y584" i="4"/>
  <c r="O578" i="4" s="1"/>
  <c r="G581" i="4"/>
  <c r="H581" i="4" s="1"/>
  <c r="F579" i="4"/>
  <c r="F584" i="4"/>
  <c r="E580" i="4"/>
  <c r="H583" i="4" s="1"/>
  <c r="F580" i="4"/>
  <c r="F586" i="4"/>
  <c r="F585" i="4"/>
  <c r="G582" i="4"/>
  <c r="H582" i="4" s="1"/>
  <c r="BU285" i="4"/>
  <c r="BW284" i="4"/>
  <c r="BY284" i="4" s="1"/>
  <c r="AK583" i="4" s="1"/>
  <c r="BV284" i="4"/>
  <c r="AK584" i="4" l="1"/>
  <c r="AA578" i="4" s="1"/>
  <c r="AK585" i="4"/>
  <c r="R585" i="4"/>
  <c r="R579" i="4"/>
  <c r="R584" i="4"/>
  <c r="R586" i="4"/>
  <c r="Q580" i="4"/>
  <c r="T583" i="4" s="1"/>
  <c r="S581" i="4"/>
  <c r="T581" i="4" s="1"/>
  <c r="R580" i="4"/>
  <c r="S582" i="4"/>
  <c r="T582" i="4" s="1"/>
  <c r="BU286" i="4"/>
  <c r="BW285" i="4"/>
  <c r="BY285" i="4" s="1"/>
  <c r="AW583" i="4" s="1"/>
  <c r="BV285" i="4"/>
  <c r="AW585" i="4" l="1"/>
  <c r="AW584" i="4"/>
  <c r="AM578" i="4" s="1"/>
  <c r="AD580" i="4"/>
  <c r="AE581" i="4"/>
  <c r="AF581" i="4" s="1"/>
  <c r="AD579" i="4"/>
  <c r="AD584" i="4"/>
  <c r="AC580" i="4"/>
  <c r="AF583" i="4" s="1"/>
  <c r="AD586" i="4"/>
  <c r="AE582" i="4"/>
  <c r="AF582" i="4" s="1"/>
  <c r="AD585" i="4"/>
  <c r="BW286" i="4"/>
  <c r="BY286" i="4" s="1"/>
  <c r="BI583" i="4" s="1"/>
  <c r="BV286" i="4"/>
  <c r="BU287" i="4"/>
  <c r="BI584" i="4" l="1"/>
  <c r="AY578" i="4" s="1"/>
  <c r="BI585" i="4"/>
  <c r="AP584" i="4"/>
  <c r="AO580" i="4"/>
  <c r="AR583" i="4" s="1"/>
  <c r="AP579" i="4"/>
  <c r="AP586" i="4"/>
  <c r="AQ582" i="4"/>
  <c r="AR582" i="4" s="1"/>
  <c r="AP580" i="4"/>
  <c r="AP585" i="4"/>
  <c r="AQ581" i="4"/>
  <c r="AR581" i="4" s="1"/>
  <c r="BW287" i="4"/>
  <c r="BY287" i="4" s="1"/>
  <c r="M593" i="4" s="1"/>
  <c r="BV287" i="4"/>
  <c r="BU288" i="4"/>
  <c r="M594" i="4" l="1"/>
  <c r="C588" i="4" s="1"/>
  <c r="M595" i="4"/>
  <c r="BB585" i="4"/>
  <c r="BC581" i="4"/>
  <c r="BD581" i="4" s="1"/>
  <c r="BB579" i="4"/>
  <c r="BB584" i="4"/>
  <c r="BB580" i="4"/>
  <c r="BA580" i="4"/>
  <c r="BD583" i="4" s="1"/>
  <c r="BB586" i="4"/>
  <c r="BC582" i="4"/>
  <c r="BD582" i="4" s="1"/>
  <c r="BU289" i="4"/>
  <c r="BW288" i="4"/>
  <c r="BY288" i="4" s="1"/>
  <c r="Y593" i="4" s="1"/>
  <c r="BV288" i="4"/>
  <c r="F590" i="4" l="1"/>
  <c r="F596" i="4"/>
  <c r="G592" i="4"/>
  <c r="H592" i="4" s="1"/>
  <c r="E590" i="4"/>
  <c r="H593" i="4" s="1"/>
  <c r="G591" i="4"/>
  <c r="H591" i="4" s="1"/>
  <c r="F595" i="4"/>
  <c r="F594" i="4"/>
  <c r="F589" i="4"/>
  <c r="Y595" i="4"/>
  <c r="Y594" i="4"/>
  <c r="O588" i="4" s="1"/>
  <c r="BU290" i="4"/>
  <c r="BW289" i="4"/>
  <c r="BY289" i="4" s="1"/>
  <c r="AK593" i="4" s="1"/>
  <c r="BV289" i="4"/>
  <c r="AK594" i="4" l="1"/>
  <c r="AA588" i="4" s="1"/>
  <c r="AK595" i="4"/>
  <c r="R596" i="4"/>
  <c r="R589" i="4"/>
  <c r="R590" i="4"/>
  <c r="S592" i="4"/>
  <c r="T592" i="4" s="1"/>
  <c r="R595" i="4"/>
  <c r="S591" i="4"/>
  <c r="T591" i="4" s="1"/>
  <c r="R594" i="4"/>
  <c r="Q590" i="4"/>
  <c r="T593" i="4" s="1"/>
  <c r="BU291" i="4"/>
  <c r="BW290" i="4"/>
  <c r="BY290" i="4" s="1"/>
  <c r="AW593" i="4" s="1"/>
  <c r="BV290" i="4"/>
  <c r="AW595" i="4" l="1"/>
  <c r="AW594" i="4"/>
  <c r="AM588" i="4" s="1"/>
  <c r="AD590" i="4"/>
  <c r="AE591" i="4"/>
  <c r="AF591" i="4" s="1"/>
  <c r="AD589" i="4"/>
  <c r="AD594" i="4"/>
  <c r="AC590" i="4"/>
  <c r="AF593" i="4" s="1"/>
  <c r="AD596" i="4"/>
  <c r="AE592" i="4"/>
  <c r="AF592" i="4" s="1"/>
  <c r="AD595" i="4"/>
  <c r="BW291" i="4"/>
  <c r="BY291" i="4" s="1"/>
  <c r="BI593" i="4" s="1"/>
  <c r="BV291" i="4"/>
  <c r="BU292" i="4"/>
  <c r="BI594" i="4" l="1"/>
  <c r="AY588" i="4" s="1"/>
  <c r="BI595" i="4"/>
  <c r="AP594" i="4"/>
  <c r="AO590" i="4"/>
  <c r="AR593" i="4" s="1"/>
  <c r="AP589" i="4"/>
  <c r="AQ592" i="4"/>
  <c r="AR592" i="4" s="1"/>
  <c r="AP596" i="4"/>
  <c r="AQ591" i="4"/>
  <c r="AR591" i="4" s="1"/>
  <c r="AP595" i="4"/>
  <c r="AP590" i="4"/>
  <c r="BW292" i="4"/>
  <c r="BY292" i="4" s="1"/>
  <c r="M603" i="4" s="1"/>
  <c r="BV292" i="4"/>
  <c r="BU293" i="4"/>
  <c r="M604" i="4" l="1"/>
  <c r="C598" i="4" s="1"/>
  <c r="M605" i="4"/>
  <c r="BB590" i="4"/>
  <c r="BA590" i="4"/>
  <c r="BD593" i="4" s="1"/>
  <c r="BB596" i="4"/>
  <c r="BC591" i="4"/>
  <c r="BD591" i="4" s="1"/>
  <c r="BB595" i="4"/>
  <c r="BC592" i="4"/>
  <c r="BD592" i="4" s="1"/>
  <c r="BB589" i="4"/>
  <c r="BB594" i="4"/>
  <c r="BU294" i="4"/>
  <c r="BW293" i="4"/>
  <c r="BY293" i="4" s="1"/>
  <c r="Y603" i="4" s="1"/>
  <c r="BV293" i="4"/>
  <c r="Y605" i="4" l="1"/>
  <c r="Y604" i="4"/>
  <c r="O598" i="4" s="1"/>
  <c r="G601" i="4"/>
  <c r="H601" i="4" s="1"/>
  <c r="F599" i="4"/>
  <c r="F604" i="4"/>
  <c r="E600" i="4"/>
  <c r="H603" i="4" s="1"/>
  <c r="F600" i="4"/>
  <c r="F606" i="4"/>
  <c r="G602" i="4"/>
  <c r="H602" i="4" s="1"/>
  <c r="F605" i="4"/>
  <c r="BU295" i="4"/>
  <c r="BW294" i="4"/>
  <c r="BY294" i="4" s="1"/>
  <c r="AK603" i="4" s="1"/>
  <c r="BV294" i="4"/>
  <c r="AK604" i="4" l="1"/>
  <c r="AA598" i="4" s="1"/>
  <c r="AK605" i="4"/>
  <c r="R606" i="4"/>
  <c r="S601" i="4"/>
  <c r="T601" i="4" s="1"/>
  <c r="R600" i="4"/>
  <c r="S602" i="4"/>
  <c r="T602" i="4" s="1"/>
  <c r="R604" i="4"/>
  <c r="Q600" i="4"/>
  <c r="T603" i="4" s="1"/>
  <c r="R605" i="4"/>
  <c r="R599" i="4"/>
  <c r="BU296" i="4"/>
  <c r="BU297" i="4" s="1"/>
  <c r="BW295" i="4"/>
  <c r="BY295" i="4" s="1"/>
  <c r="AW603" i="4" s="1"/>
  <c r="BV295" i="4"/>
  <c r="AW605" i="4" l="1"/>
  <c r="AW604" i="4"/>
  <c r="AM598" i="4" s="1"/>
  <c r="AD600" i="4"/>
  <c r="AE601" i="4"/>
  <c r="AF601" i="4" s="1"/>
  <c r="AC600" i="4"/>
  <c r="AF603" i="4" s="1"/>
  <c r="AD605" i="4"/>
  <c r="AE602" i="4"/>
  <c r="AF602" i="4" s="1"/>
  <c r="AD606" i="4"/>
  <c r="AD599" i="4"/>
  <c r="AD604" i="4"/>
  <c r="BW297" i="4"/>
  <c r="BY297" i="4" s="1"/>
  <c r="M613" i="4" s="1"/>
  <c r="BV297" i="4"/>
  <c r="BU298" i="4"/>
  <c r="BW296" i="4"/>
  <c r="BY296" i="4" s="1"/>
  <c r="BI603" i="4" s="1"/>
  <c r="BV296" i="4"/>
  <c r="BI604" i="4" l="1"/>
  <c r="AY598" i="4" s="1"/>
  <c r="BI605" i="4"/>
  <c r="M614" i="4"/>
  <c r="C608" i="4" s="1"/>
  <c r="M615" i="4"/>
  <c r="AP605" i="4"/>
  <c r="AP604" i="4"/>
  <c r="AQ601" i="4"/>
  <c r="AR601" i="4" s="1"/>
  <c r="AP599" i="4"/>
  <c r="AO600" i="4"/>
  <c r="AR603" i="4" s="1"/>
  <c r="AQ602" i="4"/>
  <c r="AR602" i="4" s="1"/>
  <c r="AP600" i="4"/>
  <c r="AP606" i="4"/>
  <c r="BU299" i="4"/>
  <c r="BW298" i="4"/>
  <c r="BY298" i="4" s="1"/>
  <c r="Y613" i="4" s="1"/>
  <c r="BV298" i="4"/>
  <c r="F614" i="4" l="1"/>
  <c r="F609" i="4"/>
  <c r="F610" i="4"/>
  <c r="F615" i="4"/>
  <c r="G612" i="4"/>
  <c r="H612" i="4" s="1"/>
  <c r="E610" i="4"/>
  <c r="H613" i="4" s="1"/>
  <c r="G611" i="4"/>
  <c r="H611" i="4" s="1"/>
  <c r="F616" i="4"/>
  <c r="BB605" i="4"/>
  <c r="BC601" i="4"/>
  <c r="BD601" i="4" s="1"/>
  <c r="BB599" i="4"/>
  <c r="BB604" i="4"/>
  <c r="BB600" i="4"/>
  <c r="BA600" i="4"/>
  <c r="BD603" i="4" s="1"/>
  <c r="BB606" i="4"/>
  <c r="BC602" i="4"/>
  <c r="BD602" i="4" s="1"/>
  <c r="Y615" i="4"/>
  <c r="Y614" i="4"/>
  <c r="O608" i="4" s="1"/>
  <c r="BU300" i="4"/>
  <c r="BW299" i="4"/>
  <c r="BY299" i="4" s="1"/>
  <c r="AK613" i="4" s="1"/>
  <c r="BV299" i="4"/>
  <c r="AK615" i="4" l="1"/>
  <c r="AK614" i="4"/>
  <c r="AA608" i="4" s="1"/>
  <c r="R610" i="4"/>
  <c r="R609" i="4"/>
  <c r="R615" i="4"/>
  <c r="S611" i="4"/>
  <c r="T611" i="4" s="1"/>
  <c r="R614" i="4"/>
  <c r="Q610" i="4"/>
  <c r="T613" i="4" s="1"/>
  <c r="R616" i="4"/>
  <c r="S612" i="4"/>
  <c r="T612" i="4" s="1"/>
  <c r="BU301" i="4"/>
  <c r="BU302" i="4" s="1"/>
  <c r="BW300" i="4"/>
  <c r="BY300" i="4" s="1"/>
  <c r="AW613" i="4" s="1"/>
  <c r="BV300" i="4"/>
  <c r="AW615" i="4" l="1"/>
  <c r="AW614" i="4"/>
  <c r="AM608" i="4" s="1"/>
  <c r="AE612" i="4"/>
  <c r="AF612" i="4" s="1"/>
  <c r="AD615" i="4"/>
  <c r="AD610" i="4"/>
  <c r="AE611" i="4"/>
  <c r="AF611" i="4" s="1"/>
  <c r="AD609" i="4"/>
  <c r="AD614" i="4"/>
  <c r="AC610" i="4"/>
  <c r="AF613" i="4" s="1"/>
  <c r="AD616" i="4"/>
  <c r="BW301" i="4"/>
  <c r="BY301" i="4" s="1"/>
  <c r="BI613" i="4" s="1"/>
  <c r="BV301" i="4"/>
  <c r="BW302" i="4"/>
  <c r="BY302" i="4" s="1"/>
  <c r="M626" i="4" s="1"/>
  <c r="BV302" i="4"/>
  <c r="BU303" i="4"/>
  <c r="M627" i="4" l="1"/>
  <c r="C621" i="4" s="1"/>
  <c r="M628" i="4"/>
  <c r="BI615" i="4"/>
  <c r="BI614" i="4"/>
  <c r="AY608" i="4" s="1"/>
  <c r="AP609" i="4"/>
  <c r="AO610" i="4"/>
  <c r="AR613" i="4" s="1"/>
  <c r="AQ612" i="4"/>
  <c r="AR612" i="4" s="1"/>
  <c r="AP616" i="4"/>
  <c r="AP615" i="4"/>
  <c r="AP610" i="4"/>
  <c r="AP614" i="4"/>
  <c r="AQ611" i="4"/>
  <c r="AR611" i="4" s="1"/>
  <c r="BU304" i="4"/>
  <c r="BW303" i="4"/>
  <c r="BY303" i="4" s="1"/>
  <c r="Y626" i="4" s="1"/>
  <c r="BV303" i="4"/>
  <c r="BB609" i="4" l="1"/>
  <c r="BB614" i="4"/>
  <c r="BB610" i="4"/>
  <c r="BA610" i="4"/>
  <c r="BD613" i="4" s="1"/>
  <c r="BB616" i="4"/>
  <c r="BC612" i="4"/>
  <c r="BD612" i="4" s="1"/>
  <c r="BB615" i="4"/>
  <c r="BC611" i="4"/>
  <c r="BD611" i="4" s="1"/>
  <c r="Y628" i="4"/>
  <c r="Y627" i="4"/>
  <c r="O621" i="4" s="1"/>
  <c r="F628" i="4"/>
  <c r="F627" i="4"/>
  <c r="G624" i="4"/>
  <c r="H624" i="4" s="1"/>
  <c r="G625" i="4"/>
  <c r="H625" i="4" s="1"/>
  <c r="F623" i="4"/>
  <c r="E623" i="4"/>
  <c r="H626" i="4" s="1"/>
  <c r="F629" i="4"/>
  <c r="F622" i="4"/>
  <c r="BU305" i="4"/>
  <c r="BW304" i="4"/>
  <c r="BY304" i="4" s="1"/>
  <c r="AK626" i="4" s="1"/>
  <c r="BV304" i="4"/>
  <c r="AK628" i="4" l="1"/>
  <c r="AK627" i="4"/>
  <c r="AA621" i="4" s="1"/>
  <c r="Q623" i="4"/>
  <c r="T626" i="4" s="1"/>
  <c r="R623" i="4"/>
  <c r="S624" i="4"/>
  <c r="T624" i="4" s="1"/>
  <c r="R629" i="4"/>
  <c r="R628" i="4"/>
  <c r="R627" i="4"/>
  <c r="S625" i="4"/>
  <c r="T625" i="4" s="1"/>
  <c r="R622" i="4"/>
  <c r="BU306" i="4"/>
  <c r="BV305" i="4"/>
  <c r="BW305" i="4"/>
  <c r="BY305" i="4" s="1"/>
  <c r="AW626" i="4" s="1"/>
  <c r="AW628" i="4" l="1"/>
  <c r="AW627" i="4"/>
  <c r="AM621" i="4" s="1"/>
  <c r="AD628" i="4"/>
  <c r="AD629" i="4"/>
  <c r="AD622" i="4"/>
  <c r="AC623" i="4"/>
  <c r="AF626" i="4" s="1"/>
  <c r="AE624" i="4"/>
  <c r="AF624" i="4" s="1"/>
  <c r="AD627" i="4"/>
  <c r="AD623" i="4"/>
  <c r="AE625" i="4"/>
  <c r="AF625" i="4" s="1"/>
  <c r="BW306" i="4"/>
  <c r="BY306" i="4" s="1"/>
  <c r="BI626" i="4" s="1"/>
  <c r="BV306" i="4"/>
  <c r="BU307" i="4"/>
  <c r="BI627" i="4" l="1"/>
  <c r="AY621" i="4" s="1"/>
  <c r="BI628" i="4"/>
  <c r="AP629" i="4"/>
  <c r="AP622" i="4"/>
  <c r="AP627" i="4"/>
  <c r="AP628" i="4"/>
  <c r="AQ625" i="4"/>
  <c r="AR625" i="4" s="1"/>
  <c r="AQ624" i="4"/>
  <c r="AR624" i="4" s="1"/>
  <c r="AO623" i="4"/>
  <c r="AR626" i="4" s="1"/>
  <c r="AP623" i="4"/>
  <c r="BW307" i="4"/>
  <c r="BY307" i="4" s="1"/>
  <c r="M636" i="4" s="1"/>
  <c r="BV307" i="4"/>
  <c r="BU308" i="4"/>
  <c r="M637" i="4" l="1"/>
  <c r="C631" i="4" s="1"/>
  <c r="M638" i="4"/>
  <c r="BC624" i="4"/>
  <c r="BD624" i="4" s="1"/>
  <c r="BC625" i="4"/>
  <c r="BD625" i="4" s="1"/>
  <c r="BB623" i="4"/>
  <c r="BA623" i="4"/>
  <c r="BD626" i="4" s="1"/>
  <c r="BB627" i="4"/>
  <c r="BB629" i="4"/>
  <c r="BB622" i="4"/>
  <c r="BB628" i="4"/>
  <c r="BU309" i="4"/>
  <c r="BW308" i="4"/>
  <c r="BY308" i="4" s="1"/>
  <c r="Y636" i="4" s="1"/>
  <c r="BV308" i="4"/>
  <c r="Y638" i="4" l="1"/>
  <c r="Y637" i="4"/>
  <c r="O631" i="4" s="1"/>
  <c r="F633" i="4"/>
  <c r="E633" i="4"/>
  <c r="H636" i="4" s="1"/>
  <c r="F639" i="4"/>
  <c r="F632" i="4"/>
  <c r="F638" i="4"/>
  <c r="F637" i="4"/>
  <c r="G634" i="4"/>
  <c r="H634" i="4" s="1"/>
  <c r="G635" i="4"/>
  <c r="H635" i="4" s="1"/>
  <c r="BU310" i="4"/>
  <c r="BW309" i="4"/>
  <c r="BY309" i="4" s="1"/>
  <c r="AK636" i="4" s="1"/>
  <c r="BV309" i="4"/>
  <c r="AK638" i="4" l="1"/>
  <c r="AK637" i="4"/>
  <c r="AA631" i="4" s="1"/>
  <c r="R637" i="4"/>
  <c r="S634" i="4"/>
  <c r="T634" i="4" s="1"/>
  <c r="S635" i="4"/>
  <c r="T635" i="4" s="1"/>
  <c r="R632" i="4"/>
  <c r="Q633" i="4"/>
  <c r="T636" i="4" s="1"/>
  <c r="R633" i="4"/>
  <c r="R639" i="4"/>
  <c r="R638" i="4"/>
  <c r="BU311" i="4"/>
  <c r="BU312" i="4" s="1"/>
  <c r="BW310" i="4"/>
  <c r="BY310" i="4" s="1"/>
  <c r="AW636" i="4" s="1"/>
  <c r="BV310" i="4"/>
  <c r="AW638" i="4" l="1"/>
  <c r="AW637" i="4"/>
  <c r="AM631" i="4" s="1"/>
  <c r="AD633" i="4"/>
  <c r="AE635" i="4"/>
  <c r="AF635" i="4" s="1"/>
  <c r="AD632" i="4"/>
  <c r="AC633" i="4"/>
  <c r="AF636" i="4" s="1"/>
  <c r="AD638" i="4"/>
  <c r="AD639" i="4"/>
  <c r="AE634" i="4"/>
  <c r="AF634" i="4" s="1"/>
  <c r="AD637" i="4"/>
  <c r="BW311" i="4"/>
  <c r="BY311" i="4" s="1"/>
  <c r="BI636" i="4" s="1"/>
  <c r="BV311" i="4"/>
  <c r="BW312" i="4"/>
  <c r="BY312" i="4" s="1"/>
  <c r="M646" i="4" s="1"/>
  <c r="BV312" i="4"/>
  <c r="BU313" i="4"/>
  <c r="BI637" i="4" l="1"/>
  <c r="AY631" i="4" s="1"/>
  <c r="BI638" i="4"/>
  <c r="M647" i="4"/>
  <c r="C641" i="4" s="1"/>
  <c r="M648" i="4"/>
  <c r="AP639" i="4"/>
  <c r="AP632" i="4"/>
  <c r="AP637" i="4"/>
  <c r="AP638" i="4"/>
  <c r="AQ635" i="4"/>
  <c r="AR635" i="4" s="1"/>
  <c r="AQ634" i="4"/>
  <c r="AR634" i="4" s="1"/>
  <c r="AO633" i="4"/>
  <c r="AR636" i="4" s="1"/>
  <c r="AP633" i="4"/>
  <c r="BU314" i="4"/>
  <c r="BV313" i="4"/>
  <c r="BW313" i="4"/>
  <c r="BY313" i="4" s="1"/>
  <c r="Y646" i="4" s="1"/>
  <c r="F649" i="4" l="1"/>
  <c r="F647" i="4"/>
  <c r="G644" i="4"/>
  <c r="H644" i="4" s="1"/>
  <c r="G645" i="4"/>
  <c r="H645" i="4" s="1"/>
  <c r="F648" i="4"/>
  <c r="E643" i="4"/>
  <c r="H646" i="4" s="1"/>
  <c r="F643" i="4"/>
  <c r="F642" i="4"/>
  <c r="Y648" i="4"/>
  <c r="Y647" i="4"/>
  <c r="O641" i="4" s="1"/>
  <c r="BB638" i="4"/>
  <c r="BB637" i="4"/>
  <c r="BC634" i="4"/>
  <c r="BD634" i="4" s="1"/>
  <c r="BC635" i="4"/>
  <c r="BD635" i="4" s="1"/>
  <c r="BB633" i="4"/>
  <c r="BA633" i="4"/>
  <c r="BD636" i="4" s="1"/>
  <c r="BB639" i="4"/>
  <c r="BB632" i="4"/>
  <c r="BU315" i="4"/>
  <c r="BW314" i="4"/>
  <c r="BY314" i="4" s="1"/>
  <c r="AK646" i="4" s="1"/>
  <c r="BV314" i="4"/>
  <c r="AK647" i="4" l="1"/>
  <c r="AA641" i="4" s="1"/>
  <c r="AK648" i="4"/>
  <c r="R648" i="4"/>
  <c r="R649" i="4"/>
  <c r="S645" i="4"/>
  <c r="T645" i="4" s="1"/>
  <c r="S644" i="4"/>
  <c r="T644" i="4" s="1"/>
  <c r="Q643" i="4"/>
  <c r="T646" i="4" s="1"/>
  <c r="R642" i="4"/>
  <c r="R647" i="4"/>
  <c r="R643" i="4"/>
  <c r="BU316" i="4"/>
  <c r="BW315" i="4"/>
  <c r="BY315" i="4" s="1"/>
  <c r="AW646" i="4" s="1"/>
  <c r="BV315" i="4"/>
  <c r="AW648" i="4" l="1"/>
  <c r="AW647" i="4"/>
  <c r="AM641" i="4" s="1"/>
  <c r="AE644" i="4"/>
  <c r="AF644" i="4" s="1"/>
  <c r="AE645" i="4"/>
  <c r="AF645" i="4" s="1"/>
  <c r="AC643" i="4"/>
  <c r="AF646" i="4" s="1"/>
  <c r="AD647" i="4"/>
  <c r="AD649" i="4"/>
  <c r="AD643" i="4"/>
  <c r="AD648" i="4"/>
  <c r="AD642" i="4"/>
  <c r="BW316" i="4"/>
  <c r="BY316" i="4" s="1"/>
  <c r="BI646" i="4" s="1"/>
  <c r="BV316" i="4"/>
  <c r="BU317" i="4"/>
  <c r="BI647" i="4" l="1"/>
  <c r="AY641" i="4" s="1"/>
  <c r="BI648" i="4"/>
  <c r="AO643" i="4"/>
  <c r="AR646" i="4" s="1"/>
  <c r="AQ644" i="4"/>
  <c r="AR644" i="4" s="1"/>
  <c r="AP642" i="4"/>
  <c r="AP643" i="4"/>
  <c r="AP648" i="4"/>
  <c r="AP649" i="4"/>
  <c r="AQ645" i="4"/>
  <c r="AR645" i="4" s="1"/>
  <c r="AP647" i="4"/>
  <c r="BW317" i="4"/>
  <c r="BY317" i="4" s="1"/>
  <c r="M656" i="4" s="1"/>
  <c r="BV317" i="4"/>
  <c r="BU318" i="4"/>
  <c r="M657" i="4" l="1"/>
  <c r="C651" i="4" s="1"/>
  <c r="M658" i="4"/>
  <c r="BC644" i="4"/>
  <c r="BD644" i="4" s="1"/>
  <c r="BB648" i="4"/>
  <c r="BB643" i="4"/>
  <c r="BB642" i="4"/>
  <c r="BB649" i="4"/>
  <c r="BC645" i="4"/>
  <c r="BD645" i="4" s="1"/>
  <c r="BB647" i="4"/>
  <c r="BA643" i="4"/>
  <c r="BD646" i="4" s="1"/>
  <c r="BU319" i="4"/>
  <c r="BW318" i="4"/>
  <c r="BY318" i="4" s="1"/>
  <c r="Y656" i="4" s="1"/>
  <c r="BV318" i="4"/>
  <c r="Y658" i="4" l="1"/>
  <c r="Y657" i="4"/>
  <c r="O651" i="4" s="1"/>
  <c r="F657" i="4"/>
  <c r="F658" i="4"/>
  <c r="G655" i="4"/>
  <c r="H655" i="4" s="1"/>
  <c r="G654" i="4"/>
  <c r="H654" i="4" s="1"/>
  <c r="F653" i="4"/>
  <c r="E653" i="4"/>
  <c r="H656" i="4" s="1"/>
  <c r="F659" i="4"/>
  <c r="F652" i="4"/>
  <c r="BU320" i="4"/>
  <c r="BW319" i="4"/>
  <c r="BY319" i="4" s="1"/>
  <c r="AK656" i="4" s="1"/>
  <c r="BV319" i="4"/>
  <c r="AK657" i="4" l="1"/>
  <c r="AA651" i="4" s="1"/>
  <c r="AK658" i="4"/>
  <c r="R652" i="4"/>
  <c r="Q653" i="4"/>
  <c r="T656" i="4" s="1"/>
  <c r="R653" i="4"/>
  <c r="R659" i="4"/>
  <c r="R658" i="4"/>
  <c r="S655" i="4"/>
  <c r="T655" i="4" s="1"/>
  <c r="S654" i="4"/>
  <c r="T654" i="4" s="1"/>
  <c r="R657" i="4"/>
  <c r="BU321" i="4"/>
  <c r="BU322" i="4" s="1"/>
  <c r="BW320" i="4"/>
  <c r="BY320" i="4" s="1"/>
  <c r="AW656" i="4" s="1"/>
  <c r="BV320" i="4"/>
  <c r="AW658" i="4" l="1"/>
  <c r="AW657" i="4"/>
  <c r="AM651" i="4" s="1"/>
  <c r="AD659" i="4"/>
  <c r="AD658" i="4"/>
  <c r="AD657" i="4"/>
  <c r="AE654" i="4"/>
  <c r="AF654" i="4" s="1"/>
  <c r="AD653" i="4"/>
  <c r="AE655" i="4"/>
  <c r="AF655" i="4" s="1"/>
  <c r="AD652" i="4"/>
  <c r="AC653" i="4"/>
  <c r="AF656" i="4" s="1"/>
  <c r="BW322" i="4"/>
  <c r="BY322" i="4" s="1"/>
  <c r="M666" i="4" s="1"/>
  <c r="BV322" i="4"/>
  <c r="BU323" i="4"/>
  <c r="BV321" i="4"/>
  <c r="BW321" i="4"/>
  <c r="BY321" i="4" s="1"/>
  <c r="BI656" i="4" s="1"/>
  <c r="BI657" i="4" l="1"/>
  <c r="AY651" i="4" s="1"/>
  <c r="BI658" i="4"/>
  <c r="M667" i="4"/>
  <c r="C661" i="4" s="1"/>
  <c r="M668" i="4"/>
  <c r="AP653" i="4"/>
  <c r="AP657" i="4"/>
  <c r="AO653" i="4"/>
  <c r="AR656" i="4" s="1"/>
  <c r="AP652" i="4"/>
  <c r="AP658" i="4"/>
  <c r="AP659" i="4"/>
  <c r="AQ654" i="4"/>
  <c r="AR654" i="4" s="1"/>
  <c r="AQ655" i="4"/>
  <c r="AR655" i="4" s="1"/>
  <c r="BU324" i="4"/>
  <c r="BW323" i="4"/>
  <c r="BY323" i="4" s="1"/>
  <c r="Y666" i="4" s="1"/>
  <c r="BV323" i="4"/>
  <c r="F667" i="4" l="1"/>
  <c r="F668" i="4"/>
  <c r="G665" i="4"/>
  <c r="H665" i="4" s="1"/>
  <c r="G664" i="4"/>
  <c r="H664" i="4" s="1"/>
  <c r="F663" i="4"/>
  <c r="E663" i="4"/>
  <c r="H666" i="4" s="1"/>
  <c r="F669" i="4"/>
  <c r="F662" i="4"/>
  <c r="Y668" i="4"/>
  <c r="Y667" i="4"/>
  <c r="O661" i="4" s="1"/>
  <c r="BB657" i="4"/>
  <c r="BC654" i="4"/>
  <c r="BD654" i="4" s="1"/>
  <c r="BC655" i="4"/>
  <c r="BD655" i="4" s="1"/>
  <c r="BB658" i="4"/>
  <c r="BB653" i="4"/>
  <c r="BA653" i="4"/>
  <c r="BD656" i="4" s="1"/>
  <c r="BB659" i="4"/>
  <c r="BB652" i="4"/>
  <c r="BU325" i="4"/>
  <c r="BW324" i="4"/>
  <c r="BY324" i="4" s="1"/>
  <c r="AK666" i="4" s="1"/>
  <c r="BV324" i="4"/>
  <c r="AK667" i="4" l="1"/>
  <c r="AA661" i="4" s="1"/>
  <c r="AK668" i="4"/>
  <c r="R662" i="4"/>
  <c r="R663" i="4"/>
  <c r="R667" i="4"/>
  <c r="R668" i="4"/>
  <c r="S665" i="4"/>
  <c r="T665" i="4" s="1"/>
  <c r="S664" i="4"/>
  <c r="T664" i="4" s="1"/>
  <c r="Q663" i="4"/>
  <c r="T666" i="4" s="1"/>
  <c r="R669" i="4"/>
  <c r="BU326" i="4"/>
  <c r="BU327" i="4" s="1"/>
  <c r="BW325" i="4"/>
  <c r="BY325" i="4" s="1"/>
  <c r="AW666" i="4" s="1"/>
  <c r="BV325" i="4"/>
  <c r="AW668" i="4" l="1"/>
  <c r="AW667" i="4"/>
  <c r="AM661" i="4" s="1"/>
  <c r="AD663" i="4"/>
  <c r="AE665" i="4"/>
  <c r="AF665" i="4" s="1"/>
  <c r="AD662" i="4"/>
  <c r="AC663" i="4"/>
  <c r="AF666" i="4" s="1"/>
  <c r="AD669" i="4"/>
  <c r="AD668" i="4"/>
  <c r="AD667" i="4"/>
  <c r="AE664" i="4"/>
  <c r="AF664" i="4" s="1"/>
  <c r="BW327" i="4"/>
  <c r="BY327" i="4" s="1"/>
  <c r="M676" i="4" s="1"/>
  <c r="BV327" i="4"/>
  <c r="BU328" i="4"/>
  <c r="BW326" i="4"/>
  <c r="BY326" i="4" s="1"/>
  <c r="BI666" i="4" s="1"/>
  <c r="BV326" i="4"/>
  <c r="BI667" i="4" l="1"/>
  <c r="AY661" i="4" s="1"/>
  <c r="BI668" i="4"/>
  <c r="M677" i="4"/>
  <c r="C671" i="4" s="1"/>
  <c r="M678" i="4"/>
  <c r="AP663" i="4"/>
  <c r="AP662" i="4"/>
  <c r="AO663" i="4"/>
  <c r="AR666" i="4" s="1"/>
  <c r="AQ665" i="4"/>
  <c r="AR665" i="4" s="1"/>
  <c r="AP668" i="4"/>
  <c r="AP669" i="4"/>
  <c r="AQ664" i="4"/>
  <c r="AR664" i="4" s="1"/>
  <c r="AP667" i="4"/>
  <c r="BU329" i="4"/>
  <c r="BW328" i="4"/>
  <c r="BY328" i="4" s="1"/>
  <c r="Y676" i="4" s="1"/>
  <c r="BV328" i="4"/>
  <c r="F679" i="4" l="1"/>
  <c r="G675" i="4"/>
  <c r="H675" i="4" s="1"/>
  <c r="F673" i="4"/>
  <c r="F672" i="4"/>
  <c r="F678" i="4"/>
  <c r="E673" i="4"/>
  <c r="H676" i="4" s="1"/>
  <c r="F677" i="4"/>
  <c r="G674" i="4"/>
  <c r="H674" i="4" s="1"/>
  <c r="Y678" i="4"/>
  <c r="Y677" i="4"/>
  <c r="O671" i="4" s="1"/>
  <c r="BB667" i="4"/>
  <c r="BB668" i="4"/>
  <c r="BC665" i="4"/>
  <c r="BD665" i="4" s="1"/>
  <c r="BC664" i="4"/>
  <c r="BD664" i="4" s="1"/>
  <c r="BB663" i="4"/>
  <c r="BA663" i="4"/>
  <c r="BD666" i="4" s="1"/>
  <c r="BB669" i="4"/>
  <c r="BB662" i="4"/>
  <c r="BU330" i="4"/>
  <c r="BV329" i="4"/>
  <c r="BW329" i="4"/>
  <c r="BY329" i="4" s="1"/>
  <c r="AK676" i="4" s="1"/>
  <c r="AK677" i="4" l="1"/>
  <c r="AA671" i="4" s="1"/>
  <c r="AK678" i="4"/>
  <c r="S674" i="4"/>
  <c r="T674" i="4" s="1"/>
  <c r="Q673" i="4"/>
  <c r="T676" i="4" s="1"/>
  <c r="R672" i="4"/>
  <c r="R677" i="4"/>
  <c r="R678" i="4"/>
  <c r="R673" i="4"/>
  <c r="R679" i="4"/>
  <c r="S675" i="4"/>
  <c r="T675" i="4" s="1"/>
  <c r="BU331" i="4"/>
  <c r="BU332" i="4" s="1"/>
  <c r="BW330" i="4"/>
  <c r="BY330" i="4" s="1"/>
  <c r="AW676" i="4" s="1"/>
  <c r="BV330" i="4"/>
  <c r="AW678" i="4" l="1"/>
  <c r="AW677" i="4"/>
  <c r="AM671" i="4" s="1"/>
  <c r="AD679" i="4"/>
  <c r="AD677" i="4"/>
  <c r="AD678" i="4"/>
  <c r="AE675" i="4"/>
  <c r="AF675" i="4" s="1"/>
  <c r="AD673" i="4"/>
  <c r="AC673" i="4"/>
  <c r="AF676" i="4" s="1"/>
  <c r="AD672" i="4"/>
  <c r="AE674" i="4"/>
  <c r="AF674" i="4" s="1"/>
  <c r="BW332" i="4"/>
  <c r="BY332" i="4" s="1"/>
  <c r="M686" i="4" s="1"/>
  <c r="BV332" i="4"/>
  <c r="BU333" i="4"/>
  <c r="BW331" i="4"/>
  <c r="BY331" i="4" s="1"/>
  <c r="BI676" i="4" s="1"/>
  <c r="BV331" i="4"/>
  <c r="BI677" i="4" l="1"/>
  <c r="AY671" i="4" s="1"/>
  <c r="BI678" i="4"/>
  <c r="M688" i="4"/>
  <c r="M687" i="4"/>
  <c r="C681" i="4" s="1"/>
  <c r="AP678" i="4"/>
  <c r="AO673" i="4"/>
  <c r="AR676" i="4" s="1"/>
  <c r="AP679" i="4"/>
  <c r="AQ675" i="4"/>
  <c r="AR675" i="4" s="1"/>
  <c r="AQ674" i="4"/>
  <c r="AR674" i="4" s="1"/>
  <c r="AP677" i="4"/>
  <c r="AP672" i="4"/>
  <c r="AP673" i="4"/>
  <c r="BU334" i="4"/>
  <c r="BW333" i="4"/>
  <c r="BY333" i="4" s="1"/>
  <c r="Y686" i="4" s="1"/>
  <c r="BV333" i="4"/>
  <c r="G685" i="4" l="1"/>
  <c r="H685" i="4" s="1"/>
  <c r="G684" i="4"/>
  <c r="H684" i="4" s="1"/>
  <c r="E683" i="4"/>
  <c r="H686" i="4" s="1"/>
  <c r="F683" i="4"/>
  <c r="F689" i="4"/>
  <c r="F682" i="4"/>
  <c r="F687" i="4"/>
  <c r="F688" i="4"/>
  <c r="Y687" i="4"/>
  <c r="O681" i="4" s="1"/>
  <c r="Y688" i="4"/>
  <c r="BB673" i="4"/>
  <c r="BB672" i="4"/>
  <c r="BB677" i="4"/>
  <c r="BC674" i="4"/>
  <c r="BD674" i="4" s="1"/>
  <c r="BB679" i="4"/>
  <c r="BC675" i="4"/>
  <c r="BD675" i="4" s="1"/>
  <c r="BB678" i="4"/>
  <c r="BA673" i="4"/>
  <c r="BD676" i="4" s="1"/>
  <c r="BU335" i="4"/>
  <c r="BW334" i="4"/>
  <c r="BY334" i="4" s="1"/>
  <c r="AK686" i="4" s="1"/>
  <c r="BV334" i="4"/>
  <c r="AK688" i="4" l="1"/>
  <c r="AK687" i="4"/>
  <c r="AA681" i="4" s="1"/>
  <c r="R688" i="4"/>
  <c r="R689" i="4"/>
  <c r="R682" i="4"/>
  <c r="S685" i="4"/>
  <c r="T685" i="4" s="1"/>
  <c r="S684" i="4"/>
  <c r="T684" i="4" s="1"/>
  <c r="R687" i="4"/>
  <c r="R683" i="4"/>
  <c r="Q683" i="4"/>
  <c r="T686" i="4" s="1"/>
  <c r="BU336" i="4"/>
  <c r="BW335" i="4"/>
  <c r="BY335" i="4" s="1"/>
  <c r="AW686" i="4" s="1"/>
  <c r="BV335" i="4"/>
  <c r="AW687" i="4" l="1"/>
  <c r="AM681" i="4" s="1"/>
  <c r="AW688" i="4"/>
  <c r="AD689" i="4"/>
  <c r="AD688" i="4"/>
  <c r="AD687" i="4"/>
  <c r="AE684" i="4"/>
  <c r="AF684" i="4" s="1"/>
  <c r="AE685" i="4"/>
  <c r="AF685" i="4" s="1"/>
  <c r="AD683" i="4"/>
  <c r="AD682" i="4"/>
  <c r="AC683" i="4"/>
  <c r="AF686" i="4" s="1"/>
  <c r="BW336" i="4"/>
  <c r="BY336" i="4" s="1"/>
  <c r="BI686" i="4" s="1"/>
  <c r="BV336" i="4"/>
  <c r="BU337" i="4"/>
  <c r="BI688" i="4" l="1"/>
  <c r="BI687" i="4"/>
  <c r="AY681" i="4" s="1"/>
  <c r="AP683" i="4"/>
  <c r="AO683" i="4"/>
  <c r="AR686" i="4" s="1"/>
  <c r="AP682" i="4"/>
  <c r="AP688" i="4"/>
  <c r="AP687" i="4"/>
  <c r="AP689" i="4"/>
  <c r="AQ684" i="4"/>
  <c r="AR684" i="4" s="1"/>
  <c r="AQ685" i="4"/>
  <c r="AR685" i="4" s="1"/>
  <c r="BV337" i="4"/>
  <c r="BW337" i="4"/>
  <c r="BY337" i="4" s="1"/>
  <c r="M696" i="4" s="1"/>
  <c r="BU338" i="4"/>
  <c r="M698" i="4" l="1"/>
  <c r="M697" i="4"/>
  <c r="C691" i="4" s="1"/>
  <c r="BC685" i="4"/>
  <c r="BD685" i="4" s="1"/>
  <c r="BC684" i="4"/>
  <c r="BD684" i="4" s="1"/>
  <c r="BA683" i="4"/>
  <c r="BD686" i="4" s="1"/>
  <c r="BB683" i="4"/>
  <c r="BB689" i="4"/>
  <c r="BB682" i="4"/>
  <c r="BB687" i="4"/>
  <c r="BB688" i="4"/>
  <c r="BU339" i="4"/>
  <c r="BW338" i="4"/>
  <c r="BY338" i="4" s="1"/>
  <c r="Y696" i="4" s="1"/>
  <c r="BV338" i="4"/>
  <c r="Y697" i="4" l="1"/>
  <c r="O691" i="4" s="1"/>
  <c r="Y698" i="4"/>
  <c r="G695" i="4"/>
  <c r="H695" i="4" s="1"/>
  <c r="G694" i="4"/>
  <c r="H694" i="4" s="1"/>
  <c r="E693" i="4"/>
  <c r="H696" i="4" s="1"/>
  <c r="F693" i="4"/>
  <c r="F699" i="4"/>
  <c r="F692" i="4"/>
  <c r="F697" i="4"/>
  <c r="F698" i="4"/>
  <c r="BU340" i="4"/>
  <c r="BW339" i="4"/>
  <c r="BY339" i="4" s="1"/>
  <c r="AK696" i="4" s="1"/>
  <c r="BV339" i="4"/>
  <c r="AK698" i="4" l="1"/>
  <c r="AK697" i="4"/>
  <c r="AA691" i="4" s="1"/>
  <c r="R692" i="4"/>
  <c r="S695" i="4"/>
  <c r="T695" i="4" s="1"/>
  <c r="R693" i="4"/>
  <c r="Q693" i="4"/>
  <c r="T696" i="4" s="1"/>
  <c r="R698" i="4"/>
  <c r="R699" i="4"/>
  <c r="S694" i="4"/>
  <c r="T694" i="4" s="1"/>
  <c r="R697" i="4"/>
  <c r="BU341" i="4"/>
  <c r="BU342" i="4" s="1"/>
  <c r="BW340" i="4"/>
  <c r="BY340" i="4" s="1"/>
  <c r="AW696" i="4" s="1"/>
  <c r="BV340" i="4"/>
  <c r="AW697" i="4" l="1"/>
  <c r="AM691" i="4" s="1"/>
  <c r="AW698" i="4"/>
  <c r="AE695" i="4"/>
  <c r="AF695" i="4" s="1"/>
  <c r="AD693" i="4"/>
  <c r="AC693" i="4"/>
  <c r="AF696" i="4" s="1"/>
  <c r="AD692" i="4"/>
  <c r="AD699" i="4"/>
  <c r="AD698" i="4"/>
  <c r="AD697" i="4"/>
  <c r="AE694" i="4"/>
  <c r="AF694" i="4" s="1"/>
  <c r="BW341" i="4"/>
  <c r="BY341" i="4" s="1"/>
  <c r="BI696" i="4" s="1"/>
  <c r="BV341" i="4"/>
  <c r="BW342" i="4"/>
  <c r="BY342" i="4" s="1"/>
  <c r="M706" i="4" s="1"/>
  <c r="BV342" i="4"/>
  <c r="BU343" i="4"/>
  <c r="M708" i="4" l="1"/>
  <c r="M707" i="4"/>
  <c r="C701" i="4" s="1"/>
  <c r="BI698" i="4"/>
  <c r="BI697" i="4"/>
  <c r="AY691" i="4" s="1"/>
  <c r="AP693" i="4"/>
  <c r="AO693" i="4"/>
  <c r="AR696" i="4" s="1"/>
  <c r="AP699" i="4"/>
  <c r="AP692" i="4"/>
  <c r="AP698" i="4"/>
  <c r="AP697" i="4"/>
  <c r="AQ694" i="4"/>
  <c r="AR694" i="4" s="1"/>
  <c r="AQ695" i="4"/>
  <c r="AR695" i="4" s="1"/>
  <c r="BU344" i="4"/>
  <c r="BW343" i="4"/>
  <c r="BY343" i="4" s="1"/>
  <c r="Y706" i="4" s="1"/>
  <c r="BV343" i="4"/>
  <c r="Y707" i="4" l="1"/>
  <c r="O701" i="4" s="1"/>
  <c r="Y708" i="4"/>
  <c r="BC695" i="4"/>
  <c r="BD695" i="4" s="1"/>
  <c r="BC694" i="4"/>
  <c r="BD694" i="4" s="1"/>
  <c r="BA693" i="4"/>
  <c r="BD696" i="4" s="1"/>
  <c r="BB693" i="4"/>
  <c r="BB699" i="4"/>
  <c r="BB692" i="4"/>
  <c r="BB697" i="4"/>
  <c r="BB698" i="4"/>
  <c r="G705" i="4"/>
  <c r="H705" i="4" s="1"/>
  <c r="G704" i="4"/>
  <c r="H704" i="4" s="1"/>
  <c r="E703" i="4"/>
  <c r="H706" i="4" s="1"/>
  <c r="F703" i="4"/>
  <c r="F709" i="4"/>
  <c r="F702" i="4"/>
  <c r="F707" i="4"/>
  <c r="F708" i="4"/>
  <c r="BU345" i="4"/>
  <c r="BW344" i="4"/>
  <c r="BY344" i="4" s="1"/>
  <c r="AK706" i="4" s="1"/>
  <c r="BV344" i="4"/>
  <c r="AK708" i="4" l="1"/>
  <c r="AK707" i="4"/>
  <c r="AA701" i="4" s="1"/>
  <c r="R702" i="4"/>
  <c r="S705" i="4"/>
  <c r="T705" i="4" s="1"/>
  <c r="R703" i="4"/>
  <c r="Q703" i="4"/>
  <c r="T706" i="4" s="1"/>
  <c r="R708" i="4"/>
  <c r="R709" i="4"/>
  <c r="S704" i="4"/>
  <c r="T704" i="4" s="1"/>
  <c r="R707" i="4"/>
  <c r="BU346" i="4"/>
  <c r="BU347" i="4" s="1"/>
  <c r="BV345" i="4"/>
  <c r="BW345" i="4"/>
  <c r="BY345" i="4" s="1"/>
  <c r="AW706" i="4" s="1"/>
  <c r="AW707" i="4" l="1"/>
  <c r="AM701" i="4" s="1"/>
  <c r="AW708" i="4"/>
  <c r="AE705" i="4"/>
  <c r="AF705" i="4" s="1"/>
  <c r="AD703" i="4"/>
  <c r="AC703" i="4"/>
  <c r="AF706" i="4" s="1"/>
  <c r="AD702" i="4"/>
  <c r="AD709" i="4"/>
  <c r="AD708" i="4"/>
  <c r="AD707" i="4"/>
  <c r="AE704" i="4"/>
  <c r="AF704" i="4" s="1"/>
  <c r="BW347" i="4"/>
  <c r="BY347" i="4" s="1"/>
  <c r="M716" i="4" s="1"/>
  <c r="BV347" i="4"/>
  <c r="BU348" i="4"/>
  <c r="BW346" i="4"/>
  <c r="BY346" i="4" s="1"/>
  <c r="BI706" i="4" s="1"/>
  <c r="BV346" i="4"/>
  <c r="M718" i="4" l="1"/>
  <c r="M717" i="4"/>
  <c r="C711" i="4" s="1"/>
  <c r="BI708" i="4"/>
  <c r="BI707" i="4"/>
  <c r="AY701" i="4" s="1"/>
  <c r="AP703" i="4"/>
  <c r="AO703" i="4"/>
  <c r="AR706" i="4" s="1"/>
  <c r="AP709" i="4"/>
  <c r="AP702" i="4"/>
  <c r="AP708" i="4"/>
  <c r="AP707" i="4"/>
  <c r="AQ704" i="4"/>
  <c r="AR704" i="4" s="1"/>
  <c r="AQ705" i="4"/>
  <c r="AR705" i="4" s="1"/>
  <c r="BU349" i="4"/>
  <c r="BW348" i="4"/>
  <c r="BY348" i="4" s="1"/>
  <c r="Y716" i="4" s="1"/>
  <c r="BV348" i="4"/>
  <c r="BC705" i="4" l="1"/>
  <c r="BD705" i="4" s="1"/>
  <c r="BC704" i="4"/>
  <c r="BD704" i="4" s="1"/>
  <c r="BA703" i="4"/>
  <c r="BD706" i="4" s="1"/>
  <c r="BB703" i="4"/>
  <c r="BB709" i="4"/>
  <c r="BB702" i="4"/>
  <c r="BB707" i="4"/>
  <c r="BB708" i="4"/>
  <c r="Y718" i="4"/>
  <c r="Y717" i="4"/>
  <c r="O711" i="4" s="1"/>
  <c r="E713" i="4"/>
  <c r="H716" i="4" s="1"/>
  <c r="F719" i="4"/>
  <c r="F712" i="4"/>
  <c r="F717" i="4"/>
  <c r="F718" i="4"/>
  <c r="G715" i="4"/>
  <c r="H715" i="4" s="1"/>
  <c r="G714" i="4"/>
  <c r="H714" i="4" s="1"/>
  <c r="F713" i="4"/>
  <c r="BU350" i="4"/>
  <c r="BW349" i="4"/>
  <c r="BY349" i="4" s="1"/>
  <c r="AK716" i="4" s="1"/>
  <c r="BV349" i="4"/>
  <c r="AK718" i="4" l="1"/>
  <c r="AK717" i="4"/>
  <c r="AA711" i="4" s="1"/>
  <c r="R718" i="4"/>
  <c r="R719" i="4"/>
  <c r="S714" i="4"/>
  <c r="T714" i="4" s="1"/>
  <c r="R717" i="4"/>
  <c r="R712" i="4"/>
  <c r="S715" i="4"/>
  <c r="T715" i="4" s="1"/>
  <c r="R713" i="4"/>
  <c r="Q713" i="4"/>
  <c r="T716" i="4" s="1"/>
  <c r="BU351" i="4"/>
  <c r="BW350" i="4"/>
  <c r="BY350" i="4" s="1"/>
  <c r="AW716" i="4" s="1"/>
  <c r="BV350" i="4"/>
  <c r="AW718" i="4" l="1"/>
  <c r="AW717" i="4"/>
  <c r="AM711" i="4" s="1"/>
  <c r="AD717" i="4"/>
  <c r="AE714" i="4"/>
  <c r="AF714" i="4" s="1"/>
  <c r="AE715" i="4"/>
  <c r="AF715" i="4" s="1"/>
  <c r="AD713" i="4"/>
  <c r="AC713" i="4"/>
  <c r="AF716" i="4" s="1"/>
  <c r="AD712" i="4"/>
  <c r="AD719" i="4"/>
  <c r="AD718" i="4"/>
  <c r="BW351" i="4"/>
  <c r="BY351" i="4" s="1"/>
  <c r="BI716" i="4" s="1"/>
  <c r="BV351" i="4"/>
  <c r="BU352" i="4"/>
  <c r="BI718" i="4" l="1"/>
  <c r="BI717" i="4"/>
  <c r="AY711" i="4" s="1"/>
  <c r="AQ714" i="4"/>
  <c r="AR714" i="4" s="1"/>
  <c r="AQ715" i="4"/>
  <c r="AR715" i="4" s="1"/>
  <c r="AP713" i="4"/>
  <c r="AO713" i="4"/>
  <c r="AR716" i="4" s="1"/>
  <c r="AP719" i="4"/>
  <c r="AP712" i="4"/>
  <c r="AP718" i="4"/>
  <c r="AP717" i="4"/>
  <c r="BW352" i="4"/>
  <c r="BY352" i="4" s="1"/>
  <c r="M729" i="4" s="1"/>
  <c r="BV352" i="4"/>
  <c r="BU353" i="4"/>
  <c r="M731" i="4" l="1"/>
  <c r="M730" i="4"/>
  <c r="C724" i="4" s="1"/>
  <c r="BB717" i="4"/>
  <c r="BB718" i="4"/>
  <c r="BC715" i="4"/>
  <c r="BD715" i="4" s="1"/>
  <c r="BC714" i="4"/>
  <c r="BD714" i="4" s="1"/>
  <c r="BA713" i="4"/>
  <c r="BD716" i="4" s="1"/>
  <c r="BB713" i="4"/>
  <c r="BB719" i="4"/>
  <c r="BB712" i="4"/>
  <c r="BU354" i="4"/>
  <c r="BV353" i="4"/>
  <c r="BW353" i="4"/>
  <c r="BY353" i="4" s="1"/>
  <c r="Y729" i="4" s="1"/>
  <c r="Y731" i="4" l="1"/>
  <c r="Y730" i="4"/>
  <c r="O724" i="4" s="1"/>
  <c r="G728" i="4"/>
  <c r="H728" i="4" s="1"/>
  <c r="E726" i="4"/>
  <c r="H729" i="4" s="1"/>
  <c r="F731" i="4"/>
  <c r="G727" i="4"/>
  <c r="H727" i="4" s="1"/>
  <c r="F732" i="4"/>
  <c r="F725" i="4"/>
  <c r="F730" i="4"/>
  <c r="F726" i="4"/>
  <c r="BU355" i="4"/>
  <c r="BW354" i="4"/>
  <c r="BY354" i="4" s="1"/>
  <c r="AK729" i="4" s="1"/>
  <c r="BV354" i="4"/>
  <c r="AK730" i="4" l="1"/>
  <c r="AA724" i="4" s="1"/>
  <c r="AK731" i="4"/>
  <c r="R732" i="4"/>
  <c r="S728" i="4"/>
  <c r="T728" i="4" s="1"/>
  <c r="R730" i="4"/>
  <c r="S727" i="4"/>
  <c r="T727" i="4" s="1"/>
  <c r="R731" i="4"/>
  <c r="R725" i="4"/>
  <c r="Q726" i="4"/>
  <c r="T729" i="4" s="1"/>
  <c r="R726" i="4"/>
  <c r="BU356" i="4"/>
  <c r="BW355" i="4"/>
  <c r="BY355" i="4" s="1"/>
  <c r="AW729" i="4" s="1"/>
  <c r="BV355" i="4"/>
  <c r="AW730" i="4" l="1"/>
  <c r="AM724" i="4" s="1"/>
  <c r="AW731" i="4"/>
  <c r="AD731" i="4"/>
  <c r="AE727" i="4"/>
  <c r="AF727" i="4" s="1"/>
  <c r="AD730" i="4"/>
  <c r="AD725" i="4"/>
  <c r="AE728" i="4"/>
  <c r="AF728" i="4" s="1"/>
  <c r="AC726" i="4"/>
  <c r="AF729" i="4" s="1"/>
  <c r="AD732" i="4"/>
  <c r="AD726" i="4"/>
  <c r="BW356" i="4"/>
  <c r="BY356" i="4" s="1"/>
  <c r="BI729" i="4" s="1"/>
  <c r="BV356" i="4"/>
  <c r="BU357" i="4"/>
  <c r="BI730" i="4" l="1"/>
  <c r="AY724" i="4" s="1"/>
  <c r="BI731" i="4"/>
  <c r="AP730" i="4"/>
  <c r="AQ728" i="4"/>
  <c r="AR728" i="4" s="1"/>
  <c r="AP732" i="4"/>
  <c r="AP731" i="4"/>
  <c r="AQ727" i="4"/>
  <c r="AR727" i="4" s="1"/>
  <c r="AO726" i="4"/>
  <c r="AR729" i="4" s="1"/>
  <c r="AP725" i="4"/>
  <c r="AP726" i="4"/>
  <c r="BW357" i="4"/>
  <c r="BY357" i="4" s="1"/>
  <c r="M739" i="4" s="1"/>
  <c r="BV357" i="4"/>
  <c r="BU358" i="4"/>
  <c r="M740" i="4" l="1"/>
  <c r="C734" i="4" s="1"/>
  <c r="M741" i="4"/>
  <c r="BB731" i="4"/>
  <c r="BC727" i="4"/>
  <c r="BD727" i="4" s="1"/>
  <c r="BB732" i="4"/>
  <c r="BB726" i="4"/>
  <c r="BB730" i="4"/>
  <c r="BA726" i="4"/>
  <c r="BD729" i="4" s="1"/>
  <c r="BC728" i="4"/>
  <c r="BD728" i="4" s="1"/>
  <c r="BB725" i="4"/>
  <c r="BU359" i="4"/>
  <c r="BW358" i="4"/>
  <c r="BY358" i="4" s="1"/>
  <c r="Y739" i="4" s="1"/>
  <c r="BV358" i="4"/>
  <c r="Y741" i="4" l="1"/>
  <c r="Y740" i="4"/>
  <c r="O734" i="4" s="1"/>
  <c r="F736" i="4"/>
  <c r="E736" i="4"/>
  <c r="H739" i="4" s="1"/>
  <c r="F742" i="4"/>
  <c r="F735" i="4"/>
  <c r="F741" i="4"/>
  <c r="F740" i="4"/>
  <c r="G737" i="4"/>
  <c r="H737" i="4" s="1"/>
  <c r="G738" i="4"/>
  <c r="H738" i="4" s="1"/>
  <c r="BU360" i="4"/>
  <c r="BW359" i="4"/>
  <c r="BY359" i="4" s="1"/>
  <c r="AK739" i="4" s="1"/>
  <c r="BV359" i="4"/>
  <c r="AK740" i="4" l="1"/>
  <c r="AA734" i="4" s="1"/>
  <c r="AK741" i="4"/>
  <c r="Q736" i="4"/>
  <c r="T739" i="4" s="1"/>
  <c r="R736" i="4"/>
  <c r="R742" i="4"/>
  <c r="R741" i="4"/>
  <c r="R740" i="4"/>
  <c r="S737" i="4"/>
  <c r="T737" i="4" s="1"/>
  <c r="S738" i="4"/>
  <c r="T738" i="4" s="1"/>
  <c r="R735" i="4"/>
  <c r="BU361" i="4"/>
  <c r="BW360" i="4"/>
  <c r="BY360" i="4" s="1"/>
  <c r="AW739" i="4" s="1"/>
  <c r="BV360" i="4"/>
  <c r="AW741" i="4" l="1"/>
  <c r="AW740" i="4"/>
  <c r="AM734" i="4" s="1"/>
  <c r="AD741" i="4"/>
  <c r="AD742" i="4"/>
  <c r="AE737" i="4"/>
  <c r="AF737" i="4" s="1"/>
  <c r="AD740" i="4"/>
  <c r="AD736" i="4"/>
  <c r="AE738" i="4"/>
  <c r="AF738" i="4" s="1"/>
  <c r="AD735" i="4"/>
  <c r="AC736" i="4"/>
  <c r="AF739" i="4" s="1"/>
  <c r="BW361" i="4"/>
  <c r="BY361" i="4" s="1"/>
  <c r="BI739" i="4" s="1"/>
  <c r="BV361" i="4"/>
  <c r="BU362" i="4"/>
  <c r="BI741" i="4" l="1"/>
  <c r="BI740" i="4"/>
  <c r="AY734" i="4" s="1"/>
  <c r="AP740" i="4"/>
  <c r="AP741" i="4"/>
  <c r="AQ738" i="4"/>
  <c r="AR738" i="4" s="1"/>
  <c r="AQ737" i="4"/>
  <c r="AR737" i="4" s="1"/>
  <c r="AO736" i="4"/>
  <c r="AR739" i="4" s="1"/>
  <c r="AP736" i="4"/>
  <c r="AP742" i="4"/>
  <c r="AP735" i="4"/>
  <c r="BW362" i="4"/>
  <c r="BY362" i="4" s="1"/>
  <c r="M749" i="4" s="1"/>
  <c r="BV362" i="4"/>
  <c r="BU363" i="4"/>
  <c r="M750" i="4" l="1"/>
  <c r="C744" i="4" s="1"/>
  <c r="M751" i="4"/>
  <c r="BB736" i="4"/>
  <c r="BA736" i="4"/>
  <c r="BD739" i="4" s="1"/>
  <c r="BB742" i="4"/>
  <c r="BB735" i="4"/>
  <c r="BB741" i="4"/>
  <c r="BB740" i="4"/>
  <c r="BC737" i="4"/>
  <c r="BD737" i="4" s="1"/>
  <c r="BC738" i="4"/>
  <c r="BD738" i="4" s="1"/>
  <c r="BU364" i="4"/>
  <c r="BW363" i="4"/>
  <c r="BY363" i="4" s="1"/>
  <c r="Y749" i="4" s="1"/>
  <c r="BV363" i="4"/>
  <c r="Y751" i="4" l="1"/>
  <c r="Y750" i="4"/>
  <c r="O744" i="4" s="1"/>
  <c r="F751" i="4"/>
  <c r="F750" i="4"/>
  <c r="G747" i="4"/>
  <c r="H747" i="4" s="1"/>
  <c r="G748" i="4"/>
  <c r="H748" i="4" s="1"/>
  <c r="F746" i="4"/>
  <c r="E746" i="4"/>
  <c r="H749" i="4" s="1"/>
  <c r="F752" i="4"/>
  <c r="F745" i="4"/>
  <c r="BU365" i="4"/>
  <c r="BW364" i="4"/>
  <c r="BY364" i="4" s="1"/>
  <c r="AK749" i="4" s="1"/>
  <c r="BV364" i="4"/>
  <c r="AK750" i="4" l="1"/>
  <c r="AA744" i="4" s="1"/>
  <c r="AK751" i="4"/>
  <c r="R752" i="4"/>
  <c r="R751" i="4"/>
  <c r="R750" i="4"/>
  <c r="S747" i="4"/>
  <c r="T747" i="4" s="1"/>
  <c r="S748" i="4"/>
  <c r="T748" i="4" s="1"/>
  <c r="R745" i="4"/>
  <c r="Q746" i="4"/>
  <c r="T749" i="4" s="1"/>
  <c r="R746" i="4"/>
  <c r="BU366" i="4"/>
  <c r="BW365" i="4"/>
  <c r="BY365" i="4" s="1"/>
  <c r="AW749" i="4" s="1"/>
  <c r="BV365" i="4"/>
  <c r="AW751" i="4" l="1"/>
  <c r="AW750" i="4"/>
  <c r="AM744" i="4" s="1"/>
  <c r="AD751" i="4"/>
  <c r="AD752" i="4"/>
  <c r="AE747" i="4"/>
  <c r="AF747" i="4" s="1"/>
  <c r="AD750" i="4"/>
  <c r="AD746" i="4"/>
  <c r="AE748" i="4"/>
  <c r="AF748" i="4" s="1"/>
  <c r="AD745" i="4"/>
  <c r="AC746" i="4"/>
  <c r="AF749" i="4" s="1"/>
  <c r="BW366" i="4"/>
  <c r="BY366" i="4" s="1"/>
  <c r="BI749" i="4" s="1"/>
  <c r="BV366" i="4"/>
  <c r="BU367" i="4"/>
  <c r="BI750" i="4" l="1"/>
  <c r="AY744" i="4" s="1"/>
  <c r="BI751" i="4"/>
  <c r="AP752" i="4"/>
  <c r="AP745" i="4"/>
  <c r="AP750" i="4"/>
  <c r="AP751" i="4"/>
  <c r="AQ748" i="4"/>
  <c r="AR748" i="4" s="1"/>
  <c r="AQ747" i="4"/>
  <c r="AR747" i="4" s="1"/>
  <c r="AO746" i="4"/>
  <c r="AR749" i="4" s="1"/>
  <c r="AP746" i="4"/>
  <c r="BW367" i="4"/>
  <c r="BY367" i="4" s="1"/>
  <c r="M759" i="4" s="1"/>
  <c r="BV367" i="4"/>
  <c r="BU368" i="4"/>
  <c r="M761" i="4" l="1"/>
  <c r="M760" i="4"/>
  <c r="C754" i="4" s="1"/>
  <c r="BB746" i="4"/>
  <c r="BA746" i="4"/>
  <c r="BD749" i="4" s="1"/>
  <c r="BB752" i="4"/>
  <c r="BB745" i="4"/>
  <c r="BB751" i="4"/>
  <c r="BB750" i="4"/>
  <c r="BC747" i="4"/>
  <c r="BD747" i="4" s="1"/>
  <c r="BC748" i="4"/>
  <c r="BD748" i="4" s="1"/>
  <c r="BU369" i="4"/>
  <c r="BW368" i="4"/>
  <c r="BY368" i="4" s="1"/>
  <c r="Y759" i="4" s="1"/>
  <c r="BV368" i="4"/>
  <c r="Y761" i="4" l="1"/>
  <c r="Y760" i="4"/>
  <c r="O754" i="4" s="1"/>
  <c r="F760" i="4"/>
  <c r="E756" i="4"/>
  <c r="H759" i="4" s="1"/>
  <c r="G757" i="4"/>
  <c r="H757" i="4" s="1"/>
  <c r="F755" i="4"/>
  <c r="F761" i="4"/>
  <c r="F756" i="4"/>
  <c r="F762" i="4"/>
  <c r="G758" i="4"/>
  <c r="H758" i="4" s="1"/>
  <c r="BU370" i="4"/>
  <c r="BW369" i="4"/>
  <c r="BY369" i="4" s="1"/>
  <c r="AK759" i="4" s="1"/>
  <c r="BV369" i="4"/>
  <c r="AK761" i="4" l="1"/>
  <c r="AK760" i="4"/>
  <c r="AA754" i="4" s="1"/>
  <c r="R761" i="4"/>
  <c r="R755" i="4"/>
  <c r="S758" i="4"/>
  <c r="T758" i="4" s="1"/>
  <c r="R756" i="4"/>
  <c r="R762" i="4"/>
  <c r="Q756" i="4"/>
  <c r="T759" i="4" s="1"/>
  <c r="R760" i="4"/>
  <c r="S757" i="4"/>
  <c r="T757" i="4" s="1"/>
  <c r="BU371" i="4"/>
  <c r="BW370" i="4"/>
  <c r="BY370" i="4" s="1"/>
  <c r="AW759" i="4" s="1"/>
  <c r="BV370" i="4"/>
  <c r="AW760" i="4" l="1"/>
  <c r="AM754" i="4" s="1"/>
  <c r="AW761" i="4"/>
  <c r="AD760" i="4"/>
  <c r="AE758" i="4"/>
  <c r="AF758" i="4" s="1"/>
  <c r="AE757" i="4"/>
  <c r="AF757" i="4" s="1"/>
  <c r="AC756" i="4"/>
  <c r="AF759" i="4" s="1"/>
  <c r="AD761" i="4"/>
  <c r="AD756" i="4"/>
  <c r="AD762" i="4"/>
  <c r="AD755" i="4"/>
  <c r="BW371" i="4"/>
  <c r="BY371" i="4" s="1"/>
  <c r="BI759" i="4" s="1"/>
  <c r="BV371" i="4"/>
  <c r="BU372" i="4"/>
  <c r="BI761" i="4" l="1"/>
  <c r="BI760" i="4"/>
  <c r="AY754" i="4" s="1"/>
  <c r="AP762" i="4"/>
  <c r="AO756" i="4"/>
  <c r="AR759" i="4" s="1"/>
  <c r="AP760" i="4"/>
  <c r="AP755" i="4"/>
  <c r="AP761" i="4"/>
  <c r="AQ757" i="4"/>
  <c r="AR757" i="4" s="1"/>
  <c r="AQ758" i="4"/>
  <c r="AR758" i="4" s="1"/>
  <c r="AP756" i="4"/>
  <c r="BW372" i="4"/>
  <c r="BY372" i="4" s="1"/>
  <c r="M769" i="4" s="1"/>
  <c r="BV372" i="4"/>
  <c r="BU373" i="4"/>
  <c r="M770" i="4" l="1"/>
  <c r="C764" i="4" s="1"/>
  <c r="M771" i="4"/>
  <c r="BB760" i="4"/>
  <c r="BA756" i="4"/>
  <c r="BD759" i="4" s="1"/>
  <c r="BC757" i="4"/>
  <c r="BD757" i="4" s="1"/>
  <c r="BB755" i="4"/>
  <c r="BB761" i="4"/>
  <c r="BB756" i="4"/>
  <c r="BB762" i="4"/>
  <c r="BC758" i="4"/>
  <c r="BD758" i="4" s="1"/>
  <c r="BU374" i="4"/>
  <c r="BW373" i="4"/>
  <c r="BY373" i="4" s="1"/>
  <c r="Y769" i="4" s="1"/>
  <c r="BV373" i="4"/>
  <c r="Y771" i="4" l="1"/>
  <c r="Y770" i="4"/>
  <c r="O764" i="4" s="1"/>
  <c r="F766" i="4"/>
  <c r="E766" i="4"/>
  <c r="H769" i="4" s="1"/>
  <c r="F772" i="4"/>
  <c r="F765" i="4"/>
  <c r="F771" i="4"/>
  <c r="F770" i="4"/>
  <c r="G767" i="4"/>
  <c r="H767" i="4" s="1"/>
  <c r="G768" i="4"/>
  <c r="H768" i="4" s="1"/>
  <c r="BU375" i="4"/>
  <c r="BW374" i="4"/>
  <c r="BY374" i="4" s="1"/>
  <c r="AK769" i="4" s="1"/>
  <c r="BV374" i="4"/>
  <c r="AK770" i="4" l="1"/>
  <c r="AA764" i="4" s="1"/>
  <c r="AK771" i="4"/>
  <c r="S768" i="4"/>
  <c r="T768" i="4" s="1"/>
  <c r="R765" i="4"/>
  <c r="Q766" i="4"/>
  <c r="T769" i="4" s="1"/>
  <c r="R766" i="4"/>
  <c r="R772" i="4"/>
  <c r="R771" i="4"/>
  <c r="R770" i="4"/>
  <c r="S767" i="4"/>
  <c r="T767" i="4" s="1"/>
  <c r="BU376" i="4"/>
  <c r="BU377" i="4" s="1"/>
  <c r="BW375" i="4"/>
  <c r="BY375" i="4" s="1"/>
  <c r="AW769" i="4" s="1"/>
  <c r="BV375" i="4"/>
  <c r="AW771" i="4" l="1"/>
  <c r="AW770" i="4"/>
  <c r="AM764" i="4" s="1"/>
  <c r="AD771" i="4"/>
  <c r="AD772" i="4"/>
  <c r="AE767" i="4"/>
  <c r="AF767" i="4" s="1"/>
  <c r="AD770" i="4"/>
  <c r="AD766" i="4"/>
  <c r="AE768" i="4"/>
  <c r="AF768" i="4" s="1"/>
  <c r="AD765" i="4"/>
  <c r="AC766" i="4"/>
  <c r="AF769" i="4" s="1"/>
  <c r="BV377" i="4"/>
  <c r="BW377" i="4"/>
  <c r="BY377" i="4" s="1"/>
  <c r="M779" i="4" s="1"/>
  <c r="BU378" i="4"/>
  <c r="BW376" i="4"/>
  <c r="BY376" i="4" s="1"/>
  <c r="BI769" i="4" s="1"/>
  <c r="BV376" i="4"/>
  <c r="M781" i="4" l="1"/>
  <c r="M780" i="4"/>
  <c r="C774" i="4" s="1"/>
  <c r="BI770" i="4"/>
  <c r="AY764" i="4" s="1"/>
  <c r="BI771" i="4"/>
  <c r="AQ767" i="4"/>
  <c r="AR767" i="4" s="1"/>
  <c r="AO766" i="4"/>
  <c r="AR769" i="4" s="1"/>
  <c r="AP766" i="4"/>
  <c r="AP772" i="4"/>
  <c r="AP765" i="4"/>
  <c r="AP770" i="4"/>
  <c r="AP771" i="4"/>
  <c r="AQ768" i="4"/>
  <c r="AR768" i="4" s="1"/>
  <c r="BU379" i="4"/>
  <c r="BW378" i="4"/>
  <c r="BY378" i="4" s="1"/>
  <c r="Y779" i="4" s="1"/>
  <c r="BV378" i="4"/>
  <c r="BB766" i="4" l="1"/>
  <c r="BA766" i="4"/>
  <c r="BD769" i="4" s="1"/>
  <c r="BB772" i="4"/>
  <c r="BB765" i="4"/>
  <c r="BB771" i="4"/>
  <c r="BB770" i="4"/>
  <c r="BC767" i="4"/>
  <c r="BD767" i="4" s="1"/>
  <c r="BC768" i="4"/>
  <c r="BD768" i="4" s="1"/>
  <c r="Y781" i="4"/>
  <c r="Y780" i="4"/>
  <c r="O774" i="4" s="1"/>
  <c r="F782" i="4"/>
  <c r="E776" i="4"/>
  <c r="H779" i="4" s="1"/>
  <c r="F776" i="4"/>
  <c r="F775" i="4"/>
  <c r="F781" i="4"/>
  <c r="F780" i="4"/>
  <c r="G777" i="4"/>
  <c r="H777" i="4" s="1"/>
  <c r="G778" i="4"/>
  <c r="H778" i="4" s="1"/>
  <c r="BU380" i="4"/>
  <c r="BW379" i="4"/>
  <c r="BY379" i="4" s="1"/>
  <c r="AK779" i="4" s="1"/>
  <c r="BV379" i="4"/>
  <c r="AK781" i="4" l="1"/>
  <c r="AK780" i="4"/>
  <c r="AA774" i="4" s="1"/>
  <c r="R782" i="4"/>
  <c r="S777" i="4"/>
  <c r="T777" i="4" s="1"/>
  <c r="R780" i="4"/>
  <c r="R775" i="4"/>
  <c r="S778" i="4"/>
  <c r="T778" i="4" s="1"/>
  <c r="R781" i="4"/>
  <c r="Q776" i="4"/>
  <c r="T779" i="4" s="1"/>
  <c r="R776" i="4"/>
  <c r="BU381" i="4"/>
  <c r="BU382" i="4" s="1"/>
  <c r="BW380" i="4"/>
  <c r="BY380" i="4" s="1"/>
  <c r="AW779" i="4" s="1"/>
  <c r="BV380" i="4"/>
  <c r="AW780" i="4" l="1"/>
  <c r="AM774" i="4" s="1"/>
  <c r="AW781" i="4"/>
  <c r="AD781" i="4"/>
  <c r="AD782" i="4"/>
  <c r="AD776" i="4"/>
  <c r="AE778" i="4"/>
  <c r="AF778" i="4" s="1"/>
  <c r="AE777" i="4"/>
  <c r="AF777" i="4" s="1"/>
  <c r="AD780" i="4"/>
  <c r="AD775" i="4"/>
  <c r="AC776" i="4"/>
  <c r="AF779" i="4" s="1"/>
  <c r="BW382" i="4"/>
  <c r="BY382" i="4" s="1"/>
  <c r="M789" i="4" s="1"/>
  <c r="BV382" i="4"/>
  <c r="BU383" i="4"/>
  <c r="BW381" i="4"/>
  <c r="BY381" i="4" s="1"/>
  <c r="BI779" i="4" s="1"/>
  <c r="BV381" i="4"/>
  <c r="BI780" i="4" l="1"/>
  <c r="AY774" i="4" s="1"/>
  <c r="BI781" i="4"/>
  <c r="AP780" i="4"/>
  <c r="AQ777" i="4"/>
  <c r="AR777" i="4" s="1"/>
  <c r="AQ778" i="4"/>
  <c r="AR778" i="4" s="1"/>
  <c r="AP776" i="4"/>
  <c r="AP782" i="4"/>
  <c r="AO776" i="4"/>
  <c r="AR779" i="4" s="1"/>
  <c r="AP781" i="4"/>
  <c r="AP775" i="4"/>
  <c r="M790" i="4"/>
  <c r="C784" i="4" s="1"/>
  <c r="M791" i="4"/>
  <c r="BU384" i="4"/>
  <c r="BW383" i="4"/>
  <c r="BY383" i="4" s="1"/>
  <c r="Y789" i="4" s="1"/>
  <c r="BV383" i="4"/>
  <c r="F786" i="4" l="1"/>
  <c r="G788" i="4"/>
  <c r="H788" i="4" s="1"/>
  <c r="F791" i="4"/>
  <c r="F785" i="4"/>
  <c r="G787" i="4"/>
  <c r="H787" i="4" s="1"/>
  <c r="F790" i="4"/>
  <c r="E786" i="4"/>
  <c r="H789" i="4" s="1"/>
  <c r="F792" i="4"/>
  <c r="Y791" i="4"/>
  <c r="Y790" i="4"/>
  <c r="O784" i="4" s="1"/>
  <c r="BB776" i="4"/>
  <c r="BB782" i="4"/>
  <c r="BB780" i="4"/>
  <c r="BB775" i="4"/>
  <c r="BB781" i="4"/>
  <c r="BC778" i="4"/>
  <c r="BD778" i="4" s="1"/>
  <c r="BC777" i="4"/>
  <c r="BD777" i="4" s="1"/>
  <c r="BA776" i="4"/>
  <c r="BD779" i="4" s="1"/>
  <c r="BU385" i="4"/>
  <c r="BW384" i="4"/>
  <c r="BY384" i="4" s="1"/>
  <c r="AK789" i="4" s="1"/>
  <c r="BV384" i="4"/>
  <c r="AK790" i="4" l="1"/>
  <c r="AA784" i="4" s="1"/>
  <c r="AK791" i="4"/>
  <c r="S788" i="4"/>
  <c r="T788" i="4" s="1"/>
  <c r="R785" i="4"/>
  <c r="Q786" i="4"/>
  <c r="T789" i="4" s="1"/>
  <c r="R786" i="4"/>
  <c r="R792" i="4"/>
  <c r="R791" i="4"/>
  <c r="R790" i="4"/>
  <c r="S787" i="4"/>
  <c r="T787" i="4" s="1"/>
  <c r="BU386" i="4"/>
  <c r="BU387" i="4" s="1"/>
  <c r="BV385" i="4"/>
  <c r="BW385" i="4"/>
  <c r="BY385" i="4" s="1"/>
  <c r="AW789" i="4" s="1"/>
  <c r="AW791" i="4" l="1"/>
  <c r="AW790" i="4"/>
  <c r="AM784" i="4" s="1"/>
  <c r="AD791" i="4"/>
  <c r="AE788" i="4"/>
  <c r="AF788" i="4" s="1"/>
  <c r="AE787" i="4"/>
  <c r="AF787" i="4" s="1"/>
  <c r="AD792" i="4"/>
  <c r="AD786" i="4"/>
  <c r="AD790" i="4"/>
  <c r="AD785" i="4"/>
  <c r="AC786" i="4"/>
  <c r="AF789" i="4" s="1"/>
  <c r="BW387" i="4"/>
  <c r="BY387" i="4" s="1"/>
  <c r="M799" i="4" s="1"/>
  <c r="BV387" i="4"/>
  <c r="BU388" i="4"/>
  <c r="BW386" i="4"/>
  <c r="BY386" i="4" s="1"/>
  <c r="BI789" i="4" s="1"/>
  <c r="BV386" i="4"/>
  <c r="BI790" i="4" l="1"/>
  <c r="AY784" i="4" s="1"/>
  <c r="BI791" i="4"/>
  <c r="M800" i="4"/>
  <c r="C794" i="4" s="1"/>
  <c r="M801" i="4"/>
  <c r="AQ788" i="4"/>
  <c r="AR788" i="4" s="1"/>
  <c r="AP791" i="4"/>
  <c r="AP792" i="4"/>
  <c r="AP785" i="4"/>
  <c r="AO786" i="4"/>
  <c r="AR789" i="4" s="1"/>
  <c r="AQ787" i="4"/>
  <c r="AR787" i="4" s="1"/>
  <c r="AP790" i="4"/>
  <c r="AP786" i="4"/>
  <c r="BU389" i="4"/>
  <c r="BW388" i="4"/>
  <c r="BY388" i="4" s="1"/>
  <c r="Y799" i="4" s="1"/>
  <c r="BV388" i="4"/>
  <c r="G797" i="4" l="1"/>
  <c r="H797" i="4" s="1"/>
  <c r="F800" i="4"/>
  <c r="F802" i="4"/>
  <c r="F796" i="4"/>
  <c r="G798" i="4"/>
  <c r="H798" i="4" s="1"/>
  <c r="E796" i="4"/>
  <c r="H799" i="4" s="1"/>
  <c r="F801" i="4"/>
  <c r="F795" i="4"/>
  <c r="Y801" i="4"/>
  <c r="Y800" i="4"/>
  <c r="O794" i="4" s="1"/>
  <c r="BB786" i="4"/>
  <c r="BB792" i="4"/>
  <c r="BB791" i="4"/>
  <c r="BC788" i="4"/>
  <c r="BD788" i="4" s="1"/>
  <c r="BC787" i="4"/>
  <c r="BD787" i="4" s="1"/>
  <c r="BB790" i="4"/>
  <c r="BB785" i="4"/>
  <c r="BA786" i="4"/>
  <c r="BD789" i="4" s="1"/>
  <c r="BU390" i="4"/>
  <c r="BW389" i="4"/>
  <c r="BY389" i="4" s="1"/>
  <c r="AK799" i="4" s="1"/>
  <c r="BV389" i="4"/>
  <c r="AK800" i="4" l="1"/>
  <c r="AA794" i="4" s="1"/>
  <c r="AK801" i="4"/>
  <c r="S798" i="4"/>
  <c r="T798" i="4" s="1"/>
  <c r="R795" i="4"/>
  <c r="Q796" i="4"/>
  <c r="T799" i="4" s="1"/>
  <c r="R796" i="4"/>
  <c r="R802" i="4"/>
  <c r="R801" i="4"/>
  <c r="R800" i="4"/>
  <c r="S797" i="4"/>
  <c r="T797" i="4" s="1"/>
  <c r="BU391" i="4"/>
  <c r="BW390" i="4"/>
  <c r="BY390" i="4" s="1"/>
  <c r="AW799" i="4" s="1"/>
  <c r="BV390" i="4"/>
  <c r="AW801" i="4" l="1"/>
  <c r="AW800" i="4"/>
  <c r="AM794" i="4" s="1"/>
  <c r="AD801" i="4"/>
  <c r="AD802" i="4"/>
  <c r="AE797" i="4"/>
  <c r="AF797" i="4" s="1"/>
  <c r="AE798" i="4"/>
  <c r="AF798" i="4" s="1"/>
  <c r="AD796" i="4"/>
  <c r="AD800" i="4"/>
  <c r="AD795" i="4"/>
  <c r="AC796" i="4"/>
  <c r="AF799" i="4" s="1"/>
  <c r="BW391" i="4"/>
  <c r="BY391" i="4" s="1"/>
  <c r="BI799" i="4" s="1"/>
  <c r="BV391" i="4"/>
  <c r="BU392" i="4"/>
  <c r="BI800" i="4" l="1"/>
  <c r="AY794" i="4" s="1"/>
  <c r="BI801" i="4"/>
  <c r="AP802" i="4"/>
  <c r="AP795" i="4"/>
  <c r="AP800" i="4"/>
  <c r="AP796" i="4"/>
  <c r="AQ798" i="4"/>
  <c r="AR798" i="4" s="1"/>
  <c r="AP801" i="4"/>
  <c r="AO796" i="4"/>
  <c r="AR799" i="4" s="1"/>
  <c r="AQ797" i="4"/>
  <c r="AR797" i="4" s="1"/>
  <c r="BW392" i="4"/>
  <c r="BY392" i="4" s="1"/>
  <c r="M809" i="4" s="1"/>
  <c r="BV392" i="4"/>
  <c r="BU393" i="4"/>
  <c r="M810" i="4" l="1"/>
  <c r="C804" i="4" s="1"/>
  <c r="M811" i="4"/>
  <c r="BC797" i="4"/>
  <c r="BD797" i="4" s="1"/>
  <c r="BA796" i="4"/>
  <c r="BD799" i="4" s="1"/>
  <c r="BB795" i="4"/>
  <c r="BB800" i="4"/>
  <c r="BB796" i="4"/>
  <c r="BB802" i="4"/>
  <c r="BB801" i="4"/>
  <c r="BC798" i="4"/>
  <c r="BD798" i="4" s="1"/>
  <c r="BU394" i="4"/>
  <c r="BW393" i="4"/>
  <c r="BY393" i="4" s="1"/>
  <c r="Y809" i="4" s="1"/>
  <c r="BV393" i="4"/>
  <c r="Y811" i="4" l="1"/>
  <c r="Y810" i="4"/>
  <c r="O804" i="4" s="1"/>
  <c r="F806" i="4"/>
  <c r="G808" i="4"/>
  <c r="H808" i="4" s="1"/>
  <c r="F811" i="4"/>
  <c r="F805" i="4"/>
  <c r="G807" i="4"/>
  <c r="H807" i="4" s="1"/>
  <c r="F810" i="4"/>
  <c r="F812" i="4"/>
  <c r="E806" i="4"/>
  <c r="H809" i="4" s="1"/>
  <c r="BU395" i="4"/>
  <c r="BW394" i="4"/>
  <c r="BY394" i="4" s="1"/>
  <c r="AK809" i="4" s="1"/>
  <c r="BV394" i="4"/>
  <c r="AK810" i="4" l="1"/>
  <c r="AA804" i="4" s="1"/>
  <c r="AK811" i="4"/>
  <c r="S808" i="4"/>
  <c r="T808" i="4" s="1"/>
  <c r="R805" i="4"/>
  <c r="Q806" i="4"/>
  <c r="T809" i="4" s="1"/>
  <c r="R806" i="4"/>
  <c r="R812" i="4"/>
  <c r="R811" i="4"/>
  <c r="R810" i="4"/>
  <c r="S807" i="4"/>
  <c r="T807" i="4" s="1"/>
  <c r="BU396" i="4"/>
  <c r="BU397" i="4" s="1"/>
  <c r="BW395" i="4"/>
  <c r="BY395" i="4" s="1"/>
  <c r="AW809" i="4" s="1"/>
  <c r="BV395" i="4"/>
  <c r="AW811" i="4" l="1"/>
  <c r="AW810" i="4"/>
  <c r="AM804" i="4" s="1"/>
  <c r="AD806" i="4"/>
  <c r="AD810" i="4"/>
  <c r="AD805" i="4"/>
  <c r="AC806" i="4"/>
  <c r="AF809" i="4" s="1"/>
  <c r="AD811" i="4"/>
  <c r="AE808" i="4"/>
  <c r="AF808" i="4" s="1"/>
  <c r="AE807" i="4"/>
  <c r="AF807" i="4" s="1"/>
  <c r="AD812" i="4"/>
  <c r="BU398" i="4"/>
  <c r="BW397" i="4"/>
  <c r="BY397" i="4" s="1"/>
  <c r="M819" i="4" s="1"/>
  <c r="BV397" i="4"/>
  <c r="BW396" i="4"/>
  <c r="BY396" i="4" s="1"/>
  <c r="BI809" i="4" s="1"/>
  <c r="BV396" i="4"/>
  <c r="M820" i="4" l="1"/>
  <c r="C814" i="4" s="1"/>
  <c r="M821" i="4"/>
  <c r="BI810" i="4"/>
  <c r="AY804" i="4" s="1"/>
  <c r="BI811" i="4"/>
  <c r="AQ808" i="4"/>
  <c r="AR808" i="4" s="1"/>
  <c r="AP811" i="4"/>
  <c r="AO806" i="4"/>
  <c r="AR809" i="4" s="1"/>
  <c r="AQ807" i="4"/>
  <c r="AR807" i="4" s="1"/>
  <c r="AP812" i="4"/>
  <c r="AP805" i="4"/>
  <c r="AP810" i="4"/>
  <c r="AP806" i="4"/>
  <c r="BU399" i="4"/>
  <c r="BV398" i="4"/>
  <c r="BW398" i="4"/>
  <c r="BY398" i="4" s="1"/>
  <c r="Y819" i="4" s="1"/>
  <c r="BC807" i="4" l="1"/>
  <c r="BD807" i="4" s="1"/>
  <c r="BB810" i="4"/>
  <c r="BB805" i="4"/>
  <c r="BA806" i="4"/>
  <c r="BD809" i="4" s="1"/>
  <c r="BB806" i="4"/>
  <c r="BB812" i="4"/>
  <c r="BB811" i="4"/>
  <c r="BC808" i="4"/>
  <c r="BD808" i="4" s="1"/>
  <c r="Y821" i="4"/>
  <c r="Y820" i="4"/>
  <c r="O814" i="4" s="1"/>
  <c r="G817" i="4"/>
  <c r="H817" i="4" s="1"/>
  <c r="F820" i="4"/>
  <c r="G818" i="4"/>
  <c r="H818" i="4" s="1"/>
  <c r="E816" i="4"/>
  <c r="H819" i="4" s="1"/>
  <c r="F816" i="4"/>
  <c r="F822" i="4"/>
  <c r="F821" i="4"/>
  <c r="F815" i="4"/>
  <c r="BU400" i="4"/>
  <c r="BW399" i="4"/>
  <c r="BY399" i="4" s="1"/>
  <c r="AK819" i="4" s="1"/>
  <c r="BV399" i="4"/>
  <c r="AK820" i="4" l="1"/>
  <c r="AA814" i="4" s="1"/>
  <c r="AK821" i="4"/>
  <c r="S818" i="4"/>
  <c r="T818" i="4" s="1"/>
  <c r="R815" i="4"/>
  <c r="Q816" i="4"/>
  <c r="T819" i="4" s="1"/>
  <c r="R816" i="4"/>
  <c r="R822" i="4"/>
  <c r="R821" i="4"/>
  <c r="R820" i="4"/>
  <c r="S817" i="4"/>
  <c r="T817" i="4" s="1"/>
  <c r="BU401" i="4"/>
  <c r="BW400" i="4"/>
  <c r="BY400" i="4" s="1"/>
  <c r="AW819" i="4" s="1"/>
  <c r="BV400" i="4"/>
  <c r="AW821" i="4" l="1"/>
  <c r="AW820" i="4"/>
  <c r="AM814" i="4" s="1"/>
  <c r="AE817" i="4"/>
  <c r="AF817" i="4" s="1"/>
  <c r="AD816" i="4"/>
  <c r="AD822" i="4"/>
  <c r="AD815" i="4"/>
  <c r="AC816" i="4"/>
  <c r="AF819" i="4" s="1"/>
  <c r="AD821" i="4"/>
  <c r="AD820" i="4"/>
  <c r="AE818" i="4"/>
  <c r="AF818" i="4" s="1"/>
  <c r="BW401" i="4"/>
  <c r="BY401" i="4" s="1"/>
  <c r="BI819" i="4" s="1"/>
  <c r="BV401" i="4"/>
  <c r="BI821" i="4" l="1"/>
  <c r="BI820" i="4"/>
  <c r="AY814" i="4" s="1"/>
  <c r="AQ818" i="4"/>
  <c r="AR818" i="4" s="1"/>
  <c r="AP821" i="4"/>
  <c r="AO816" i="4"/>
  <c r="AR819" i="4" s="1"/>
  <c r="AQ817" i="4"/>
  <c r="AR817" i="4" s="1"/>
  <c r="AP822" i="4"/>
  <c r="AP815" i="4"/>
  <c r="AP820" i="4"/>
  <c r="AP816" i="4"/>
  <c r="BC817" i="4" l="1"/>
  <c r="BD817" i="4" s="1"/>
  <c r="BC818" i="4"/>
  <c r="BD818" i="4" s="1"/>
  <c r="BB822" i="4"/>
  <c r="BA816" i="4"/>
  <c r="BD819" i="4" s="1"/>
  <c r="BB816" i="4"/>
  <c r="BB815" i="4"/>
  <c r="BB821" i="4"/>
  <c r="BB820" i="4"/>
</calcChain>
</file>

<file path=xl/comments1.xml><?xml version="1.0" encoding="utf-8"?>
<comments xmlns="http://schemas.openxmlformats.org/spreadsheetml/2006/main">
  <authors>
    <author>Spreadsheet Solutions</author>
  </authors>
  <commentList>
    <comment ref="C6" authorId="0" shapeId="0">
      <text>
        <r>
          <rPr>
            <b/>
            <sz val="9"/>
            <color indexed="81"/>
            <rFont val="Tahoma"/>
            <family val="2"/>
          </rPr>
          <t>Spreadsheet Solutions:</t>
        </r>
        <r>
          <rPr>
            <sz val="9"/>
            <color indexed="81"/>
            <rFont val="Tahoma"/>
            <family val="2"/>
          </rPr>
          <t xml:space="preserve">
Please list all of the job titles here.</t>
        </r>
      </text>
    </comment>
    <comment ref="D6" authorId="0" shapeId="0">
      <text>
        <r>
          <rPr>
            <b/>
            <sz val="9"/>
            <color indexed="81"/>
            <rFont val="Tahoma"/>
            <family val="2"/>
          </rPr>
          <t>Spreadsheet Solutions:</t>
        </r>
        <r>
          <rPr>
            <sz val="9"/>
            <color indexed="81"/>
            <rFont val="Tahoma"/>
            <family val="2"/>
          </rPr>
          <t xml:space="preserve">
Please enter the name of the staff member who currently holds the respective job title. Adding a name here will also make this staff member available for other positions.</t>
        </r>
      </text>
    </comment>
    <comment ref="E6" authorId="0" shapeId="0">
      <text>
        <r>
          <rPr>
            <b/>
            <sz val="9"/>
            <color indexed="81"/>
            <rFont val="Tahoma"/>
            <family val="2"/>
          </rPr>
          <t>Spreadsheet Solutions:</t>
        </r>
        <r>
          <rPr>
            <sz val="9"/>
            <color indexed="81"/>
            <rFont val="Tahoma"/>
            <family val="2"/>
          </rPr>
          <t xml:space="preserve">
Please enter the tier of the position. The most senoir positions will be tier 1, the next level down will be tier 2, and so on. There is allowance for 6 tiers.</t>
        </r>
      </text>
    </comment>
    <comment ref="F6" authorId="0" shapeId="0">
      <text>
        <r>
          <rPr>
            <b/>
            <sz val="9"/>
            <color indexed="81"/>
            <rFont val="Tahoma"/>
            <family val="2"/>
          </rPr>
          <t>Spreadsheet Solutions:</t>
        </r>
        <r>
          <rPr>
            <sz val="9"/>
            <color indexed="81"/>
            <rFont val="Tahoma"/>
            <family val="2"/>
          </rPr>
          <t xml:space="preserve">
Please select the appropriate code (below), as to the potential of the staff member in question, from the dropdown list:
P2: Promotion Up to 2 Levels In 3 to 5 Years
P1: Promotion up to 1 Level in 1 to 2 years
PL: Potential Laterally
PH: Hold in Role
PQ: Potential In Question
PE: Potential Elsewhere</t>
        </r>
      </text>
    </comment>
    <comment ref="G6" authorId="0" shapeId="0">
      <text>
        <r>
          <rPr>
            <b/>
            <sz val="9"/>
            <color indexed="81"/>
            <rFont val="Tahoma"/>
            <family val="2"/>
          </rPr>
          <t>Spreadsheet Solutions:</t>
        </r>
        <r>
          <rPr>
            <sz val="9"/>
            <color indexed="81"/>
            <rFont val="Tahoma"/>
            <family val="2"/>
          </rPr>
          <t xml:space="preserve">
Please select the respective code (below), as to the risk of the person leaving, from the dropdown list:
H: High Risk Of Leaving
M:Medium Risk Of Leaving
L: Low Risk Of Leaving 
</t>
        </r>
      </text>
    </comment>
    <comment ref="H6" authorId="0" shapeId="0">
      <text>
        <r>
          <rPr>
            <b/>
            <sz val="9"/>
            <color indexed="81"/>
            <rFont val="Tahoma"/>
            <family val="2"/>
          </rPr>
          <t>Spreadsheet Solutions:</t>
        </r>
        <r>
          <rPr>
            <sz val="9"/>
            <color indexed="81"/>
            <rFont val="Tahoma"/>
            <family val="2"/>
          </rPr>
          <t xml:space="preserve">
Please select the respective rating for the staff member from the list (below) in the drop down list:
1: Exceeds all Requirements
2: Fully Meets Requirements
3: Meets Some Requirements
4: Unsatisfactory
5: Too new to assess</t>
        </r>
      </text>
    </comment>
    <comment ref="I6" authorId="0" shapeId="0">
      <text>
        <r>
          <rPr>
            <b/>
            <sz val="9"/>
            <color indexed="81"/>
            <rFont val="Tahoma"/>
            <family val="2"/>
          </rPr>
          <t>Spreadsheet Solutions:</t>
        </r>
        <r>
          <rPr>
            <sz val="9"/>
            <color indexed="81"/>
            <rFont val="Tahoma"/>
            <family val="2"/>
          </rPr>
          <t xml:space="preserve">
Please select the respective code (below) from the dropdown list, based on what potential this employee has within the company:
CF: Change to another function e.g. Operations to General Management
DM: Developmental Move i.e. broadening experience
MoS: More of the same
NME: No Move Envisiged</t>
        </r>
      </text>
    </comment>
    <comment ref="J6" authorId="0" shapeId="0">
      <text>
        <r>
          <rPr>
            <b/>
            <sz val="9"/>
            <color indexed="81"/>
            <rFont val="Tahoma"/>
            <family val="2"/>
          </rPr>
          <t>Spreadsheet Solutions:</t>
        </r>
        <r>
          <rPr>
            <sz val="9"/>
            <color indexed="81"/>
            <rFont val="Tahoma"/>
            <family val="2"/>
          </rPr>
          <t xml:space="preserve">
Please select when the staff member will be ready to progress to their 'future path' from the list below:
RN: Ready Now
RS: Within 1 Year (Soon)
RL: Ready Later than 1 year</t>
        </r>
      </text>
    </comment>
    <comment ref="K6" authorId="0" shapeId="0">
      <text>
        <r>
          <rPr>
            <b/>
            <sz val="9"/>
            <color indexed="81"/>
            <rFont val="Tahoma"/>
            <family val="2"/>
          </rPr>
          <t>Spreadsheet Solutions:</t>
        </r>
        <r>
          <rPr>
            <sz val="9"/>
            <color indexed="81"/>
            <rFont val="Tahoma"/>
            <family val="2"/>
          </rPr>
          <t xml:space="preserve">
Please select how easy it will be to fill this position externally, from the list below:
1: Easy (1-2 Months)
2: Med (3-4 Months)
3: Difficult (5-6 Months)</t>
        </r>
      </text>
    </comment>
    <comment ref="L6" authorId="0" shapeId="0">
      <text>
        <r>
          <rPr>
            <b/>
            <sz val="9"/>
            <color indexed="81"/>
            <rFont val="Tahoma"/>
            <family val="2"/>
          </rPr>
          <t>Spreadsheet Solutions:</t>
        </r>
        <r>
          <rPr>
            <sz val="9"/>
            <color indexed="81"/>
            <rFont val="Tahoma"/>
            <family val="2"/>
          </rPr>
          <t xml:space="preserve">
Please enter any comments you require here, but enter them as a comment (insert comment) as opposed to just typing them into the cell.</t>
        </r>
      </text>
    </comment>
    <comment ref="M6" authorId="0" shapeId="0">
      <text>
        <r>
          <rPr>
            <b/>
            <sz val="9"/>
            <color indexed="81"/>
            <rFont val="Tahoma"/>
            <family val="2"/>
          </rPr>
          <t>Spreadsheet Solutions:</t>
        </r>
        <r>
          <rPr>
            <sz val="9"/>
            <color indexed="81"/>
            <rFont val="Tahoma"/>
            <family val="2"/>
          </rPr>
          <t xml:space="preserve">
Once you have entered the names of ALL of the staff in the list down the left of this sheet, those staff will be available for selection here. Please select the 1st, 2nd and 3rd option (if available) of staff members to replace the current person (ready NOW) for each position. You can add notes by right clicking on the comment cell and selecting 'insert comment'.</t>
        </r>
      </text>
    </comment>
    <comment ref="Q6" authorId="0" shapeId="0">
      <text>
        <r>
          <rPr>
            <b/>
            <sz val="9"/>
            <color indexed="81"/>
            <rFont val="Tahoma"/>
            <family val="2"/>
          </rPr>
          <t>Spreadsheet Solutions:</t>
        </r>
        <r>
          <rPr>
            <sz val="9"/>
            <color indexed="81"/>
            <rFont val="Tahoma"/>
            <family val="2"/>
          </rPr>
          <t xml:space="preserve">
Once you have entered the names of ALL of the staff in the list down the left of this sheet, those staff will be available for selection here. Please select the 1st, 2nd and 3rd option (if available) of staff members to replace the current person (ready IN 1 YEAR) for each position. You can add notes by right clicking on the comment cell and selecting 'insert comment'.</t>
        </r>
      </text>
    </comment>
    <comment ref="U6" authorId="0" shapeId="0">
      <text>
        <r>
          <rPr>
            <b/>
            <sz val="9"/>
            <color indexed="81"/>
            <rFont val="Tahoma"/>
            <family val="2"/>
          </rPr>
          <t>Spreadsheet Solutions:</t>
        </r>
        <r>
          <rPr>
            <sz val="9"/>
            <color indexed="81"/>
            <rFont val="Tahoma"/>
            <family val="2"/>
          </rPr>
          <t xml:space="preserve">
Once you have entered the names of ALL of the staff in the list down the left of this sheet, those staff will be available for selection here. Please select the 1st, 2nd and 3rd option (if available) of staff members to replace the current person (ready in 2 TO 3 YEARS) for each position. You can add notes by right clicking on the comment cell and selecting 'insert comment'.</t>
        </r>
      </text>
    </comment>
    <comment ref="Y6" authorId="0" shapeId="0">
      <text>
        <r>
          <rPr>
            <b/>
            <sz val="9"/>
            <color indexed="81"/>
            <rFont val="Tahoma"/>
            <family val="2"/>
          </rPr>
          <t>Spreadsheet Solutions:</t>
        </r>
        <r>
          <rPr>
            <sz val="9"/>
            <color indexed="81"/>
            <rFont val="Tahoma"/>
            <family val="2"/>
          </rPr>
          <t xml:space="preserve">
If you have any important comments which you would like to see on the 'Staff Profile' sheet, please copy the comment, and paste the text into this cell. The text will shrink here, so you probably won't be able to read it, but it will show on the 'Staff Profile' sheet. Please keep it short as there is limited space. Please note that if a staff member has various roles, it will only show the comments from the roll which is listed first (closest to the top of the sheet).</t>
        </r>
      </text>
    </comment>
  </commentList>
</comments>
</file>

<file path=xl/sharedStrings.xml><?xml version="1.0" encoding="utf-8"?>
<sst xmlns="http://schemas.openxmlformats.org/spreadsheetml/2006/main" count="3406" uniqueCount="119">
  <si>
    <t>Job Title</t>
  </si>
  <si>
    <t>Employee Name</t>
  </si>
  <si>
    <t>Potential</t>
  </si>
  <si>
    <t>Risk of Leaving</t>
  </si>
  <si>
    <t>Current Rating</t>
  </si>
  <si>
    <t>Future Path</t>
  </si>
  <si>
    <t>Timing</t>
  </si>
  <si>
    <t>Ease of External Replace</t>
  </si>
  <si>
    <t>Key Comments</t>
  </si>
  <si>
    <t>1st Option - Name</t>
  </si>
  <si>
    <t>2nd Option - Name</t>
  </si>
  <si>
    <t>3rd Option - Name</t>
  </si>
  <si>
    <t>Identified Replacements - Now</t>
  </si>
  <si>
    <t>Comments</t>
  </si>
  <si>
    <t>Identified Replacements - 1 Year</t>
  </si>
  <si>
    <t>Identified Replacements - 2 - 3 Years</t>
  </si>
  <si>
    <t>STAFF LIST</t>
  </si>
  <si>
    <t>P2</t>
  </si>
  <si>
    <t>P1</t>
  </si>
  <si>
    <t>PL</t>
  </si>
  <si>
    <t>PH</t>
  </si>
  <si>
    <t>PQ</t>
  </si>
  <si>
    <t>PE</t>
  </si>
  <si>
    <t>Risk</t>
  </si>
  <si>
    <t>H</t>
  </si>
  <si>
    <t>M</t>
  </si>
  <si>
    <t>L</t>
  </si>
  <si>
    <t>Rating</t>
  </si>
  <si>
    <t>Future</t>
  </si>
  <si>
    <t>CF</t>
  </si>
  <si>
    <t>DM</t>
  </si>
  <si>
    <t>MoS</t>
  </si>
  <si>
    <t>NME</t>
  </si>
  <si>
    <t>RN</t>
  </si>
  <si>
    <t>RS</t>
  </si>
  <si>
    <t>RL</t>
  </si>
  <si>
    <t>Ex. Repl.</t>
  </si>
  <si>
    <t>Tier</t>
  </si>
  <si>
    <t>Staff Profile</t>
  </si>
  <si>
    <t>Select a Staff Member</t>
  </si>
  <si>
    <t>Current Position(s):</t>
  </si>
  <si>
    <t>Possible Promotion Position(s)</t>
  </si>
  <si>
    <t>Time Frame</t>
  </si>
  <si>
    <t>Identified Replacement - Now - 1st Option:</t>
  </si>
  <si>
    <t>Identified Replacement - Now - 2nd Option:</t>
  </si>
  <si>
    <t>Identified Replacement - 1 Year - 1st Option:</t>
  </si>
  <si>
    <t>Identified Replacement - 1 Year - 2nd Option:</t>
  </si>
  <si>
    <t>Identified Replacement - 2 - 3 Years - 1st Option:</t>
  </si>
  <si>
    <t>Identified Replacement - 2 - 3 Years - 2nd Option:</t>
  </si>
  <si>
    <t>Number of Positions Held:</t>
  </si>
  <si>
    <t>Number of Positions Held that are Easy to Fill:</t>
  </si>
  <si>
    <t>Number of Positions Held that are Medium to Fill:</t>
  </si>
  <si>
    <t>Number of Positions Held that are Difficult to Fill:</t>
  </si>
  <si>
    <t>High</t>
  </si>
  <si>
    <t>Medium</t>
  </si>
  <si>
    <t>Low</t>
  </si>
  <si>
    <t>Change to Another Function</t>
  </si>
  <si>
    <t>Developmental Move</t>
  </si>
  <si>
    <t>More of the Same</t>
  </si>
  <si>
    <t>No Move Envisaged</t>
  </si>
  <si>
    <t>Promotion Up to 2 Levels In 3 to 5 Years</t>
  </si>
  <si>
    <t>Promotion up to 1 Level in 1 to 2 years</t>
  </si>
  <si>
    <t>Hold in Role</t>
  </si>
  <si>
    <t>Potential In Question</t>
  </si>
  <si>
    <t>Potential Elsewhere</t>
  </si>
  <si>
    <t>Now / 1st</t>
  </si>
  <si>
    <t>Now / 2nd</t>
  </si>
  <si>
    <t>Now / 3rd</t>
  </si>
  <si>
    <t>1 Year / 1st</t>
  </si>
  <si>
    <t>1 Year / 2nd</t>
  </si>
  <si>
    <t>1 Year / 3rd</t>
  </si>
  <si>
    <t>2-3 Years / 1st</t>
  </si>
  <si>
    <t>2-3 Years / 2nd</t>
  </si>
  <si>
    <t>2-3 Years / 3rd</t>
  </si>
  <si>
    <t>No</t>
  </si>
  <si>
    <t>Time</t>
  </si>
  <si>
    <t>Rnk</t>
  </si>
  <si>
    <t>List No.</t>
  </si>
  <si>
    <t>Position Profile</t>
  </si>
  <si>
    <t>First Choice</t>
  </si>
  <si>
    <t>2nd Choice</t>
  </si>
  <si>
    <t>3rd Choice</t>
  </si>
  <si>
    <t>Ease of External Replacement:</t>
  </si>
  <si>
    <t>Ready Now</t>
  </si>
  <si>
    <t>Within 1 Year (Soon)</t>
  </si>
  <si>
    <t>Ready Later than 1 year</t>
  </si>
  <si>
    <t>Ex Repl.</t>
  </si>
  <si>
    <t>Easy (1-2 Months)</t>
  </si>
  <si>
    <t>Med (3-4 Months)</t>
  </si>
  <si>
    <t>Difficult (5-6 Months)</t>
  </si>
  <si>
    <t>Staff:</t>
  </si>
  <si>
    <t>Position:</t>
  </si>
  <si>
    <t>Rep. 1 Yr:</t>
  </si>
  <si>
    <t>Rep. Now:</t>
  </si>
  <si>
    <t>Risk of Leaving:</t>
  </si>
  <si>
    <t>Current Rating:</t>
  </si>
  <si>
    <t>Rep. 2-3 Yr:</t>
  </si>
  <si>
    <t>Ease of Ext. Repl.:</t>
  </si>
  <si>
    <t>Exceeds Req.</t>
  </si>
  <si>
    <t>Meets Req.</t>
  </si>
  <si>
    <t>Some Req.</t>
  </si>
  <si>
    <t>Unsatisfactory</t>
  </si>
  <si>
    <t>Too New</t>
  </si>
  <si>
    <t>Sort Check</t>
  </si>
  <si>
    <t>Proudly created by:</t>
  </si>
  <si>
    <t>SSS 10100 - Staff Succession Planner</t>
  </si>
  <si>
    <t>Succession Staff Planner</t>
  </si>
  <si>
    <t>This tool is simple to use, simply list all of the company positions and the staff who currently fill the positions, on the 'Staff List' sheet (by clicking on the tab below). Once you have listed all of the positions and staff, fill in all of the required information in the table. Hovering over the headings will display a note which will explain what needs to be selected in each column. Once all of the details have been completed, simply use the arrows to sort the data by the tier column, and then you can use the other tabs. The 'Staff Profile' sheet will allow you to select a staff member, to see their current commitment. The 'Position Profile' will display details about the selected position. Finally, the 'Company Tiers' sheet will show you all of the positions, tier by tier.</t>
  </si>
  <si>
    <t>If you require any custom created spreadsheets, please click on the logo to the right to visit our website.</t>
  </si>
  <si>
    <t>© Sumcor Ltd</t>
  </si>
  <si>
    <t>Your Company Name as Instructed:</t>
  </si>
  <si>
    <t>Notes</t>
  </si>
  <si>
    <t>Notes:</t>
  </si>
  <si>
    <t>Select a Position</t>
  </si>
  <si>
    <t>Your Company</t>
  </si>
  <si>
    <t>To order the full version of this product, click on the image to the right.</t>
  </si>
  <si>
    <t>Potential Laterally</t>
  </si>
  <si>
    <t>Click below and select today's date to activate your 30 day trial.</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</si>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</sst>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25" x14ac:knownFonts="1">
    <font>
      <sz val="11"/>
      <color theme="1"/>
      <name val="Calibri"/>
      <family val="2"/>
      <scheme val="minor"/>
    </font>
    <font>
      <b/>
      <sz val="11"/>
      <color theme="0"/>
      <name val="Calibri"/>
      <family val="2"/>
      <scheme val="minor"/>
    </font>
    <font>
      <b/>
      <sz val="16"/>
      <color theme="0"/>
      <name val="Calibri"/>
      <family val="2"/>
      <scheme val="minor"/>
    </font>
    <font>
      <sz val="9"/>
      <color indexed="81"/>
      <name val="Tahoma"/>
      <family val="2"/>
    </font>
    <font>
      <b/>
      <sz val="9"/>
      <color indexed="81"/>
      <name val="Tahoma"/>
      <family val="2"/>
    </font>
    <font>
      <u/>
      <sz val="11"/>
      <color theme="1"/>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0"/>
      <color theme="0"/>
      <name val="Calibri"/>
      <family val="2"/>
      <scheme val="minor"/>
    </font>
    <font>
      <b/>
      <sz val="12"/>
      <color theme="1"/>
      <name val="Calibri"/>
      <family val="2"/>
      <scheme val="minor"/>
    </font>
    <font>
      <sz val="11"/>
      <name val="Calibri"/>
      <family val="2"/>
      <scheme val="minor"/>
    </font>
    <font>
      <b/>
      <sz val="11"/>
      <name val="Calibri"/>
      <family val="2"/>
      <scheme val="minor"/>
    </font>
    <font>
      <sz val="11"/>
      <color theme="0" tint="-0.499984740745262"/>
      <name val="Calibri"/>
      <family val="2"/>
      <scheme val="minor"/>
    </font>
    <font>
      <b/>
      <sz val="8"/>
      <color theme="0"/>
      <name val="Calibri"/>
      <family val="2"/>
      <scheme val="minor"/>
    </font>
    <font>
      <b/>
      <sz val="8"/>
      <color theme="0" tint="-0.499984740745262"/>
      <name val="Calibri"/>
      <family val="2"/>
      <scheme val="minor"/>
    </font>
    <font>
      <b/>
      <sz val="11"/>
      <color theme="0" tint="-0.499984740745262"/>
      <name val="Calibri"/>
      <family val="2"/>
      <scheme val="minor"/>
    </font>
    <font>
      <b/>
      <i/>
      <sz val="11"/>
      <color rgb="FF0000FF"/>
      <name val="Calibri"/>
      <family val="2"/>
      <scheme val="minor"/>
    </font>
    <font>
      <b/>
      <sz val="11"/>
      <color rgb="FFFF0000"/>
      <name val="Calibri"/>
      <family val="2"/>
      <scheme val="minor"/>
    </font>
    <font>
      <b/>
      <sz val="36"/>
      <color theme="0"/>
      <name val="Calibri"/>
      <family val="2"/>
      <scheme val="minor"/>
    </font>
    <font>
      <b/>
      <sz val="24"/>
      <color rgb="FFC00000"/>
      <name val="Calibri"/>
      <family val="2"/>
      <scheme val="minor"/>
    </font>
    <font>
      <sz val="8"/>
      <color theme="1"/>
      <name val="Calibri"/>
      <family val="2"/>
      <scheme val="minor"/>
    </font>
    <font>
      <b/>
      <sz val="16"/>
      <color rgb="FFC00000"/>
      <name val="Calibri"/>
      <family val="2"/>
      <scheme val="minor"/>
    </font>
    <font>
      <b/>
      <sz val="12"/>
      <name val="Calibri"/>
      <family val="2"/>
      <scheme val="minor"/>
    </font>
    <font>
      <sz val="18"/>
      <name val="Calibri"/>
      <family val="2"/>
      <scheme val="minor"/>
    </font>
  </fonts>
  <fills count="7">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FFFF00"/>
        <bgColor indexed="64"/>
      </patternFill>
    </fill>
    <fill>
      <patternFill patternType="solid">
        <fgColor theme="0" tint="-0.499984740745262"/>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344">
    <xf numFmtId="0" fontId="0" fillId="0" borderId="0" xfId="0"/>
    <xf numFmtId="0" fontId="0" fillId="3" borderId="0" xfId="0" applyFill="1" applyProtection="1">
      <protection hidden="1"/>
    </xf>
    <xf numFmtId="0" fontId="0" fillId="0" borderId="0" xfId="0" applyProtection="1">
      <protection hidden="1"/>
    </xf>
    <xf numFmtId="0" fontId="2" fillId="3" borderId="0" xfId="0" applyFont="1" applyFill="1" applyBorder="1" applyAlignment="1" applyProtection="1">
      <alignment horizontal="center" vertical="center"/>
      <protection hidden="1"/>
    </xf>
    <xf numFmtId="0" fontId="5" fillId="0" borderId="0" xfId="0" applyFont="1" applyAlignment="1" applyProtection="1">
      <alignment shrinkToFit="1"/>
      <protection hidden="1"/>
    </xf>
    <xf numFmtId="0" fontId="1" fillId="2" borderId="1" xfId="0" applyFont="1" applyFill="1" applyBorder="1" applyProtection="1">
      <protection hidden="1"/>
    </xf>
    <xf numFmtId="0" fontId="0" fillId="0" borderId="10" xfId="0" applyBorder="1" applyAlignment="1" applyProtection="1">
      <alignment shrinkToFit="1"/>
      <protection hidden="1"/>
    </xf>
    <xf numFmtId="0" fontId="0" fillId="0" borderId="11" xfId="0" applyBorder="1" applyAlignment="1" applyProtection="1">
      <alignment shrinkToFit="1"/>
      <protection hidden="1"/>
    </xf>
    <xf numFmtId="0" fontId="0" fillId="0" borderId="5" xfId="0" applyBorder="1" applyAlignment="1" applyProtection="1">
      <alignment shrinkToFit="1"/>
      <protection hidden="1"/>
    </xf>
    <xf numFmtId="0" fontId="0" fillId="0" borderId="0" xfId="0" applyBorder="1" applyAlignment="1" applyProtection="1">
      <alignment shrinkToFit="1"/>
      <protection hidden="1"/>
    </xf>
    <xf numFmtId="0" fontId="0" fillId="0" borderId="15" xfId="0" applyBorder="1" applyAlignment="1" applyProtection="1">
      <alignment shrinkToFit="1"/>
      <protection hidden="1"/>
    </xf>
    <xf numFmtId="0" fontId="0" fillId="0" borderId="4" xfId="0" applyBorder="1" applyAlignment="1" applyProtection="1">
      <alignment shrinkToFit="1"/>
      <protection hidden="1"/>
    </xf>
    <xf numFmtId="0" fontId="0" fillId="0" borderId="10" xfId="0" applyBorder="1" applyAlignment="1" applyProtection="1">
      <alignment shrinkToFit="1"/>
      <protection locked="0"/>
    </xf>
    <xf numFmtId="0" fontId="0" fillId="0" borderId="11" xfId="0" applyBorder="1" applyAlignment="1" applyProtection="1">
      <alignment shrinkToFit="1"/>
      <protection locked="0"/>
    </xf>
    <xf numFmtId="0" fontId="0" fillId="0" borderId="11" xfId="0" applyBorder="1" applyAlignment="1" applyProtection="1">
      <alignment horizontal="center"/>
      <protection locked="0"/>
    </xf>
    <xf numFmtId="0" fontId="0" fillId="0" borderId="5" xfId="0" applyBorder="1" applyAlignment="1" applyProtection="1">
      <alignment shrinkToFit="1"/>
      <protection locked="0"/>
    </xf>
    <xf numFmtId="0" fontId="0" fillId="0" borderId="0" xfId="0" applyBorder="1" applyAlignment="1" applyProtection="1">
      <alignment shrinkToFit="1"/>
      <protection locked="0"/>
    </xf>
    <xf numFmtId="0" fontId="0" fillId="0" borderId="0" xfId="0" applyBorder="1" applyAlignment="1" applyProtection="1">
      <alignment horizontal="center"/>
      <protection locked="0"/>
    </xf>
    <xf numFmtId="0" fontId="0" fillId="0" borderId="5" xfId="0" applyFont="1" applyBorder="1" applyAlignment="1" applyProtection="1">
      <alignment shrinkToFit="1"/>
      <protection locked="0"/>
    </xf>
    <xf numFmtId="0" fontId="0" fillId="0" borderId="15" xfId="0" applyBorder="1" applyAlignment="1" applyProtection="1">
      <alignment shrinkToFit="1"/>
      <protection locked="0"/>
    </xf>
    <xf numFmtId="0" fontId="0" fillId="0" borderId="4" xfId="0" applyBorder="1" applyAlignment="1" applyProtection="1">
      <alignment shrinkToFit="1"/>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hidden="1"/>
    </xf>
    <xf numFmtId="0" fontId="0" fillId="0" borderId="0" xfId="0" applyFill="1" applyProtection="1">
      <protection hidden="1"/>
    </xf>
    <xf numFmtId="0" fontId="0" fillId="3" borderId="16" xfId="0" applyFill="1" applyBorder="1" applyProtection="1">
      <protection hidden="1"/>
    </xf>
    <xf numFmtId="0" fontId="0" fillId="3" borderId="17" xfId="0" applyFill="1" applyBorder="1" applyProtection="1">
      <protection hidden="1"/>
    </xf>
    <xf numFmtId="0" fontId="0" fillId="3" borderId="18" xfId="0" applyFill="1" applyBorder="1" applyProtection="1">
      <protection hidden="1"/>
    </xf>
    <xf numFmtId="0" fontId="0" fillId="3" borderId="19" xfId="0" applyFill="1" applyBorder="1" applyProtection="1">
      <protection hidden="1"/>
    </xf>
    <xf numFmtId="0" fontId="0" fillId="3" borderId="0" xfId="0" applyFill="1" applyBorder="1" applyProtection="1">
      <protection hidden="1"/>
    </xf>
    <xf numFmtId="0" fontId="0" fillId="3" borderId="20" xfId="0" applyFill="1" applyBorder="1" applyProtection="1">
      <protection hidden="1"/>
    </xf>
    <xf numFmtId="0" fontId="7" fillId="3" borderId="19" xfId="0" applyFont="1" applyFill="1" applyBorder="1" applyAlignment="1" applyProtection="1">
      <alignment horizontal="center" shrinkToFit="1"/>
      <protection hidden="1"/>
    </xf>
    <xf numFmtId="0" fontId="0" fillId="3" borderId="21" xfId="0" applyFill="1" applyBorder="1" applyProtection="1">
      <protection hidden="1"/>
    </xf>
    <xf numFmtId="0" fontId="0" fillId="3" borderId="22" xfId="0" applyFill="1" applyBorder="1" applyProtection="1">
      <protection hidden="1"/>
    </xf>
    <xf numFmtId="0" fontId="0" fillId="3" borderId="23" xfId="0" applyFill="1" applyBorder="1" applyProtection="1">
      <protection hidden="1"/>
    </xf>
    <xf numFmtId="0" fontId="0" fillId="3" borderId="0" xfId="0" applyFill="1" applyBorder="1" applyAlignment="1" applyProtection="1">
      <protection hidden="1"/>
    </xf>
    <xf numFmtId="0" fontId="0" fillId="0" borderId="12" xfId="0" applyBorder="1" applyAlignment="1" applyProtection="1">
      <alignment horizontal="center"/>
      <protection hidden="1"/>
    </xf>
    <xf numFmtId="0" fontId="0" fillId="0" borderId="3" xfId="0" applyBorder="1" applyAlignment="1" applyProtection="1">
      <alignment horizontal="center"/>
      <protection hidden="1"/>
    </xf>
    <xf numFmtId="0" fontId="0" fillId="0" borderId="14"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15" xfId="0" applyBorder="1" applyAlignment="1" applyProtection="1">
      <alignment horizontal="center"/>
      <protection hidden="1"/>
    </xf>
    <xf numFmtId="0" fontId="0" fillId="0" borderId="12" xfId="0" applyFill="1" applyBorder="1" applyAlignment="1" applyProtection="1">
      <alignment horizontal="center"/>
      <protection hidden="1"/>
    </xf>
    <xf numFmtId="0" fontId="0" fillId="0" borderId="3" xfId="0" applyFill="1" applyBorder="1" applyAlignment="1" applyProtection="1">
      <alignment horizontal="center"/>
      <protection hidden="1"/>
    </xf>
    <xf numFmtId="0" fontId="0" fillId="0" borderId="14" xfId="0" applyFill="1" applyBorder="1" applyAlignment="1" applyProtection="1">
      <alignment horizontal="center"/>
      <protection hidden="1"/>
    </xf>
    <xf numFmtId="0" fontId="7" fillId="0" borderId="0" xfId="0" applyFont="1" applyBorder="1" applyAlignment="1" applyProtection="1">
      <alignment vertical="center" shrinkToFit="1"/>
      <protection hidden="1"/>
    </xf>
    <xf numFmtId="0" fontId="0" fillId="0" borderId="0" xfId="0" applyAlignment="1" applyProtection="1">
      <alignment shrinkToFit="1"/>
      <protection hidden="1"/>
    </xf>
    <xf numFmtId="0" fontId="0" fillId="0" borderId="12" xfId="0" applyBorder="1" applyAlignment="1" applyProtection="1">
      <alignment shrinkToFit="1"/>
      <protection hidden="1"/>
    </xf>
    <xf numFmtId="0" fontId="0" fillId="0" borderId="3" xfId="0" applyBorder="1" applyAlignment="1" applyProtection="1">
      <alignment shrinkToFit="1"/>
      <protection hidden="1"/>
    </xf>
    <xf numFmtId="0" fontId="0" fillId="0" borderId="14" xfId="0" applyBorder="1" applyAlignment="1" applyProtection="1">
      <alignment shrinkToFit="1"/>
      <protection hidden="1"/>
    </xf>
    <xf numFmtId="0" fontId="7" fillId="3" borderId="0" xfId="0" applyFont="1" applyFill="1" applyBorder="1" applyAlignment="1" applyProtection="1">
      <alignment shrinkToFit="1"/>
      <protection hidden="1"/>
    </xf>
    <xf numFmtId="0" fontId="9" fillId="2" borderId="10" xfId="0" applyFont="1" applyFill="1" applyBorder="1" applyAlignment="1" applyProtection="1">
      <protection hidden="1"/>
    </xf>
    <xf numFmtId="0" fontId="9" fillId="2" borderId="11" xfId="0" applyFont="1" applyFill="1" applyBorder="1" applyAlignment="1" applyProtection="1">
      <protection hidden="1"/>
    </xf>
    <xf numFmtId="0" fontId="9" fillId="2" borderId="13" xfId="0" applyFont="1" applyFill="1" applyBorder="1" applyAlignment="1" applyProtection="1">
      <protection hidden="1"/>
    </xf>
    <xf numFmtId="0" fontId="7" fillId="3" borderId="0" xfId="0" applyFont="1" applyFill="1" applyBorder="1" applyProtection="1">
      <protection hidden="1"/>
    </xf>
    <xf numFmtId="0" fontId="0" fillId="0" borderId="13" xfId="0" applyBorder="1" applyProtection="1">
      <protection hidden="1"/>
    </xf>
    <xf numFmtId="0" fontId="0" fillId="0" borderId="2" xfId="0" applyBorder="1" applyProtection="1">
      <protection hidden="1"/>
    </xf>
    <xf numFmtId="0" fontId="0" fillId="0" borderId="9" xfId="0" applyBorder="1" applyProtection="1">
      <protection hidden="1"/>
    </xf>
    <xf numFmtId="0" fontId="7" fillId="3" borderId="20" xfId="0" applyFont="1" applyFill="1" applyBorder="1" applyProtection="1">
      <protection hidden="1"/>
    </xf>
    <xf numFmtId="0" fontId="11" fillId="3" borderId="0" xfId="0" applyFont="1" applyFill="1" applyBorder="1" applyProtection="1">
      <protection hidden="1"/>
    </xf>
    <xf numFmtId="0" fontId="5" fillId="0" borderId="0" xfId="0" applyFont="1" applyBorder="1" applyAlignment="1" applyProtection="1">
      <alignment shrinkToFit="1"/>
      <protection hidden="1"/>
    </xf>
    <xf numFmtId="0" fontId="0" fillId="0" borderId="0" xfId="0" applyBorder="1" applyProtection="1">
      <protection hidden="1"/>
    </xf>
    <xf numFmtId="0" fontId="0" fillId="0" borderId="12" xfId="0" applyFill="1" applyBorder="1" applyAlignment="1" applyProtection="1">
      <protection hidden="1"/>
    </xf>
    <xf numFmtId="0" fontId="0" fillId="0" borderId="3" xfId="0" applyFill="1" applyBorder="1" applyAlignment="1" applyProtection="1">
      <protection hidden="1"/>
    </xf>
    <xf numFmtId="0" fontId="0" fillId="0" borderId="14" xfId="0" applyFill="1" applyBorder="1" applyAlignment="1" applyProtection="1">
      <protection hidden="1"/>
    </xf>
    <xf numFmtId="0" fontId="0" fillId="3" borderId="10" xfId="0" applyFill="1" applyBorder="1" applyProtection="1">
      <protection hidden="1"/>
    </xf>
    <xf numFmtId="0" fontId="0" fillId="3" borderId="11" xfId="0" applyFill="1" applyBorder="1" applyProtection="1">
      <protection hidden="1"/>
    </xf>
    <xf numFmtId="0" fontId="0" fillId="3" borderId="5" xfId="0" applyFill="1" applyBorder="1" applyProtection="1">
      <protection hidden="1"/>
    </xf>
    <xf numFmtId="0" fontId="0" fillId="3" borderId="4" xfId="0" applyFill="1" applyBorder="1" applyProtection="1">
      <protection hidden="1"/>
    </xf>
    <xf numFmtId="0" fontId="0" fillId="0" borderId="13" xfId="0" applyBorder="1" applyAlignment="1" applyProtection="1">
      <alignment shrinkToFit="1"/>
      <protection hidden="1"/>
    </xf>
    <xf numFmtId="0" fontId="0" fillId="0" borderId="2" xfId="0" applyBorder="1" applyAlignment="1" applyProtection="1">
      <alignment shrinkToFit="1"/>
      <protection hidden="1"/>
    </xf>
    <xf numFmtId="0" fontId="0" fillId="0" borderId="9" xfId="0" applyBorder="1" applyAlignment="1" applyProtection="1">
      <alignment shrinkToFit="1"/>
      <protection hidden="1"/>
    </xf>
    <xf numFmtId="0" fontId="14" fillId="3" borderId="0" xfId="0" applyFont="1" applyFill="1" applyBorder="1" applyAlignment="1" applyProtection="1">
      <alignment vertical="center" shrinkToFit="1"/>
      <protection hidden="1"/>
    </xf>
    <xf numFmtId="0" fontId="14" fillId="3" borderId="0" xfId="0" applyFont="1" applyFill="1" applyBorder="1" applyAlignment="1" applyProtection="1">
      <alignment horizontal="center" vertical="center" shrinkToFit="1"/>
      <protection hidden="1"/>
    </xf>
    <xf numFmtId="0" fontId="15" fillId="5" borderId="2" xfId="0" applyFont="1" applyFill="1" applyBorder="1" applyAlignment="1" applyProtection="1">
      <alignment vertical="center" shrinkToFit="1"/>
      <protection hidden="1"/>
    </xf>
    <xf numFmtId="0" fontId="15" fillId="5" borderId="13" xfId="0" applyFont="1" applyFill="1" applyBorder="1" applyAlignment="1" applyProtection="1">
      <alignment horizontal="left" vertical="center" shrinkToFit="1"/>
      <protection hidden="1"/>
    </xf>
    <xf numFmtId="0" fontId="15" fillId="5" borderId="2" xfId="0" applyFont="1" applyFill="1" applyBorder="1" applyAlignment="1" applyProtection="1">
      <alignment horizontal="left" vertical="center" shrinkToFit="1"/>
      <protection hidden="1"/>
    </xf>
    <xf numFmtId="0" fontId="13" fillId="5" borderId="3" xfId="0" applyFont="1" applyFill="1" applyBorder="1" applyAlignment="1" applyProtection="1">
      <alignment horizontal="center" vertical="center" shrinkToFit="1"/>
      <protection hidden="1"/>
    </xf>
    <xf numFmtId="0" fontId="0" fillId="3" borderId="2" xfId="0" applyFill="1" applyBorder="1" applyProtection="1">
      <protection hidden="1"/>
    </xf>
    <xf numFmtId="0" fontId="0" fillId="3" borderId="13" xfId="0" applyFill="1" applyBorder="1" applyProtection="1">
      <protection hidden="1"/>
    </xf>
    <xf numFmtId="0" fontId="0" fillId="0" borderId="14" xfId="0" applyBorder="1" applyProtection="1">
      <protection hidden="1"/>
    </xf>
    <xf numFmtId="0" fontId="0" fillId="0" borderId="12" xfId="0" applyBorder="1" applyProtection="1">
      <protection hidden="1"/>
    </xf>
    <xf numFmtId="0" fontId="0" fillId="0" borderId="3" xfId="0" applyBorder="1" applyProtection="1">
      <protection hidden="1"/>
    </xf>
    <xf numFmtId="0" fontId="13" fillId="5" borderId="14" xfId="0" applyFont="1" applyFill="1" applyBorder="1" applyAlignment="1" applyProtection="1">
      <alignment horizontal="center" vertical="center"/>
      <protection hidden="1"/>
    </xf>
    <xf numFmtId="0" fontId="1" fillId="2" borderId="1" xfId="0" applyNumberFormat="1" applyFont="1" applyFill="1" applyBorder="1" applyAlignment="1" applyProtection="1">
      <alignment horizontal="center" vertical="center" wrapText="1"/>
      <protection locked="0"/>
    </xf>
    <xf numFmtId="0" fontId="1" fillId="2" borderId="1" xfId="0" applyFont="1" applyFill="1" applyBorder="1" applyProtection="1">
      <protection locked="0"/>
    </xf>
    <xf numFmtId="0" fontId="1" fillId="2" borderId="12" xfId="0" applyNumberFormat="1" applyFont="1" applyFill="1" applyBorder="1" applyAlignment="1" applyProtection="1">
      <alignment horizontal="center" vertical="center" wrapText="1"/>
      <protection locked="0"/>
    </xf>
    <xf numFmtId="0" fontId="0" fillId="0" borderId="1" xfId="0" applyBorder="1" applyAlignment="1" applyProtection="1">
      <alignment horizontal="center"/>
      <protection hidden="1"/>
    </xf>
    <xf numFmtId="0" fontId="0" fillId="3" borderId="15" xfId="0" applyFill="1" applyBorder="1" applyProtection="1">
      <protection hidden="1"/>
    </xf>
    <xf numFmtId="0" fontId="0" fillId="3" borderId="9" xfId="0" applyFill="1" applyBorder="1" applyProtection="1">
      <protection hidden="1"/>
    </xf>
    <xf numFmtId="0" fontId="18" fillId="3" borderId="17" xfId="0" applyFont="1" applyFill="1" applyBorder="1" applyAlignment="1" applyProtection="1">
      <protection hidden="1"/>
    </xf>
    <xf numFmtId="0" fontId="0" fillId="0" borderId="3" xfId="0" applyBorder="1" applyAlignment="1" applyProtection="1">
      <alignment shrinkToFit="1"/>
      <protection locked="0"/>
    </xf>
    <xf numFmtId="0" fontId="0" fillId="0" borderId="14" xfId="0" applyBorder="1" applyAlignment="1" applyProtection="1">
      <alignment shrinkToFit="1"/>
      <protection locked="0"/>
    </xf>
    <xf numFmtId="0" fontId="1" fillId="0" borderId="12" xfId="0" applyFont="1" applyFill="1" applyBorder="1" applyAlignment="1" applyProtection="1">
      <protection locked="0"/>
    </xf>
    <xf numFmtId="0" fontId="15" fillId="3" borderId="0" xfId="0" applyFont="1" applyFill="1" applyBorder="1" applyAlignment="1" applyProtection="1">
      <alignment horizontal="left" vertical="center" shrinkToFit="1"/>
      <protection hidden="1"/>
    </xf>
    <xf numFmtId="0" fontId="19" fillId="3" borderId="0" xfId="0" applyFont="1" applyFill="1" applyBorder="1" applyAlignment="1" applyProtection="1">
      <alignment vertical="center" shrinkToFit="1"/>
      <protection hidden="1"/>
    </xf>
    <xf numFmtId="0" fontId="0" fillId="3" borderId="0" xfId="0" applyFont="1" applyFill="1" applyBorder="1" applyAlignment="1" applyProtection="1">
      <alignment vertical="center" shrinkToFit="1"/>
      <protection hidden="1"/>
    </xf>
    <xf numFmtId="0" fontId="16" fillId="3" borderId="0" xfId="0" applyFont="1" applyFill="1" applyBorder="1" applyAlignment="1" applyProtection="1">
      <alignment vertical="center" textRotation="255" shrinkToFit="1"/>
      <protection hidden="1"/>
    </xf>
    <xf numFmtId="0" fontId="1" fillId="3" borderId="0" xfId="0" applyFont="1" applyFill="1" applyBorder="1" applyAlignment="1" applyProtection="1">
      <protection hidden="1"/>
    </xf>
    <xf numFmtId="0" fontId="0" fillId="3" borderId="0" xfId="0" applyFill="1" applyBorder="1" applyAlignment="1" applyProtection="1">
      <alignment vertical="center" shrinkToFit="1"/>
      <protection hidden="1"/>
    </xf>
    <xf numFmtId="0" fontId="2" fillId="3" borderId="0" xfId="0" applyFont="1" applyFill="1" applyBorder="1" applyAlignment="1" applyProtection="1">
      <alignment vertical="center"/>
      <protection hidden="1"/>
    </xf>
    <xf numFmtId="0" fontId="20" fillId="3" borderId="0" xfId="0" applyFont="1" applyFill="1" applyBorder="1" applyAlignment="1" applyProtection="1">
      <alignment horizontal="center" vertical="center"/>
      <protection hidden="1"/>
    </xf>
    <xf numFmtId="0" fontId="0" fillId="3" borderId="0" xfId="0" applyFill="1" applyBorder="1" applyAlignment="1" applyProtection="1">
      <alignment horizontal="left" vertical="top" wrapText="1"/>
      <protection hidden="1"/>
    </xf>
    <xf numFmtId="0" fontId="0" fillId="3" borderId="0" xfId="0" applyFill="1" applyBorder="1" applyAlignment="1" applyProtection="1">
      <alignment vertical="top" wrapText="1"/>
      <protection hidden="1"/>
    </xf>
    <xf numFmtId="0" fontId="11" fillId="3" borderId="10" xfId="0" applyFont="1" applyFill="1" applyBorder="1" applyAlignment="1" applyProtection="1">
      <alignment vertical="top" wrapText="1"/>
      <protection hidden="1"/>
    </xf>
    <xf numFmtId="0" fontId="11" fillId="3" borderId="11" xfId="0" applyFont="1" applyFill="1" applyBorder="1" applyAlignment="1" applyProtection="1">
      <alignment vertical="top" wrapText="1"/>
      <protection hidden="1"/>
    </xf>
    <xf numFmtId="0" fontId="11" fillId="3" borderId="13" xfId="0" applyFont="1" applyFill="1" applyBorder="1" applyAlignment="1" applyProtection="1">
      <alignment vertical="top" wrapText="1"/>
      <protection hidden="1"/>
    </xf>
    <xf numFmtId="0" fontId="11" fillId="3" borderId="5" xfId="0" applyFont="1" applyFill="1" applyBorder="1" applyAlignment="1" applyProtection="1">
      <alignment vertical="top" wrapText="1"/>
      <protection hidden="1"/>
    </xf>
    <xf numFmtId="0" fontId="11" fillId="3" borderId="0" xfId="0" applyFont="1" applyFill="1" applyBorder="1" applyAlignment="1" applyProtection="1">
      <alignment vertical="top" wrapText="1"/>
      <protection hidden="1"/>
    </xf>
    <xf numFmtId="0" fontId="11" fillId="3" borderId="2" xfId="0" applyFont="1" applyFill="1" applyBorder="1" applyAlignment="1" applyProtection="1">
      <alignment vertical="top" wrapText="1"/>
      <protection hidden="1"/>
    </xf>
    <xf numFmtId="0" fontId="11" fillId="3" borderId="5" xfId="0" applyFont="1" applyFill="1" applyBorder="1" applyProtection="1">
      <protection hidden="1"/>
    </xf>
    <xf numFmtId="0" fontId="11" fillId="3" borderId="2" xfId="0" applyFont="1" applyFill="1" applyBorder="1" applyProtection="1">
      <protection hidden="1"/>
    </xf>
    <xf numFmtId="0" fontId="11" fillId="3" borderId="15" xfId="0" applyFont="1" applyFill="1" applyBorder="1" applyProtection="1">
      <protection hidden="1"/>
    </xf>
    <xf numFmtId="0" fontId="11" fillId="3" borderId="4" xfId="0" applyFont="1" applyFill="1" applyBorder="1" applyProtection="1">
      <protection hidden="1"/>
    </xf>
    <xf numFmtId="0" fontId="11" fillId="3" borderId="9" xfId="0" applyFont="1" applyFill="1" applyBorder="1" applyProtection="1">
      <protection hidden="1"/>
    </xf>
    <xf numFmtId="0" fontId="1" fillId="2" borderId="12" xfId="0" applyFont="1" applyFill="1" applyBorder="1" applyProtection="1">
      <protection locked="0"/>
    </xf>
    <xf numFmtId="0" fontId="0" fillId="0" borderId="13" xfId="0" applyBorder="1" applyAlignment="1" applyProtection="1">
      <alignment horizontal="center" shrinkToFit="1"/>
      <protection locked="0"/>
    </xf>
    <xf numFmtId="0" fontId="0" fillId="0" borderId="2"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1" fillId="3" borderId="0" xfId="0" applyFont="1" applyFill="1" applyBorder="1" applyAlignment="1" applyProtection="1">
      <alignment vertical="center" wrapText="1"/>
      <protection hidden="1"/>
    </xf>
    <xf numFmtId="164" fontId="0" fillId="0" borderId="1" xfId="0" applyNumberFormat="1" applyFill="1" applyBorder="1" applyAlignment="1" applyProtection="1">
      <alignment horizontal="center" shrinkToFit="1"/>
      <protection hidden="1"/>
    </xf>
    <xf numFmtId="0" fontId="0" fillId="0" borderId="1" xfId="0" applyFill="1" applyBorder="1" applyAlignment="1" applyProtection="1">
      <alignment horizontal="center" shrinkToFit="1"/>
      <protection hidden="1"/>
    </xf>
    <xf numFmtId="164" fontId="0" fillId="0" borderId="1" xfId="0" applyNumberFormat="1" applyBorder="1" applyAlignment="1" applyProtection="1">
      <alignment horizontal="center" shrinkToFit="1"/>
      <protection hidden="1"/>
    </xf>
    <xf numFmtId="0" fontId="1" fillId="2" borderId="6" xfId="0" applyFont="1" applyFill="1" applyBorder="1" applyAlignment="1" applyProtection="1">
      <alignment horizontal="center"/>
      <protection hidden="1"/>
    </xf>
    <xf numFmtId="0" fontId="1" fillId="2" borderId="7" xfId="0" applyFont="1" applyFill="1" applyBorder="1" applyAlignment="1" applyProtection="1">
      <alignment horizontal="center"/>
      <protection hidden="1"/>
    </xf>
    <xf numFmtId="0" fontId="1" fillId="2" borderId="8" xfId="0" applyFont="1" applyFill="1" applyBorder="1" applyAlignment="1" applyProtection="1">
      <alignment horizontal="center"/>
      <protection hidden="1"/>
    </xf>
    <xf numFmtId="0" fontId="21" fillId="3" borderId="4" xfId="0" applyFont="1" applyFill="1" applyBorder="1" applyAlignment="1" applyProtection="1">
      <alignment horizontal="left" vertical="top"/>
      <protection hidden="1"/>
    </xf>
    <xf numFmtId="0" fontId="2" fillId="2" borderId="10" xfId="0" applyFont="1" applyFill="1" applyBorder="1" applyAlignment="1" applyProtection="1">
      <alignment horizontal="center" vertical="center" wrapText="1"/>
      <protection hidden="1"/>
    </xf>
    <xf numFmtId="0" fontId="2" fillId="2" borderId="11"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5"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2" borderId="9" xfId="0" applyFont="1" applyFill="1" applyBorder="1" applyAlignment="1" applyProtection="1">
      <alignment horizontal="center" vertical="center" wrapText="1"/>
      <protection hidden="1"/>
    </xf>
    <xf numFmtId="0" fontId="2" fillId="6" borderId="10" xfId="0" applyFont="1" applyFill="1" applyBorder="1" applyAlignment="1" applyProtection="1">
      <alignment horizontal="center" vertical="center" shrinkToFit="1"/>
      <protection hidden="1"/>
    </xf>
    <xf numFmtId="0" fontId="2" fillId="6" borderId="11" xfId="0" applyFont="1" applyFill="1" applyBorder="1" applyAlignment="1" applyProtection="1">
      <alignment horizontal="center" vertical="center" shrinkToFit="1"/>
      <protection hidden="1"/>
    </xf>
    <xf numFmtId="0" fontId="2" fillId="6" borderId="13" xfId="0" applyFont="1" applyFill="1" applyBorder="1" applyAlignment="1" applyProtection="1">
      <alignment horizontal="center" vertical="center" shrinkToFit="1"/>
      <protection hidden="1"/>
    </xf>
    <xf numFmtId="0" fontId="2" fillId="6" borderId="15" xfId="0" applyFont="1" applyFill="1" applyBorder="1" applyAlignment="1" applyProtection="1">
      <alignment horizontal="center" vertical="center" shrinkToFit="1"/>
      <protection hidden="1"/>
    </xf>
    <xf numFmtId="0" fontId="2" fillId="6" borderId="4" xfId="0" applyFont="1" applyFill="1" applyBorder="1" applyAlignment="1" applyProtection="1">
      <alignment horizontal="center" vertical="center" shrinkToFit="1"/>
      <protection hidden="1"/>
    </xf>
    <xf numFmtId="0" fontId="2" fillId="6" borderId="9" xfId="0" applyFont="1" applyFill="1" applyBorder="1" applyAlignment="1" applyProtection="1">
      <alignment horizontal="center" vertical="center" shrinkToFit="1"/>
      <protection hidden="1"/>
    </xf>
    <xf numFmtId="0" fontId="0" fillId="0" borderId="10" xfId="0" applyBorder="1" applyAlignment="1" applyProtection="1">
      <alignment horizontal="left" vertical="top" wrapText="1"/>
      <protection hidden="1"/>
    </xf>
    <xf numFmtId="0" fontId="0" fillId="0" borderId="11" xfId="0" applyBorder="1" applyAlignment="1" applyProtection="1">
      <alignment horizontal="left" vertical="top" wrapText="1"/>
      <protection hidden="1"/>
    </xf>
    <xf numFmtId="0" fontId="0" fillId="0" borderId="13" xfId="0" applyBorder="1" applyAlignment="1" applyProtection="1">
      <alignment horizontal="left" vertical="top" wrapText="1"/>
      <protection hidden="1"/>
    </xf>
    <xf numFmtId="0" fontId="0" fillId="0" borderId="5" xfId="0" applyBorder="1" applyAlignment="1" applyProtection="1">
      <alignment horizontal="left" vertical="top" wrapText="1"/>
      <protection hidden="1"/>
    </xf>
    <xf numFmtId="0" fontId="0" fillId="0" borderId="0" xfId="0" applyBorder="1" applyAlignment="1" applyProtection="1">
      <alignment horizontal="left" vertical="top" wrapText="1"/>
      <protection hidden="1"/>
    </xf>
    <xf numFmtId="0" fontId="0" fillId="0" borderId="2" xfId="0" applyBorder="1" applyAlignment="1" applyProtection="1">
      <alignment horizontal="left" vertical="top" wrapText="1"/>
      <protection hidden="1"/>
    </xf>
    <xf numFmtId="0" fontId="0" fillId="0" borderId="15" xfId="0" applyBorder="1" applyAlignment="1" applyProtection="1">
      <alignment horizontal="left" vertical="top" wrapText="1"/>
      <protection hidden="1"/>
    </xf>
    <xf numFmtId="0" fontId="0" fillId="0" borderId="4" xfId="0" applyBorder="1" applyAlignment="1" applyProtection="1">
      <alignment horizontal="left" vertical="top" wrapText="1"/>
      <protection hidden="1"/>
    </xf>
    <xf numFmtId="0" fontId="0" fillId="0" borderId="9" xfId="0" applyBorder="1" applyAlignment="1" applyProtection="1">
      <alignment horizontal="left" vertical="top" wrapText="1"/>
      <protection hidden="1"/>
    </xf>
    <xf numFmtId="0" fontId="1" fillId="2" borderId="10" xfId="0" applyFont="1" applyFill="1" applyBorder="1" applyAlignment="1" applyProtection="1">
      <alignment horizontal="center" vertical="top" wrapText="1"/>
      <protection hidden="1"/>
    </xf>
    <xf numFmtId="0" fontId="1" fillId="2" borderId="11" xfId="0" applyFont="1" applyFill="1" applyBorder="1" applyAlignment="1" applyProtection="1">
      <alignment horizontal="center" vertical="top" wrapText="1"/>
      <protection hidden="1"/>
    </xf>
    <xf numFmtId="0" fontId="1" fillId="2" borderId="13" xfId="0" applyFont="1" applyFill="1" applyBorder="1" applyAlignment="1" applyProtection="1">
      <alignment horizontal="center" vertical="top" wrapText="1"/>
      <protection hidden="1"/>
    </xf>
    <xf numFmtId="0" fontId="1" fillId="2" borderId="5" xfId="0" applyFont="1" applyFill="1" applyBorder="1" applyAlignment="1" applyProtection="1">
      <alignment horizontal="center" vertical="top" wrapText="1"/>
      <protection hidden="1"/>
    </xf>
    <xf numFmtId="0" fontId="1" fillId="2" borderId="0" xfId="0" applyFont="1" applyFill="1" applyBorder="1" applyAlignment="1" applyProtection="1">
      <alignment horizontal="center" vertical="top" wrapText="1"/>
      <protection hidden="1"/>
    </xf>
    <xf numFmtId="0" fontId="1" fillId="2" borderId="2" xfId="0" applyFont="1" applyFill="1" applyBorder="1" applyAlignment="1" applyProtection="1">
      <alignment horizontal="center" vertical="top" wrapText="1"/>
      <protection hidden="1"/>
    </xf>
    <xf numFmtId="0" fontId="1" fillId="2" borderId="15" xfId="0" applyFont="1" applyFill="1" applyBorder="1" applyAlignment="1" applyProtection="1">
      <alignment horizontal="center" vertical="top" wrapText="1"/>
      <protection hidden="1"/>
    </xf>
    <xf numFmtId="0" fontId="1" fillId="2" borderId="4" xfId="0" applyFont="1" applyFill="1" applyBorder="1" applyAlignment="1" applyProtection="1">
      <alignment horizontal="center" vertical="top" wrapText="1"/>
      <protection hidden="1"/>
    </xf>
    <xf numFmtId="0" fontId="1" fillId="2" borderId="9" xfId="0" applyFont="1" applyFill="1" applyBorder="1" applyAlignment="1" applyProtection="1">
      <alignment horizontal="center" vertical="top" wrapText="1"/>
      <protection hidden="1"/>
    </xf>
    <xf numFmtId="0" fontId="22" fillId="0" borderId="10" xfId="0" applyFont="1" applyBorder="1" applyAlignment="1" applyProtection="1">
      <alignment horizontal="center" vertical="center" wrapText="1"/>
      <protection hidden="1"/>
    </xf>
    <xf numFmtId="0" fontId="22" fillId="0" borderId="11"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Border="1" applyAlignment="1" applyProtection="1">
      <alignment horizontal="center" vertical="center" wrapText="1"/>
      <protection hidden="1"/>
    </xf>
    <xf numFmtId="0" fontId="22" fillId="0" borderId="15"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3" fillId="4" borderId="10" xfId="0" applyFont="1" applyFill="1" applyBorder="1" applyAlignment="1" applyProtection="1">
      <alignment horizontal="center" vertical="center" wrapText="1"/>
      <protection hidden="1"/>
    </xf>
    <xf numFmtId="0" fontId="23" fillId="4" borderId="11" xfId="0" applyFont="1" applyFill="1" applyBorder="1" applyAlignment="1" applyProtection="1">
      <alignment horizontal="center" vertical="center" wrapText="1"/>
      <protection hidden="1"/>
    </xf>
    <xf numFmtId="0" fontId="23" fillId="4" borderId="13" xfId="0" applyFont="1" applyFill="1" applyBorder="1" applyAlignment="1" applyProtection="1">
      <alignment horizontal="center" vertical="center" wrapText="1"/>
      <protection hidden="1"/>
    </xf>
    <xf numFmtId="0" fontId="23" fillId="4" borderId="5" xfId="0" applyFont="1" applyFill="1" applyBorder="1" applyAlignment="1" applyProtection="1">
      <alignment horizontal="center" vertical="center" wrapText="1"/>
      <protection hidden="1"/>
    </xf>
    <xf numFmtId="0" fontId="23" fillId="4" borderId="0" xfId="0" applyFont="1" applyFill="1" applyBorder="1" applyAlignment="1" applyProtection="1">
      <alignment horizontal="center" vertical="center" wrapText="1"/>
      <protection hidden="1"/>
    </xf>
    <xf numFmtId="0" fontId="23" fillId="4" borderId="2" xfId="0" applyFont="1" applyFill="1" applyBorder="1" applyAlignment="1" applyProtection="1">
      <alignment horizontal="center" vertical="center" wrapText="1"/>
      <protection hidden="1"/>
    </xf>
    <xf numFmtId="0" fontId="23" fillId="4" borderId="15" xfId="0" applyFont="1" applyFill="1" applyBorder="1" applyAlignment="1" applyProtection="1">
      <alignment horizontal="center" vertical="center" wrapText="1"/>
      <protection hidden="1"/>
    </xf>
    <xf numFmtId="0" fontId="23" fillId="4" borderId="4" xfId="0" applyFont="1" applyFill="1" applyBorder="1" applyAlignment="1" applyProtection="1">
      <alignment horizontal="center" vertical="center" wrapText="1"/>
      <protection hidden="1"/>
    </xf>
    <xf numFmtId="0" fontId="23" fillId="4" borderId="9" xfId="0" applyFont="1" applyFill="1" applyBorder="1" applyAlignment="1" applyProtection="1">
      <alignment horizontal="center" vertical="center" wrapText="1"/>
      <protection hidden="1"/>
    </xf>
    <xf numFmtId="164" fontId="24" fillId="0" borderId="10" xfId="0" applyNumberFormat="1" applyFont="1" applyBorder="1" applyAlignment="1" applyProtection="1">
      <alignment horizontal="center" vertical="center" shrinkToFit="1"/>
      <protection locked="0" hidden="1"/>
    </xf>
    <xf numFmtId="164" fontId="24" fillId="0" borderId="11" xfId="0" applyNumberFormat="1" applyFont="1" applyBorder="1" applyAlignment="1" applyProtection="1">
      <alignment horizontal="center" vertical="center" shrinkToFit="1"/>
      <protection locked="0" hidden="1"/>
    </xf>
    <xf numFmtId="164" fontId="24" fillId="0" borderId="13" xfId="0" applyNumberFormat="1" applyFont="1" applyBorder="1" applyAlignment="1" applyProtection="1">
      <alignment horizontal="center" vertical="center" shrinkToFit="1"/>
      <protection locked="0" hidden="1"/>
    </xf>
    <xf numFmtId="164" fontId="24" fillId="0" borderId="15" xfId="0" applyNumberFormat="1" applyFont="1" applyBorder="1" applyAlignment="1" applyProtection="1">
      <alignment horizontal="center" vertical="center" shrinkToFit="1"/>
      <protection locked="0" hidden="1"/>
    </xf>
    <xf numFmtId="164" fontId="24" fillId="0" borderId="4" xfId="0" applyNumberFormat="1" applyFont="1" applyBorder="1" applyAlignment="1" applyProtection="1">
      <alignment horizontal="center" vertical="center" shrinkToFit="1"/>
      <protection locked="0" hidden="1"/>
    </xf>
    <xf numFmtId="164" fontId="24" fillId="0" borderId="9" xfId="0" applyNumberFormat="1" applyFont="1" applyBorder="1" applyAlignment="1" applyProtection="1">
      <alignment horizontal="center" vertical="center" shrinkToFit="1"/>
      <protection locked="0" hidden="1"/>
    </xf>
    <xf numFmtId="0" fontId="1" fillId="2" borderId="1" xfId="0" applyNumberFormat="1"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protection hidden="1"/>
    </xf>
    <xf numFmtId="0" fontId="1" fillId="2" borderId="12" xfId="0" applyNumberFormat="1" applyFont="1" applyFill="1" applyBorder="1" applyAlignment="1" applyProtection="1">
      <alignment horizontal="center" vertical="center" wrapText="1"/>
      <protection hidden="1"/>
    </xf>
    <xf numFmtId="0" fontId="1" fillId="2" borderId="14" xfId="0" applyNumberFormat="1" applyFont="1" applyFill="1" applyBorder="1" applyAlignment="1" applyProtection="1">
      <alignment horizontal="center" vertical="center" wrapText="1"/>
      <protection hidden="1"/>
    </xf>
    <xf numFmtId="0" fontId="17" fillId="3" borderId="4" xfId="0" applyFont="1" applyFill="1" applyBorder="1" applyAlignment="1" applyProtection="1">
      <alignment horizontal="left"/>
      <protection hidden="1"/>
    </xf>
    <xf numFmtId="0" fontId="2" fillId="2" borderId="10" xfId="0" applyFont="1" applyFill="1" applyBorder="1" applyAlignment="1" applyProtection="1">
      <alignment horizontal="center" vertical="center"/>
      <protection hidden="1"/>
    </xf>
    <xf numFmtId="0" fontId="2" fillId="2" borderId="11" xfId="0" applyFont="1" applyFill="1" applyBorder="1" applyAlignment="1" applyProtection="1">
      <alignment horizontal="center" vertical="center"/>
      <protection hidden="1"/>
    </xf>
    <xf numFmtId="0" fontId="2" fillId="2" borderId="13" xfId="0" applyFont="1" applyFill="1" applyBorder="1" applyAlignment="1" applyProtection="1">
      <alignment horizontal="center" vertical="center"/>
      <protection hidden="1"/>
    </xf>
    <xf numFmtId="0" fontId="2" fillId="2" borderId="15" xfId="0" applyFont="1" applyFill="1" applyBorder="1" applyAlignment="1" applyProtection="1">
      <alignment horizontal="center" vertical="center"/>
      <protection hidden="1"/>
    </xf>
    <xf numFmtId="0" fontId="2" fillId="2" borderId="4" xfId="0" applyFont="1" applyFill="1" applyBorder="1" applyAlignment="1" applyProtection="1">
      <alignment horizontal="center" vertical="center"/>
      <protection hidden="1"/>
    </xf>
    <xf numFmtId="0" fontId="2" fillId="2" borderId="9" xfId="0" applyFont="1" applyFill="1" applyBorder="1" applyAlignment="1" applyProtection="1">
      <alignment horizontal="center" vertical="center"/>
      <protection hidden="1"/>
    </xf>
    <xf numFmtId="0" fontId="1" fillId="2" borderId="1" xfId="0" applyFont="1" applyFill="1" applyBorder="1" applyAlignment="1" applyProtection="1">
      <alignment horizontal="center"/>
      <protection hidden="1"/>
    </xf>
    <xf numFmtId="0" fontId="14" fillId="2" borderId="6" xfId="0" applyFont="1" applyFill="1" applyBorder="1" applyAlignment="1" applyProtection="1">
      <alignment horizontal="center"/>
      <protection hidden="1"/>
    </xf>
    <xf numFmtId="0" fontId="14" fillId="2" borderId="7" xfId="0" applyFont="1" applyFill="1" applyBorder="1" applyAlignment="1" applyProtection="1">
      <alignment horizontal="center"/>
      <protection hidden="1"/>
    </xf>
    <xf numFmtId="0" fontId="14" fillId="2" borderId="8" xfId="0" applyFont="1" applyFill="1" applyBorder="1" applyAlignment="1" applyProtection="1">
      <alignment horizontal="center"/>
      <protection hidden="1"/>
    </xf>
    <xf numFmtId="0" fontId="1" fillId="2" borderId="1" xfId="0" applyFont="1" applyFill="1" applyBorder="1" applyAlignment="1" applyProtection="1">
      <alignment horizontal="center" vertical="center"/>
      <protection hidden="1"/>
    </xf>
    <xf numFmtId="0" fontId="8" fillId="2" borderId="10"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protection hidden="1"/>
    </xf>
    <xf numFmtId="0" fontId="8" fillId="2" borderId="13" xfId="0" applyFont="1" applyFill="1" applyBorder="1" applyAlignment="1" applyProtection="1">
      <alignment horizontal="center" vertical="center"/>
      <protection hidden="1"/>
    </xf>
    <xf numFmtId="0" fontId="8" fillId="2" borderId="1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8" fillId="2" borderId="9" xfId="0" applyFont="1" applyFill="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0" fillId="0" borderId="13" xfId="0" applyFont="1" applyBorder="1" applyAlignment="1" applyProtection="1">
      <alignment horizontal="center" vertical="center"/>
      <protection hidden="1"/>
    </xf>
    <xf numFmtId="0" fontId="10" fillId="0" borderId="15"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0" fontId="10" fillId="0" borderId="9" xfId="0" applyFont="1" applyBorder="1" applyAlignment="1" applyProtection="1">
      <alignment horizontal="center" vertical="center"/>
      <protection hidden="1"/>
    </xf>
    <xf numFmtId="0" fontId="0" fillId="0" borderId="5" xfId="0" applyBorder="1" applyAlignment="1" applyProtection="1">
      <alignment horizontal="center"/>
      <protection hidden="1"/>
    </xf>
    <xf numFmtId="0" fontId="0" fillId="0" borderId="0" xfId="0" applyBorder="1" applyAlignment="1" applyProtection="1">
      <alignment horizontal="center"/>
      <protection hidden="1"/>
    </xf>
    <xf numFmtId="0" fontId="0" fillId="0" borderId="2" xfId="0" applyBorder="1" applyAlignment="1" applyProtection="1">
      <alignment horizontal="center"/>
      <protection hidden="1"/>
    </xf>
    <xf numFmtId="0" fontId="0" fillId="0" borderId="10" xfId="0" applyBorder="1" applyAlignment="1" applyProtection="1">
      <alignment horizontal="left" shrinkToFit="1"/>
      <protection hidden="1"/>
    </xf>
    <xf numFmtId="0" fontId="0" fillId="0" borderId="11" xfId="0" applyBorder="1" applyAlignment="1" applyProtection="1">
      <alignment horizontal="left" shrinkToFit="1"/>
      <protection hidden="1"/>
    </xf>
    <xf numFmtId="0" fontId="0" fillId="0" borderId="13" xfId="0" applyBorder="1" applyAlignment="1" applyProtection="1">
      <alignment horizontal="left" shrinkToFit="1"/>
      <protection hidden="1"/>
    </xf>
    <xf numFmtId="0" fontId="21" fillId="3" borderId="7" xfId="0" applyFont="1" applyFill="1" applyBorder="1" applyAlignment="1" applyProtection="1">
      <alignment horizontal="left"/>
      <protection hidden="1"/>
    </xf>
    <xf numFmtId="0" fontId="0" fillId="0" borderId="10" xfId="0" applyBorder="1" applyAlignment="1" applyProtection="1">
      <alignment horizontal="center"/>
      <protection hidden="1"/>
    </xf>
    <xf numFmtId="0" fontId="0" fillId="0" borderId="11"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5" xfId="0" applyBorder="1" applyAlignment="1" applyProtection="1">
      <alignment horizontal="left" shrinkToFit="1"/>
      <protection hidden="1"/>
    </xf>
    <xf numFmtId="0" fontId="0" fillId="0" borderId="0" xfId="0" applyBorder="1" applyAlignment="1" applyProtection="1">
      <alignment horizontal="left" shrinkToFit="1"/>
      <protection hidden="1"/>
    </xf>
    <xf numFmtId="0" fontId="0" fillId="0" borderId="0"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21" fillId="3" borderId="10" xfId="0" applyFont="1" applyFill="1" applyBorder="1" applyAlignment="1" applyProtection="1">
      <alignment horizontal="left" vertical="top" wrapText="1"/>
      <protection hidden="1"/>
    </xf>
    <xf numFmtId="0" fontId="21" fillId="3" borderId="11" xfId="0" applyFont="1" applyFill="1" applyBorder="1" applyAlignment="1" applyProtection="1">
      <alignment horizontal="left" vertical="top" wrapText="1"/>
      <protection hidden="1"/>
    </xf>
    <xf numFmtId="0" fontId="21" fillId="3" borderId="13" xfId="0" applyFont="1" applyFill="1" applyBorder="1" applyAlignment="1" applyProtection="1">
      <alignment horizontal="left" vertical="top" wrapText="1"/>
      <protection hidden="1"/>
    </xf>
    <xf numFmtId="0" fontId="21" fillId="3" borderId="5" xfId="0" applyFont="1" applyFill="1" applyBorder="1" applyAlignment="1" applyProtection="1">
      <alignment horizontal="left" vertical="top" wrapText="1"/>
      <protection hidden="1"/>
    </xf>
    <xf numFmtId="0" fontId="21" fillId="3" borderId="0" xfId="0" applyFont="1" applyFill="1" applyBorder="1" applyAlignment="1" applyProtection="1">
      <alignment horizontal="left" vertical="top" wrapText="1"/>
      <protection hidden="1"/>
    </xf>
    <xf numFmtId="0" fontId="21" fillId="3" borderId="2" xfId="0" applyFont="1" applyFill="1" applyBorder="1" applyAlignment="1" applyProtection="1">
      <alignment horizontal="left" vertical="top" wrapText="1"/>
      <protection hidden="1"/>
    </xf>
    <xf numFmtId="0" fontId="21" fillId="3" borderId="15" xfId="0" applyFont="1" applyFill="1" applyBorder="1" applyAlignment="1" applyProtection="1">
      <alignment horizontal="left" vertical="top" wrapText="1"/>
      <protection hidden="1"/>
    </xf>
    <xf numFmtId="0" fontId="21" fillId="3" borderId="4" xfId="0" applyFont="1" applyFill="1" applyBorder="1" applyAlignment="1" applyProtection="1">
      <alignment horizontal="left" vertical="top" wrapText="1"/>
      <protection hidden="1"/>
    </xf>
    <xf numFmtId="0" fontId="21" fillId="3" borderId="9" xfId="0" applyFont="1" applyFill="1" applyBorder="1" applyAlignment="1" applyProtection="1">
      <alignment horizontal="left" vertical="top" wrapText="1"/>
      <protection hidden="1"/>
    </xf>
    <xf numFmtId="0" fontId="0" fillId="0" borderId="15" xfId="0" applyBorder="1" applyAlignment="1" applyProtection="1">
      <alignment horizontal="center"/>
      <protection hidden="1"/>
    </xf>
    <xf numFmtId="0" fontId="0" fillId="0" borderId="4" xfId="0" applyBorder="1" applyAlignment="1" applyProtection="1">
      <alignment horizontal="center"/>
      <protection hidden="1"/>
    </xf>
    <xf numFmtId="0" fontId="0" fillId="0" borderId="9" xfId="0" applyBorder="1" applyAlignment="1" applyProtection="1">
      <alignment horizontal="center"/>
      <protection hidden="1"/>
    </xf>
    <xf numFmtId="0" fontId="0" fillId="0" borderId="4"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10" fillId="4" borderId="10" xfId="0" applyFont="1" applyFill="1" applyBorder="1" applyAlignment="1" applyProtection="1">
      <alignment horizontal="center" vertical="center" shrinkToFit="1"/>
      <protection locked="0"/>
    </xf>
    <xf numFmtId="0" fontId="10" fillId="4" borderId="11" xfId="0" applyFont="1" applyFill="1" applyBorder="1" applyAlignment="1" applyProtection="1">
      <alignment horizontal="center" vertical="center" shrinkToFit="1"/>
      <protection locked="0"/>
    </xf>
    <xf numFmtId="0" fontId="10" fillId="4" borderId="13" xfId="0" applyFont="1" applyFill="1" applyBorder="1" applyAlignment="1" applyProtection="1">
      <alignment horizontal="center" vertical="center" shrinkToFit="1"/>
      <protection locked="0"/>
    </xf>
    <xf numFmtId="0" fontId="10" fillId="4" borderId="15" xfId="0" applyFont="1" applyFill="1" applyBorder="1" applyAlignment="1" applyProtection="1">
      <alignment horizontal="center" vertical="center" shrinkToFit="1"/>
      <protection locked="0"/>
    </xf>
    <xf numFmtId="0" fontId="10" fillId="4" borderId="4" xfId="0" applyFont="1" applyFill="1" applyBorder="1" applyAlignment="1" applyProtection="1">
      <alignment horizontal="center" vertical="center" shrinkToFit="1"/>
      <protection locked="0"/>
    </xf>
    <xf numFmtId="0" fontId="10" fillId="4" borderId="9" xfId="0" applyFont="1" applyFill="1" applyBorder="1" applyAlignment="1" applyProtection="1">
      <alignment horizontal="center" vertical="center" shrinkToFit="1"/>
      <protection locked="0"/>
    </xf>
    <xf numFmtId="0" fontId="1" fillId="2" borderId="10" xfId="0" applyFont="1" applyFill="1" applyBorder="1" applyAlignment="1" applyProtection="1">
      <alignment horizontal="center"/>
      <protection hidden="1"/>
    </xf>
    <xf numFmtId="0" fontId="1" fillId="2" borderId="13" xfId="0" applyFont="1" applyFill="1" applyBorder="1" applyAlignment="1" applyProtection="1">
      <alignment horizontal="center"/>
      <protection hidden="1"/>
    </xf>
    <xf numFmtId="0" fontId="1" fillId="2" borderId="11" xfId="0" applyFont="1" applyFill="1" applyBorder="1" applyAlignment="1" applyProtection="1">
      <alignment horizontal="center"/>
      <protection hidden="1"/>
    </xf>
    <xf numFmtId="0" fontId="8" fillId="2" borderId="10" xfId="0" applyFont="1" applyFill="1" applyBorder="1" applyAlignment="1" applyProtection="1">
      <alignment horizontal="center" vertical="center" shrinkToFit="1"/>
      <protection hidden="1"/>
    </xf>
    <xf numFmtId="0" fontId="8" fillId="2" borderId="11" xfId="0" applyFont="1" applyFill="1" applyBorder="1" applyAlignment="1" applyProtection="1">
      <alignment horizontal="center" vertical="center" shrinkToFit="1"/>
      <protection hidden="1"/>
    </xf>
    <xf numFmtId="0" fontId="8" fillId="2" borderId="13" xfId="0" applyFont="1" applyFill="1" applyBorder="1" applyAlignment="1" applyProtection="1">
      <alignment horizontal="center" vertical="center" shrinkToFit="1"/>
      <protection hidden="1"/>
    </xf>
    <xf numFmtId="0" fontId="8" fillId="2" borderId="15" xfId="0" applyFont="1" applyFill="1" applyBorder="1" applyAlignment="1" applyProtection="1">
      <alignment horizontal="center" vertical="center" shrinkToFit="1"/>
      <protection hidden="1"/>
    </xf>
    <xf numFmtId="0" fontId="8" fillId="2" borderId="4" xfId="0" applyFont="1" applyFill="1" applyBorder="1" applyAlignment="1" applyProtection="1">
      <alignment horizontal="center" vertical="center" shrinkToFit="1"/>
      <protection hidden="1"/>
    </xf>
    <xf numFmtId="0" fontId="8" fillId="2" borderId="9" xfId="0" applyFont="1" applyFill="1" applyBorder="1" applyAlignment="1" applyProtection="1">
      <alignment horizontal="center" vertical="center" shrinkToFit="1"/>
      <protection hidden="1"/>
    </xf>
    <xf numFmtId="0" fontId="6" fillId="0" borderId="10" xfId="0" applyFont="1" applyBorder="1" applyAlignment="1" applyProtection="1">
      <alignment horizontal="center" vertical="center"/>
      <protection hidden="1"/>
    </xf>
    <xf numFmtId="0" fontId="6" fillId="0" borderId="11" xfId="0" applyFont="1" applyBorder="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6" fillId="0" borderId="15" xfId="0" applyFont="1" applyBorder="1" applyAlignment="1" applyProtection="1">
      <alignment horizontal="center" vertical="center"/>
      <protection hidden="1"/>
    </xf>
    <xf numFmtId="0" fontId="6" fillId="0" borderId="4" xfId="0" applyFont="1" applyBorder="1" applyAlignment="1" applyProtection="1">
      <alignment horizontal="center" vertical="center"/>
      <protection hidden="1"/>
    </xf>
    <xf numFmtId="0" fontId="6" fillId="0" borderId="9" xfId="0" applyFont="1" applyBorder="1" applyAlignment="1" applyProtection="1">
      <alignment horizontal="center" vertical="center"/>
      <protection hidden="1"/>
    </xf>
    <xf numFmtId="0" fontId="6" fillId="0" borderId="10" xfId="0" applyFont="1" applyBorder="1" applyAlignment="1" applyProtection="1">
      <alignment horizontal="center" vertical="center" wrapText="1"/>
      <protection hidden="1"/>
    </xf>
    <xf numFmtId="0" fontId="6" fillId="0" borderId="11" xfId="0" applyFont="1" applyBorder="1" applyAlignment="1" applyProtection="1">
      <alignment horizontal="center" vertical="center" wrapText="1"/>
      <protection hidden="1"/>
    </xf>
    <xf numFmtId="0" fontId="6" fillId="0" borderId="13" xfId="0" applyFont="1" applyBorder="1" applyAlignment="1" applyProtection="1">
      <alignment horizontal="center" vertical="center" wrapText="1"/>
      <protection hidden="1"/>
    </xf>
    <xf numFmtId="0" fontId="6" fillId="0" borderId="15"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0" fontId="2" fillId="2" borderId="10" xfId="0" applyFont="1" applyFill="1" applyBorder="1" applyAlignment="1" applyProtection="1">
      <alignment horizontal="center" vertical="center" shrinkToFit="1"/>
      <protection hidden="1"/>
    </xf>
    <xf numFmtId="0" fontId="2" fillId="2" borderId="11" xfId="0" applyFont="1" applyFill="1" applyBorder="1" applyAlignment="1" applyProtection="1">
      <alignment horizontal="center" vertical="center" shrinkToFit="1"/>
      <protection hidden="1"/>
    </xf>
    <xf numFmtId="0" fontId="2" fillId="2" borderId="13" xfId="0" applyFont="1" applyFill="1" applyBorder="1" applyAlignment="1" applyProtection="1">
      <alignment horizontal="center" vertical="center" shrinkToFit="1"/>
      <protection hidden="1"/>
    </xf>
    <xf numFmtId="0" fontId="2" fillId="2" borderId="15" xfId="0" applyFont="1" applyFill="1" applyBorder="1" applyAlignment="1" applyProtection="1">
      <alignment horizontal="center" vertical="center" shrinkToFit="1"/>
      <protection hidden="1"/>
    </xf>
    <xf numFmtId="0" fontId="2" fillId="2" borderId="4" xfId="0" applyFont="1" applyFill="1" applyBorder="1" applyAlignment="1" applyProtection="1">
      <alignment horizontal="center" vertical="center" shrinkToFit="1"/>
      <protection hidden="1"/>
    </xf>
    <xf numFmtId="0" fontId="2" fillId="2" borderId="9" xfId="0" applyFont="1" applyFill="1" applyBorder="1" applyAlignment="1" applyProtection="1">
      <alignment horizontal="center" vertical="center" shrinkToFit="1"/>
      <protection hidden="1"/>
    </xf>
    <xf numFmtId="0" fontId="0" fillId="0" borderId="2" xfId="0" applyBorder="1" applyAlignment="1" applyProtection="1">
      <alignment horizontal="left" shrinkToFit="1"/>
      <protection hidden="1"/>
    </xf>
    <xf numFmtId="0" fontId="0" fillId="0" borderId="15" xfId="0" applyBorder="1" applyAlignment="1" applyProtection="1">
      <alignment horizontal="left" shrinkToFit="1"/>
      <protection hidden="1"/>
    </xf>
    <xf numFmtId="0" fontId="0" fillId="0" borderId="4" xfId="0" applyBorder="1" applyAlignment="1" applyProtection="1">
      <alignment horizontal="left" shrinkToFit="1"/>
      <protection hidden="1"/>
    </xf>
    <xf numFmtId="0" fontId="0" fillId="0" borderId="9" xfId="0" applyBorder="1" applyAlignment="1" applyProtection="1">
      <alignment horizontal="left" shrinkToFit="1"/>
      <protection hidden="1"/>
    </xf>
    <xf numFmtId="0" fontId="1" fillId="2" borderId="10" xfId="0" applyFont="1" applyFill="1" applyBorder="1" applyAlignment="1" applyProtection="1">
      <alignment horizontal="center" shrinkToFit="1"/>
      <protection hidden="1"/>
    </xf>
    <xf numFmtId="0" fontId="1" fillId="2" borderId="11" xfId="0" applyFont="1" applyFill="1" applyBorder="1" applyAlignment="1" applyProtection="1">
      <alignment horizontal="center" shrinkToFit="1"/>
      <protection hidden="1"/>
    </xf>
    <xf numFmtId="0" fontId="1" fillId="2" borderId="13" xfId="0" applyFont="1" applyFill="1" applyBorder="1" applyAlignment="1" applyProtection="1">
      <alignment horizontal="center" shrinkToFit="1"/>
      <protection hidden="1"/>
    </xf>
    <xf numFmtId="0" fontId="9" fillId="2" borderId="12" xfId="0" applyFont="1" applyFill="1" applyBorder="1" applyAlignment="1" applyProtection="1">
      <alignment horizontal="center"/>
      <protection hidden="1"/>
    </xf>
    <xf numFmtId="0" fontId="1" fillId="0" borderId="10" xfId="0" applyFont="1" applyFill="1" applyBorder="1" applyAlignment="1" applyProtection="1">
      <alignment horizontal="center"/>
      <protection hidden="1"/>
    </xf>
    <xf numFmtId="0" fontId="1" fillId="0" borderId="13" xfId="0" applyFont="1" applyFill="1" applyBorder="1" applyAlignment="1" applyProtection="1">
      <alignment horizontal="center"/>
      <protection hidden="1"/>
    </xf>
    <xf numFmtId="0" fontId="0" fillId="0" borderId="5" xfId="0" applyBorder="1" applyAlignment="1" applyProtection="1">
      <alignment horizontal="center" shrinkToFit="1"/>
      <protection hidden="1"/>
    </xf>
    <xf numFmtId="0" fontId="1" fillId="2" borderId="6" xfId="0" applyFont="1" applyFill="1" applyBorder="1" applyAlignment="1" applyProtection="1">
      <alignment horizontal="center" shrinkToFit="1"/>
      <protection hidden="1"/>
    </xf>
    <xf numFmtId="0" fontId="1" fillId="2" borderId="7" xfId="0" applyFont="1" applyFill="1"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1" fillId="2" borderId="12" xfId="0" applyFont="1" applyFill="1" applyBorder="1" applyAlignment="1" applyProtection="1">
      <alignment horizontal="center"/>
      <protection hidden="1"/>
    </xf>
    <xf numFmtId="0" fontId="0" fillId="0" borderId="11"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1" fillId="2" borderId="15" xfId="0" applyFont="1" applyFill="1" applyBorder="1" applyAlignment="1" applyProtection="1">
      <alignment horizontal="center"/>
      <protection hidden="1"/>
    </xf>
    <xf numFmtId="0" fontId="1" fillId="2" borderId="4" xfId="0" applyFont="1" applyFill="1" applyBorder="1" applyAlignment="1" applyProtection="1">
      <alignment horizontal="center"/>
      <protection hidden="1"/>
    </xf>
    <xf numFmtId="0" fontId="1" fillId="2" borderId="9" xfId="0" applyFont="1" applyFill="1" applyBorder="1" applyAlignment="1" applyProtection="1">
      <alignment horizontal="center"/>
      <protection hidden="1"/>
    </xf>
    <xf numFmtId="0" fontId="0" fillId="0" borderId="1" xfId="0" applyBorder="1" applyAlignment="1" applyProtection="1">
      <alignment horizontal="left" shrinkToFit="1"/>
      <protection hidden="1"/>
    </xf>
    <xf numFmtId="0" fontId="2" fillId="2" borderId="12" xfId="0" applyFont="1" applyFill="1" applyBorder="1" applyAlignment="1" applyProtection="1">
      <alignment horizontal="center" vertical="center" shrinkToFit="1"/>
      <protection hidden="1"/>
    </xf>
    <xf numFmtId="0" fontId="2" fillId="2" borderId="14" xfId="0" applyFont="1" applyFill="1" applyBorder="1" applyAlignment="1" applyProtection="1">
      <alignment horizontal="center" vertical="center" shrinkToFit="1"/>
      <protection hidden="1"/>
    </xf>
    <xf numFmtId="0" fontId="1" fillId="2" borderId="1" xfId="0" applyFont="1" applyFill="1" applyBorder="1" applyAlignment="1" applyProtection="1">
      <alignment horizontal="center" shrinkToFit="1"/>
      <protection hidden="1"/>
    </xf>
    <xf numFmtId="0" fontId="6" fillId="3" borderId="10" xfId="0" applyFont="1" applyFill="1" applyBorder="1" applyAlignment="1" applyProtection="1">
      <alignment horizontal="center" vertical="center" wrapText="1"/>
      <protection hidden="1"/>
    </xf>
    <xf numFmtId="0" fontId="6" fillId="3" borderId="11" xfId="0" applyFont="1" applyFill="1" applyBorder="1" applyAlignment="1" applyProtection="1">
      <alignment horizontal="center" vertical="center" wrapText="1"/>
      <protection hidden="1"/>
    </xf>
    <xf numFmtId="0" fontId="6" fillId="3" borderId="13" xfId="0" applyFont="1" applyFill="1" applyBorder="1" applyAlignment="1" applyProtection="1">
      <alignment horizontal="center" vertical="center" wrapText="1"/>
      <protection hidden="1"/>
    </xf>
    <xf numFmtId="0" fontId="6" fillId="3" borderId="15" xfId="0" applyFont="1" applyFill="1" applyBorder="1" applyAlignment="1" applyProtection="1">
      <alignment horizontal="center" vertical="center" wrapText="1"/>
      <protection hidden="1"/>
    </xf>
    <xf numFmtId="0" fontId="6" fillId="3" borderId="4" xfId="0" applyFont="1" applyFill="1" applyBorder="1" applyAlignment="1" applyProtection="1">
      <alignment horizontal="center" vertical="center" wrapText="1"/>
      <protection hidden="1"/>
    </xf>
    <xf numFmtId="0" fontId="6" fillId="3" borderId="9" xfId="0" applyFont="1" applyFill="1" applyBorder="1" applyAlignment="1" applyProtection="1">
      <alignment horizontal="center" vertical="center" wrapText="1"/>
      <protection hidden="1"/>
    </xf>
    <xf numFmtId="0" fontId="8" fillId="2" borderId="10" xfId="0" applyFont="1" applyFill="1" applyBorder="1" applyAlignment="1" applyProtection="1">
      <alignment horizontal="center" vertical="center" wrapText="1"/>
      <protection hidden="1"/>
    </xf>
    <xf numFmtId="0" fontId="8" fillId="2" borderId="11" xfId="0" applyFont="1" applyFill="1" applyBorder="1" applyAlignment="1" applyProtection="1">
      <alignment horizontal="center" vertical="center" wrapText="1"/>
      <protection hidden="1"/>
    </xf>
    <xf numFmtId="0" fontId="8" fillId="2" borderId="13" xfId="0" applyFont="1" applyFill="1" applyBorder="1" applyAlignment="1" applyProtection="1">
      <alignment horizontal="center" vertical="center" wrapText="1"/>
      <protection hidden="1"/>
    </xf>
    <xf numFmtId="0" fontId="8" fillId="2" borderId="15"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8" fillId="2" borderId="9" xfId="0" applyFont="1" applyFill="1" applyBorder="1" applyAlignment="1" applyProtection="1">
      <alignment horizontal="center" vertical="center" wrapText="1"/>
      <protection hidden="1"/>
    </xf>
    <xf numFmtId="0" fontId="1" fillId="0" borderId="10" xfId="0" applyFont="1" applyFill="1" applyBorder="1" applyAlignment="1" applyProtection="1">
      <alignment horizontal="center" vertical="center"/>
      <protection hidden="1"/>
    </xf>
    <xf numFmtId="0" fontId="1" fillId="0" borderId="11" xfId="0" applyFont="1" applyFill="1" applyBorder="1" applyAlignment="1" applyProtection="1">
      <alignment horizontal="center" vertical="center"/>
      <protection hidden="1"/>
    </xf>
    <xf numFmtId="0" fontId="1" fillId="0" borderId="13" xfId="0" applyFont="1" applyFill="1" applyBorder="1" applyAlignment="1" applyProtection="1">
      <alignment horizontal="center" vertical="center"/>
      <protection hidden="1"/>
    </xf>
    <xf numFmtId="0" fontId="1" fillId="0" borderId="15" xfId="0" applyFont="1" applyFill="1" applyBorder="1" applyAlignment="1" applyProtection="1">
      <alignment horizontal="center" vertical="center"/>
      <protection hidden="1"/>
    </xf>
    <xf numFmtId="0" fontId="1" fillId="0" borderId="4" xfId="0" applyFont="1" applyFill="1" applyBorder="1" applyAlignment="1" applyProtection="1">
      <alignment horizontal="center" vertical="center"/>
      <protection hidden="1"/>
    </xf>
    <xf numFmtId="0" fontId="1" fillId="0" borderId="9" xfId="0" applyFont="1" applyFill="1" applyBorder="1" applyAlignment="1" applyProtection="1">
      <alignment horizontal="center" vertical="center"/>
      <protection hidden="1"/>
    </xf>
    <xf numFmtId="0" fontId="12" fillId="0" borderId="10" xfId="0" applyFont="1" applyFill="1" applyBorder="1" applyAlignment="1" applyProtection="1">
      <alignment horizontal="center" vertical="center" wrapText="1"/>
      <protection hidden="1"/>
    </xf>
    <xf numFmtId="0" fontId="12" fillId="0" borderId="11" xfId="0" applyFont="1" applyFill="1" applyBorder="1" applyAlignment="1" applyProtection="1">
      <alignment horizontal="center" vertical="center" wrapText="1"/>
      <protection hidden="1"/>
    </xf>
    <xf numFmtId="0" fontId="12" fillId="0" borderId="13" xfId="0" applyFont="1" applyFill="1" applyBorder="1" applyAlignment="1" applyProtection="1">
      <alignment horizontal="center" vertical="center" wrapText="1"/>
      <protection hidden="1"/>
    </xf>
    <xf numFmtId="0" fontId="12" fillId="0" borderId="15" xfId="0"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wrapText="1"/>
      <protection hidden="1"/>
    </xf>
    <xf numFmtId="0" fontId="12" fillId="0" borderId="9" xfId="0" applyFont="1" applyFill="1" applyBorder="1" applyAlignment="1" applyProtection="1">
      <alignment horizontal="center" vertical="center" wrapText="1"/>
      <protection hidden="1"/>
    </xf>
    <xf numFmtId="0" fontId="0" fillId="3" borderId="0" xfId="0" applyFill="1" applyBorder="1" applyAlignment="1" applyProtection="1">
      <alignment horizontal="center" vertical="center" shrinkToFit="1"/>
      <protection hidden="1"/>
    </xf>
    <xf numFmtId="0" fontId="14" fillId="5" borderId="5" xfId="0" applyFont="1" applyFill="1" applyBorder="1" applyAlignment="1" applyProtection="1">
      <alignment horizontal="left" vertical="center" shrinkToFit="1"/>
      <protection hidden="1"/>
    </xf>
    <xf numFmtId="0" fontId="14" fillId="5" borderId="0" xfId="0" applyFont="1" applyFill="1" applyBorder="1" applyAlignment="1" applyProtection="1">
      <alignment horizontal="left" vertical="center" shrinkToFit="1"/>
      <protection hidden="1"/>
    </xf>
    <xf numFmtId="0" fontId="14" fillId="5" borderId="2" xfId="0" applyFont="1" applyFill="1" applyBorder="1" applyAlignment="1" applyProtection="1">
      <alignment horizontal="left" vertical="center" shrinkToFit="1"/>
      <protection hidden="1"/>
    </xf>
    <xf numFmtId="0" fontId="0" fillId="3" borderId="5" xfId="0" applyFill="1" applyBorder="1" applyAlignment="1" applyProtection="1">
      <alignment horizontal="center" vertical="center" shrinkToFit="1"/>
      <protection hidden="1"/>
    </xf>
    <xf numFmtId="0" fontId="14" fillId="5" borderId="15" xfId="0" applyFont="1" applyFill="1" applyBorder="1" applyAlignment="1" applyProtection="1">
      <alignment horizontal="left" vertical="center" shrinkToFit="1"/>
      <protection hidden="1"/>
    </xf>
    <xf numFmtId="0" fontId="14" fillId="5" borderId="4" xfId="0" applyFont="1" applyFill="1" applyBorder="1" applyAlignment="1" applyProtection="1">
      <alignment horizontal="left" vertical="center" shrinkToFit="1"/>
      <protection hidden="1"/>
    </xf>
    <xf numFmtId="0" fontId="14" fillId="5" borderId="9" xfId="0" applyFont="1" applyFill="1" applyBorder="1" applyAlignment="1" applyProtection="1">
      <alignment horizontal="left" vertical="center" shrinkToFit="1"/>
      <protection hidden="1"/>
    </xf>
    <xf numFmtId="0" fontId="0" fillId="3" borderId="15" xfId="0" applyFill="1" applyBorder="1" applyAlignment="1" applyProtection="1">
      <alignment horizontal="center" vertical="center" shrinkToFit="1"/>
      <protection hidden="1"/>
    </xf>
    <xf numFmtId="0" fontId="0" fillId="3" borderId="4" xfId="0" applyFill="1" applyBorder="1" applyAlignment="1" applyProtection="1">
      <alignment horizontal="center" vertical="center" shrinkToFit="1"/>
      <protection hidden="1"/>
    </xf>
    <xf numFmtId="0" fontId="0" fillId="3" borderId="5" xfId="0" applyFont="1" applyFill="1" applyBorder="1" applyAlignment="1" applyProtection="1">
      <alignment horizontal="center" vertical="center" shrinkToFit="1"/>
      <protection hidden="1"/>
    </xf>
    <xf numFmtId="0" fontId="0" fillId="3" borderId="0" xfId="0" applyFont="1" applyFill="1" applyBorder="1" applyAlignment="1" applyProtection="1">
      <alignment horizontal="center" vertical="center" shrinkToFit="1"/>
      <protection hidden="1"/>
    </xf>
    <xf numFmtId="0" fontId="14" fillId="5" borderId="11" xfId="0" applyFont="1" applyFill="1" applyBorder="1" applyAlignment="1" applyProtection="1">
      <alignment horizontal="left" vertical="center" shrinkToFit="1"/>
      <protection hidden="1"/>
    </xf>
    <xf numFmtId="0" fontId="14" fillId="5" borderId="10" xfId="0" applyFont="1" applyFill="1" applyBorder="1" applyAlignment="1" applyProtection="1">
      <alignment horizontal="left" vertical="center" shrinkToFit="1"/>
      <protection hidden="1"/>
    </xf>
    <xf numFmtId="0" fontId="14" fillId="5" borderId="13" xfId="0" applyFont="1" applyFill="1" applyBorder="1" applyAlignment="1" applyProtection="1">
      <alignment horizontal="left" vertical="center" shrinkToFit="1"/>
      <protection hidden="1"/>
    </xf>
    <xf numFmtId="0" fontId="0" fillId="3" borderId="10" xfId="0" applyFill="1" applyBorder="1" applyAlignment="1" applyProtection="1">
      <alignment horizontal="center" vertical="center" shrinkToFit="1"/>
      <protection hidden="1"/>
    </xf>
    <xf numFmtId="0" fontId="0" fillId="3" borderId="11" xfId="0" applyFill="1" applyBorder="1" applyAlignment="1" applyProtection="1">
      <alignment horizontal="center" vertical="center" shrinkToFit="1"/>
      <protection hidden="1"/>
    </xf>
    <xf numFmtId="0" fontId="16" fillId="5" borderId="12" xfId="0" applyFont="1" applyFill="1" applyBorder="1" applyAlignment="1" applyProtection="1">
      <alignment horizontal="center" vertical="center" textRotation="255" shrinkToFit="1"/>
      <protection hidden="1"/>
    </xf>
    <xf numFmtId="0" fontId="16" fillId="5" borderId="3" xfId="0" applyFont="1" applyFill="1" applyBorder="1" applyAlignment="1" applyProtection="1">
      <alignment horizontal="center" vertical="center" textRotation="255" shrinkToFit="1"/>
      <protection hidden="1"/>
    </xf>
    <xf numFmtId="0" fontId="14" fillId="5" borderId="5" xfId="0" applyFont="1" applyFill="1" applyBorder="1" applyAlignment="1" applyProtection="1">
      <alignment horizontal="center" vertical="center" shrinkToFit="1"/>
      <protection hidden="1"/>
    </xf>
    <xf numFmtId="0" fontId="14" fillId="5" borderId="0" xfId="0" applyFont="1" applyFill="1" applyBorder="1" applyAlignment="1" applyProtection="1">
      <alignment horizontal="center" vertical="center" shrinkToFit="1"/>
      <protection hidden="1"/>
    </xf>
    <xf numFmtId="0" fontId="19" fillId="2" borderId="10" xfId="0" applyFont="1" applyFill="1" applyBorder="1" applyAlignment="1" applyProtection="1">
      <alignment horizontal="center" vertical="center" shrinkToFit="1"/>
      <protection hidden="1"/>
    </xf>
    <xf numFmtId="0" fontId="19" fillId="2" borderId="11" xfId="0" applyFont="1" applyFill="1" applyBorder="1" applyAlignment="1" applyProtection="1">
      <alignment horizontal="center" vertical="center" shrinkToFit="1"/>
      <protection hidden="1"/>
    </xf>
    <xf numFmtId="0" fontId="19" fillId="2" borderId="13" xfId="0" applyFont="1" applyFill="1" applyBorder="1" applyAlignment="1" applyProtection="1">
      <alignment horizontal="center" vertical="center" shrinkToFit="1"/>
      <protection hidden="1"/>
    </xf>
    <xf numFmtId="0" fontId="19" fillId="2" borderId="5" xfId="0" applyFont="1" applyFill="1" applyBorder="1" applyAlignment="1" applyProtection="1">
      <alignment horizontal="center" vertical="center" shrinkToFit="1"/>
      <protection hidden="1"/>
    </xf>
    <xf numFmtId="0" fontId="19" fillId="2" borderId="0" xfId="0" applyFont="1" applyFill="1" applyBorder="1" applyAlignment="1" applyProtection="1">
      <alignment horizontal="center" vertical="center" shrinkToFit="1"/>
      <protection hidden="1"/>
    </xf>
    <xf numFmtId="0" fontId="19" fillId="2" borderId="2" xfId="0" applyFont="1" applyFill="1" applyBorder="1" applyAlignment="1" applyProtection="1">
      <alignment horizontal="center" vertical="center" shrinkToFit="1"/>
      <protection hidden="1"/>
    </xf>
    <xf numFmtId="0" fontId="19" fillId="2" borderId="15" xfId="0" applyFont="1" applyFill="1" applyBorder="1" applyAlignment="1" applyProtection="1">
      <alignment horizontal="center" vertical="center" shrinkToFit="1"/>
      <protection hidden="1"/>
    </xf>
    <xf numFmtId="0" fontId="19" fillId="2" borderId="4" xfId="0" applyFont="1" applyFill="1" applyBorder="1" applyAlignment="1" applyProtection="1">
      <alignment horizontal="center" vertical="center" shrinkToFit="1"/>
      <protection hidden="1"/>
    </xf>
    <xf numFmtId="0" fontId="19" fillId="2" borderId="9" xfId="0" applyFont="1" applyFill="1" applyBorder="1" applyAlignment="1" applyProtection="1">
      <alignment horizontal="center" vertical="center" shrinkToFit="1"/>
      <protection hidden="1"/>
    </xf>
    <xf numFmtId="0" fontId="18" fillId="3" borderId="17" xfId="0" applyFont="1" applyFill="1" applyBorder="1" applyAlignment="1" applyProtection="1">
      <alignment horizontal="left"/>
      <protection hidden="1"/>
    </xf>
  </cellXfs>
  <cellStyles count="1">
    <cellStyle name="Normal" xfId="0" builtinId="0"/>
  </cellStyles>
  <dxfs count="9895">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s>
  <tableStyles count="0" defaultTableStyle="TableStyleMedium2" defaultPivotStyle="PivotStyleLight16"/>
  <colors>
    <mruColors>
      <color rgb="FF207244"/>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spreadsheetsolutions.biz/?staffsuccessionplanner" TargetMode="External"/><Relationship Id="rId2" Type="http://schemas.openxmlformats.org/officeDocument/2006/relationships/image" Target="../media/image1.jpeg"/><Relationship Id="rId1" Type="http://schemas.openxmlformats.org/officeDocument/2006/relationships/hyperlink" Target="http://spreadsheetsolutions.biz/terms-conditions/?10100" TargetMode="External"/><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preadsheetsolutions.biz/?staffsuccessionplanner" TargetMode="External"/></Relationships>
</file>

<file path=xl/drawings/drawing1.xml><?xml version="1.0" encoding="utf-8"?>
<xdr:wsDr xmlns:xdr="http://schemas.openxmlformats.org/drawingml/2006/spreadsheetDrawing" xmlns:a="http://schemas.openxmlformats.org/drawingml/2006/main">
  <xdr:twoCellAnchor editAs="oneCell">
    <xdr:from>
      <xdr:col>37</xdr:col>
      <xdr:colOff>114300</xdr:colOff>
      <xdr:row>29</xdr:row>
      <xdr:rowOff>95250</xdr:rowOff>
    </xdr:from>
    <xdr:to>
      <xdr:col>49</xdr:col>
      <xdr:colOff>104775</xdr:colOff>
      <xdr:row>31</xdr:row>
      <xdr:rowOff>133601</xdr:rowOff>
    </xdr:to>
    <xdr:pic>
      <xdr:nvPicPr>
        <xdr:cNvPr id="6" name="Picture 5">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62800" y="5629275"/>
          <a:ext cx="2276475" cy="419351"/>
        </a:xfrm>
        <a:prstGeom prst="rect">
          <a:avLst/>
        </a:prstGeom>
      </xdr:spPr>
    </xdr:pic>
    <xdr:clientData/>
  </xdr:twoCellAnchor>
  <xdr:twoCellAnchor editAs="oneCell">
    <xdr:from>
      <xdr:col>9</xdr:col>
      <xdr:colOff>38100</xdr:colOff>
      <xdr:row>24</xdr:row>
      <xdr:rowOff>28575</xdr:rowOff>
    </xdr:from>
    <xdr:to>
      <xdr:col>21</xdr:col>
      <xdr:colOff>134862</xdr:colOff>
      <xdr:row>27</xdr:row>
      <xdr:rowOff>171451</xdr:rowOff>
    </xdr:to>
    <xdr:pic>
      <xdr:nvPicPr>
        <xdr:cNvPr id="7" name="Picture 6">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752600" y="4610100"/>
          <a:ext cx="2382762" cy="714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28</xdr:col>
      <xdr:colOff>47625</xdr:colOff>
      <xdr:row>3</xdr:row>
      <xdr:rowOff>38101</xdr:rowOff>
    </xdr:from>
    <xdr:to>
      <xdr:col>30</xdr:col>
      <xdr:colOff>552450</xdr:colOff>
      <xdr:row>5</xdr:row>
      <xdr:rowOff>173981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041350" y="619126"/>
          <a:ext cx="1724025" cy="5168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2060"/>
  </sheetPr>
  <dimension ref="A1:BD33"/>
  <sheetViews>
    <sheetView tabSelected="1" zoomScaleNormal="100" workbookViewId="0"/>
  </sheetViews>
  <sheetFormatPr defaultColWidth="0" defaultRowHeight="15" zeroHeight="1" x14ac:dyDescent="0.25"/>
  <cols>
    <col min="1" max="52" width="2.875" style="2" customWidth="1"/>
    <col min="53" max="16384" width="9.125" style="2" hidden="1"/>
  </cols>
  <sheetData>
    <row r="1" spans="1:56" ht="15.75" thickBo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row>
    <row r="2" spans="1:56" x14ac:dyDescent="0.25">
      <c r="A2" s="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6"/>
      <c r="AZ2" s="1"/>
      <c r="BB2" s="118">
        <f ca="1">IF($AN$6=BB3, TODAY(), "")</f>
        <v>42671</v>
      </c>
      <c r="BC2" s="118" t="str">
        <f>TEXT(BB4, "dd mmmm yyyy")</f>
        <v/>
      </c>
      <c r="BD2" s="23"/>
    </row>
    <row r="3" spans="1:56" ht="15" customHeight="1" x14ac:dyDescent="0.25">
      <c r="A3" s="1"/>
      <c r="B3" s="27"/>
      <c r="C3" s="155" t="str">
        <f>"Please note that this is a temporary version, and will expire on "&amp;BC2&amp;". If purchased, we will provide you with a new spreadsheet that will not expire. You will need to transfer (or re-enter) any data from this spreadsheet to the new one."</f>
        <v>Please note that this is a temporary version, and will expire on . If purchased, we will provide you with a new spreadsheet that will not expire. You will need to transfer (or re-enter) any data from this spreadsheet to the new one.</v>
      </c>
      <c r="D3" s="156"/>
      <c r="E3" s="156"/>
      <c r="F3" s="156"/>
      <c r="G3" s="156"/>
      <c r="H3" s="156"/>
      <c r="I3" s="156"/>
      <c r="J3" s="156"/>
      <c r="K3" s="156"/>
      <c r="L3" s="156"/>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6"/>
      <c r="AN3" s="161" t="s">
        <v>117</v>
      </c>
      <c r="AO3" s="162"/>
      <c r="AP3" s="162"/>
      <c r="AQ3" s="162"/>
      <c r="AR3" s="162"/>
      <c r="AS3" s="162"/>
      <c r="AT3" s="162"/>
      <c r="AU3" s="162"/>
      <c r="AV3" s="162"/>
      <c r="AW3" s="162"/>
      <c r="AX3" s="163"/>
      <c r="AY3" s="29"/>
      <c r="AZ3" s="1"/>
      <c r="BB3" s="119" t="s">
        <v>118</v>
      </c>
      <c r="BC3" s="119" t="str">
        <f ca="1">IF($AN$6&gt;TODAY(), "Invalid", IF(BB4="", "Invalid", IF(BB4&gt;TODAY(), "Valid", "Invalid")))</f>
        <v>Invalid</v>
      </c>
      <c r="BD3" s="23"/>
    </row>
    <row r="4" spans="1:56" ht="15" customHeight="1" x14ac:dyDescent="0.25">
      <c r="A4" s="1"/>
      <c r="B4" s="27"/>
      <c r="C4" s="157"/>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8"/>
      <c r="AJ4" s="158"/>
      <c r="AK4" s="158"/>
      <c r="AL4" s="158"/>
      <c r="AM4" s="158"/>
      <c r="AN4" s="164"/>
      <c r="AO4" s="165"/>
      <c r="AP4" s="165"/>
      <c r="AQ4" s="165"/>
      <c r="AR4" s="165"/>
      <c r="AS4" s="165"/>
      <c r="AT4" s="165"/>
      <c r="AU4" s="165"/>
      <c r="AV4" s="165"/>
      <c r="AW4" s="165"/>
      <c r="AX4" s="166"/>
      <c r="AY4" s="29"/>
      <c r="AZ4" s="1"/>
      <c r="BB4" s="120" t="str">
        <f>IFERROR($AN$6+30, "")</f>
        <v/>
      </c>
      <c r="BC4" s="44"/>
    </row>
    <row r="5" spans="1:56" ht="15" customHeight="1" x14ac:dyDescent="0.25">
      <c r="A5" s="1"/>
      <c r="B5" s="27"/>
      <c r="C5" s="157"/>
      <c r="D5" s="158"/>
      <c r="E5" s="158"/>
      <c r="F5" s="158"/>
      <c r="G5" s="158"/>
      <c r="H5" s="158"/>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8"/>
      <c r="AN5" s="167"/>
      <c r="AO5" s="168"/>
      <c r="AP5" s="168"/>
      <c r="AQ5" s="168"/>
      <c r="AR5" s="168"/>
      <c r="AS5" s="168"/>
      <c r="AT5" s="168"/>
      <c r="AU5" s="168"/>
      <c r="AV5" s="168"/>
      <c r="AW5" s="168"/>
      <c r="AX5" s="169"/>
      <c r="AY5" s="29"/>
      <c r="AZ5" s="1"/>
    </row>
    <row r="6" spans="1:56" ht="15" customHeight="1" x14ac:dyDescent="0.25">
      <c r="A6" s="1"/>
      <c r="B6" s="27"/>
      <c r="C6" s="157"/>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c r="AL6" s="158"/>
      <c r="AM6" s="158"/>
      <c r="AN6" s="170" t="s">
        <v>118</v>
      </c>
      <c r="AO6" s="171"/>
      <c r="AP6" s="171"/>
      <c r="AQ6" s="171"/>
      <c r="AR6" s="171"/>
      <c r="AS6" s="171"/>
      <c r="AT6" s="171"/>
      <c r="AU6" s="171"/>
      <c r="AV6" s="171"/>
      <c r="AW6" s="171"/>
      <c r="AX6" s="172"/>
      <c r="AY6" s="29"/>
      <c r="AZ6" s="1"/>
    </row>
    <row r="7" spans="1:56" ht="15" customHeight="1" x14ac:dyDescent="0.25">
      <c r="A7" s="1"/>
      <c r="B7" s="27"/>
      <c r="C7" s="159"/>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73"/>
      <c r="AO7" s="174"/>
      <c r="AP7" s="174"/>
      <c r="AQ7" s="174"/>
      <c r="AR7" s="174"/>
      <c r="AS7" s="174"/>
      <c r="AT7" s="174"/>
      <c r="AU7" s="174"/>
      <c r="AV7" s="174"/>
      <c r="AW7" s="174"/>
      <c r="AX7" s="175"/>
      <c r="AY7" s="29"/>
      <c r="AZ7" s="1"/>
    </row>
    <row r="8" spans="1:56" ht="15" customHeight="1" x14ac:dyDescent="0.25">
      <c r="A8" s="1"/>
      <c r="B8" s="27"/>
      <c r="C8" s="99"/>
      <c r="D8" s="99"/>
      <c r="E8" s="99"/>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29"/>
      <c r="AZ8" s="1"/>
    </row>
    <row r="9" spans="1:56" ht="15" customHeight="1" x14ac:dyDescent="0.25">
      <c r="A9" s="1"/>
      <c r="B9" s="27"/>
      <c r="C9" s="99"/>
      <c r="D9" s="99"/>
      <c r="E9" s="99"/>
      <c r="F9" s="99"/>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29"/>
      <c r="AZ9" s="1"/>
    </row>
    <row r="10" spans="1:56" x14ac:dyDescent="0.25">
      <c r="A10" s="1"/>
      <c r="B10" s="27"/>
      <c r="C10" s="34"/>
      <c r="D10" s="34"/>
      <c r="E10" s="34"/>
      <c r="F10" s="34"/>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29"/>
      <c r="AZ10" s="1"/>
    </row>
    <row r="11" spans="1:56" x14ac:dyDescent="0.25">
      <c r="A11" s="1"/>
      <c r="B11" s="27"/>
      <c r="C11" s="137" t="s">
        <v>107</v>
      </c>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c r="AY11" s="29"/>
      <c r="AZ11" s="1"/>
    </row>
    <row r="12" spans="1:56" x14ac:dyDescent="0.25">
      <c r="A12" s="1"/>
      <c r="B12" s="27"/>
      <c r="C12" s="140"/>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2"/>
      <c r="AY12" s="29"/>
      <c r="AZ12" s="1"/>
    </row>
    <row r="13" spans="1:56" x14ac:dyDescent="0.25">
      <c r="A13" s="1"/>
      <c r="B13" s="27"/>
      <c r="C13" s="140"/>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2"/>
      <c r="AY13" s="29"/>
      <c r="AZ13" s="1"/>
    </row>
    <row r="14" spans="1:56" x14ac:dyDescent="0.25">
      <c r="A14" s="1"/>
      <c r="B14" s="27"/>
      <c r="C14" s="140"/>
      <c r="D14" s="141"/>
      <c r="E14" s="141"/>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2"/>
      <c r="AY14" s="29"/>
      <c r="AZ14" s="1"/>
    </row>
    <row r="15" spans="1:56" x14ac:dyDescent="0.25">
      <c r="A15" s="1"/>
      <c r="B15" s="27"/>
      <c r="C15" s="143"/>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5"/>
      <c r="AY15" s="29"/>
      <c r="AZ15" s="1"/>
    </row>
    <row r="16" spans="1:56" x14ac:dyDescent="0.25">
      <c r="A16" s="1"/>
      <c r="B16" s="27"/>
      <c r="C16" s="100"/>
      <c r="D16" s="100"/>
      <c r="E16" s="100"/>
      <c r="F16" s="100"/>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c r="AX16" s="100"/>
      <c r="AY16" s="29"/>
      <c r="AZ16" s="1"/>
    </row>
    <row r="17" spans="1:52" x14ac:dyDescent="0.25">
      <c r="A17" s="1"/>
      <c r="B17" s="27"/>
      <c r="C17" s="100"/>
      <c r="D17" s="100"/>
      <c r="E17" s="100"/>
      <c r="F17" s="100"/>
      <c r="G17" s="100"/>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29"/>
      <c r="AZ17" s="1"/>
    </row>
    <row r="18" spans="1:52" x14ac:dyDescent="0.25">
      <c r="A18" s="1"/>
      <c r="B18" s="27"/>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29"/>
      <c r="AZ18" s="1"/>
    </row>
    <row r="19" spans="1:52" x14ac:dyDescent="0.25">
      <c r="A19" s="1"/>
      <c r="B19" s="27"/>
      <c r="C19" s="125" t="s">
        <v>110</v>
      </c>
      <c r="D19" s="126"/>
      <c r="E19" s="126"/>
      <c r="F19" s="126"/>
      <c r="G19" s="126"/>
      <c r="H19" s="126"/>
      <c r="I19" s="126"/>
      <c r="J19" s="126"/>
      <c r="K19" s="126"/>
      <c r="L19" s="126"/>
      <c r="M19" s="126"/>
      <c r="N19" s="126"/>
      <c r="O19" s="126"/>
      <c r="P19" s="126"/>
      <c r="Q19" s="126"/>
      <c r="R19" s="126"/>
      <c r="S19" s="126"/>
      <c r="T19" s="126"/>
      <c r="U19" s="126"/>
      <c r="V19" s="127"/>
      <c r="W19" s="131" t="s">
        <v>114</v>
      </c>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3"/>
      <c r="AY19" s="29"/>
      <c r="AZ19" s="1"/>
    </row>
    <row r="20" spans="1:52" x14ac:dyDescent="0.25">
      <c r="A20" s="1"/>
      <c r="B20" s="27"/>
      <c r="C20" s="128"/>
      <c r="D20" s="129"/>
      <c r="E20" s="129"/>
      <c r="F20" s="129"/>
      <c r="G20" s="129"/>
      <c r="H20" s="129"/>
      <c r="I20" s="129"/>
      <c r="J20" s="129"/>
      <c r="K20" s="129"/>
      <c r="L20" s="129"/>
      <c r="M20" s="129"/>
      <c r="N20" s="129"/>
      <c r="O20" s="129"/>
      <c r="P20" s="129"/>
      <c r="Q20" s="129"/>
      <c r="R20" s="129"/>
      <c r="S20" s="129"/>
      <c r="T20" s="129"/>
      <c r="U20" s="129"/>
      <c r="V20" s="130"/>
      <c r="W20" s="134"/>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c r="AX20" s="136"/>
      <c r="AY20" s="29"/>
      <c r="AZ20" s="1"/>
    </row>
    <row r="21" spans="1:52" x14ac:dyDescent="0.25">
      <c r="A21" s="1"/>
      <c r="B21" s="27"/>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29"/>
      <c r="AZ21" s="1"/>
    </row>
    <row r="22" spans="1:52" x14ac:dyDescent="0.25">
      <c r="A22" s="1"/>
      <c r="B22" s="27"/>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29"/>
      <c r="AZ22" s="1"/>
    </row>
    <row r="23" spans="1:52" x14ac:dyDescent="0.25">
      <c r="A23" s="1"/>
      <c r="B23" s="27"/>
      <c r="C23" s="101"/>
      <c r="D23" s="101"/>
      <c r="E23" s="101"/>
      <c r="F23" s="101"/>
      <c r="G23" s="101"/>
      <c r="H23" s="101"/>
      <c r="I23" s="101"/>
      <c r="J23" s="124" t="s">
        <v>109</v>
      </c>
      <c r="K23" s="124"/>
      <c r="L23" s="124"/>
      <c r="M23" s="124"/>
      <c r="N23" s="124"/>
      <c r="O23" s="124"/>
      <c r="P23" s="124"/>
      <c r="Q23" s="124"/>
      <c r="R23" s="124"/>
      <c r="S23" s="124"/>
      <c r="T23" s="124"/>
      <c r="U23" s="124"/>
      <c r="V23" s="124"/>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29"/>
      <c r="AZ23" s="1"/>
    </row>
    <row r="24" spans="1:52" ht="15" customHeight="1" x14ac:dyDescent="0.25">
      <c r="A24" s="1"/>
      <c r="B24" s="27"/>
      <c r="C24" s="146" t="s">
        <v>108</v>
      </c>
      <c r="D24" s="147"/>
      <c r="E24" s="147"/>
      <c r="F24" s="147"/>
      <c r="G24" s="147"/>
      <c r="H24" s="147"/>
      <c r="I24" s="148"/>
      <c r="J24" s="102"/>
      <c r="K24" s="103"/>
      <c r="L24" s="103"/>
      <c r="M24" s="103"/>
      <c r="N24" s="103"/>
      <c r="O24" s="103"/>
      <c r="P24" s="103"/>
      <c r="Q24" s="103"/>
      <c r="R24" s="103"/>
      <c r="S24" s="103"/>
      <c r="T24" s="103"/>
      <c r="U24" s="103"/>
      <c r="V24" s="104"/>
      <c r="W24" s="101"/>
      <c r="X24" s="101"/>
      <c r="Y24" s="101"/>
      <c r="Z24" s="101"/>
      <c r="AA24" s="101"/>
      <c r="AB24" s="101"/>
      <c r="AC24" s="101"/>
      <c r="AD24" s="101"/>
      <c r="AE24" s="117" t="s">
        <v>115</v>
      </c>
      <c r="AF24" s="117"/>
      <c r="AG24" s="117"/>
      <c r="AH24" s="117"/>
      <c r="AI24" s="117"/>
      <c r="AJ24" s="117"/>
      <c r="AK24" s="117"/>
      <c r="AL24" s="106"/>
      <c r="AM24" s="106"/>
      <c r="AN24" s="106"/>
      <c r="AO24" s="106"/>
      <c r="AP24" s="106"/>
      <c r="AQ24" s="106"/>
      <c r="AR24" s="106"/>
      <c r="AS24" s="106"/>
      <c r="AT24" s="106"/>
      <c r="AU24" s="106"/>
      <c r="AV24" s="106"/>
      <c r="AW24" s="106"/>
      <c r="AX24" s="106"/>
      <c r="AY24" s="29"/>
      <c r="AZ24" s="1"/>
    </row>
    <row r="25" spans="1:52" x14ac:dyDescent="0.25">
      <c r="A25" s="1"/>
      <c r="B25" s="27"/>
      <c r="C25" s="149"/>
      <c r="D25" s="150"/>
      <c r="E25" s="150"/>
      <c r="F25" s="150"/>
      <c r="G25" s="150"/>
      <c r="H25" s="150"/>
      <c r="I25" s="151"/>
      <c r="J25" s="105"/>
      <c r="K25" s="106"/>
      <c r="L25" s="106"/>
      <c r="M25" s="106"/>
      <c r="N25" s="106"/>
      <c r="O25" s="106"/>
      <c r="P25" s="106"/>
      <c r="Q25" s="106"/>
      <c r="R25" s="106"/>
      <c r="S25" s="106"/>
      <c r="T25" s="106"/>
      <c r="U25" s="106"/>
      <c r="V25" s="107"/>
      <c r="W25" s="101"/>
      <c r="X25" s="101"/>
      <c r="Y25" s="101"/>
      <c r="Z25" s="101"/>
      <c r="AA25" s="101"/>
      <c r="AB25" s="101"/>
      <c r="AC25" s="101"/>
      <c r="AD25" s="101"/>
      <c r="AE25" s="117"/>
      <c r="AF25" s="117"/>
      <c r="AG25" s="117"/>
      <c r="AH25" s="117"/>
      <c r="AI25" s="117"/>
      <c r="AJ25" s="117"/>
      <c r="AK25" s="117"/>
      <c r="AL25" s="106"/>
      <c r="AM25" s="106"/>
      <c r="AN25" s="106"/>
      <c r="AO25" s="106"/>
      <c r="AP25" s="106"/>
      <c r="AQ25" s="106"/>
      <c r="AR25" s="106"/>
      <c r="AS25" s="106"/>
      <c r="AT25" s="106"/>
      <c r="AU25" s="106"/>
      <c r="AV25" s="106"/>
      <c r="AW25" s="106"/>
      <c r="AX25" s="106"/>
      <c r="AY25" s="29"/>
      <c r="AZ25" s="1"/>
    </row>
    <row r="26" spans="1:52" x14ac:dyDescent="0.25">
      <c r="A26" s="1"/>
      <c r="B26" s="27"/>
      <c r="C26" s="149"/>
      <c r="D26" s="150"/>
      <c r="E26" s="150"/>
      <c r="F26" s="150"/>
      <c r="G26" s="150"/>
      <c r="H26" s="150"/>
      <c r="I26" s="151"/>
      <c r="J26" s="108"/>
      <c r="K26" s="57"/>
      <c r="L26" s="57"/>
      <c r="M26" s="57"/>
      <c r="N26" s="57"/>
      <c r="O26" s="57"/>
      <c r="P26" s="57"/>
      <c r="Q26" s="57"/>
      <c r="R26" s="57"/>
      <c r="S26" s="57"/>
      <c r="T26" s="57"/>
      <c r="U26" s="57"/>
      <c r="V26" s="109"/>
      <c r="W26" s="28"/>
      <c r="X26" s="28"/>
      <c r="Y26" s="28"/>
      <c r="Z26" s="28"/>
      <c r="AA26" s="28"/>
      <c r="AB26" s="28"/>
      <c r="AC26" s="28"/>
      <c r="AD26" s="28"/>
      <c r="AE26" s="117"/>
      <c r="AF26" s="117"/>
      <c r="AG26" s="117"/>
      <c r="AH26" s="117"/>
      <c r="AI26" s="117"/>
      <c r="AJ26" s="117"/>
      <c r="AK26" s="117"/>
      <c r="AL26" s="57"/>
      <c r="AM26" s="57"/>
      <c r="AN26" s="57"/>
      <c r="AO26" s="57"/>
      <c r="AP26" s="57"/>
      <c r="AQ26" s="57"/>
      <c r="AR26" s="57"/>
      <c r="AS26" s="57"/>
      <c r="AT26" s="57"/>
      <c r="AU26" s="57"/>
      <c r="AV26" s="57"/>
      <c r="AW26" s="57"/>
      <c r="AX26" s="57"/>
      <c r="AY26" s="29"/>
      <c r="AZ26" s="1"/>
    </row>
    <row r="27" spans="1:52" x14ac:dyDescent="0.25">
      <c r="A27" s="28"/>
      <c r="B27" s="27"/>
      <c r="C27" s="149"/>
      <c r="D27" s="150"/>
      <c r="E27" s="150"/>
      <c r="F27" s="150"/>
      <c r="G27" s="150"/>
      <c r="H27" s="150"/>
      <c r="I27" s="151"/>
      <c r="J27" s="108"/>
      <c r="K27" s="57"/>
      <c r="L27" s="57"/>
      <c r="M27" s="57"/>
      <c r="N27" s="57"/>
      <c r="O27" s="57"/>
      <c r="P27" s="57"/>
      <c r="Q27" s="57"/>
      <c r="R27" s="57"/>
      <c r="S27" s="57"/>
      <c r="T27" s="57"/>
      <c r="U27" s="57"/>
      <c r="V27" s="109"/>
      <c r="W27" s="28"/>
      <c r="X27" s="28"/>
      <c r="Y27" s="28"/>
      <c r="Z27" s="28"/>
      <c r="AA27" s="28"/>
      <c r="AB27" s="28"/>
      <c r="AC27" s="28"/>
      <c r="AD27" s="28"/>
      <c r="AE27" s="117"/>
      <c r="AF27" s="117"/>
      <c r="AG27" s="117"/>
      <c r="AH27" s="117"/>
      <c r="AI27" s="117"/>
      <c r="AJ27" s="117"/>
      <c r="AK27" s="117"/>
      <c r="AL27" s="57"/>
      <c r="AM27" s="57"/>
      <c r="AN27" s="57"/>
      <c r="AO27" s="57"/>
      <c r="AP27" s="57"/>
      <c r="AQ27" s="57"/>
      <c r="AR27" s="57"/>
      <c r="AS27" s="57"/>
      <c r="AT27" s="57"/>
      <c r="AU27" s="57"/>
      <c r="AV27" s="57"/>
      <c r="AW27" s="57"/>
      <c r="AX27" s="57"/>
      <c r="AY27" s="29"/>
      <c r="AZ27" s="28"/>
    </row>
    <row r="28" spans="1:52" x14ac:dyDescent="0.25">
      <c r="A28" s="1"/>
      <c r="B28" s="27"/>
      <c r="C28" s="149"/>
      <c r="D28" s="150"/>
      <c r="E28" s="150"/>
      <c r="F28" s="150"/>
      <c r="G28" s="150"/>
      <c r="H28" s="150"/>
      <c r="I28" s="151"/>
      <c r="J28" s="108"/>
      <c r="K28" s="57"/>
      <c r="L28" s="57"/>
      <c r="M28" s="57"/>
      <c r="N28" s="57"/>
      <c r="O28" s="57"/>
      <c r="P28" s="57"/>
      <c r="Q28" s="57"/>
      <c r="R28" s="57"/>
      <c r="S28" s="57"/>
      <c r="T28" s="57"/>
      <c r="U28" s="57"/>
      <c r="V28" s="109"/>
      <c r="W28" s="28"/>
      <c r="X28" s="28"/>
      <c r="Y28" s="28"/>
      <c r="Z28" s="28"/>
      <c r="AA28" s="28"/>
      <c r="AB28" s="28"/>
      <c r="AC28" s="28"/>
      <c r="AD28" s="28"/>
      <c r="AE28" s="117"/>
      <c r="AF28" s="117"/>
      <c r="AG28" s="117"/>
      <c r="AH28" s="117"/>
      <c r="AI28" s="117"/>
      <c r="AJ28" s="117"/>
      <c r="AK28" s="117"/>
      <c r="AL28" s="57"/>
      <c r="AM28" s="57"/>
      <c r="AN28" s="57"/>
      <c r="AO28" s="57"/>
      <c r="AP28" s="57"/>
      <c r="AQ28" s="57"/>
      <c r="AR28" s="57"/>
      <c r="AS28" s="57"/>
      <c r="AT28" s="57"/>
      <c r="AU28" s="57"/>
      <c r="AV28" s="57"/>
      <c r="AW28" s="57"/>
      <c r="AX28" s="57"/>
      <c r="AY28" s="29"/>
      <c r="AZ28" s="1"/>
    </row>
    <row r="29" spans="1:52" x14ac:dyDescent="0.25">
      <c r="A29" s="1"/>
      <c r="B29" s="27"/>
      <c r="C29" s="152"/>
      <c r="D29" s="153"/>
      <c r="E29" s="153"/>
      <c r="F29" s="153"/>
      <c r="G29" s="153"/>
      <c r="H29" s="153"/>
      <c r="I29" s="154"/>
      <c r="J29" s="110"/>
      <c r="K29" s="111"/>
      <c r="L29" s="111"/>
      <c r="M29" s="111"/>
      <c r="N29" s="111"/>
      <c r="O29" s="111"/>
      <c r="P29" s="111"/>
      <c r="Q29" s="111"/>
      <c r="R29" s="111"/>
      <c r="S29" s="111"/>
      <c r="T29" s="111"/>
      <c r="U29" s="111"/>
      <c r="V29" s="112"/>
      <c r="W29" s="28"/>
      <c r="X29" s="28"/>
      <c r="Y29" s="28"/>
      <c r="Z29" s="28"/>
      <c r="AA29" s="28"/>
      <c r="AB29" s="28"/>
      <c r="AC29" s="28"/>
      <c r="AD29" s="28"/>
      <c r="AE29" s="117"/>
      <c r="AF29" s="117"/>
      <c r="AG29" s="117"/>
      <c r="AH29" s="117"/>
      <c r="AI29" s="117"/>
      <c r="AJ29" s="117"/>
      <c r="AK29" s="117"/>
      <c r="AL29" s="57"/>
      <c r="AM29" s="57"/>
      <c r="AN29" s="57"/>
      <c r="AO29" s="57"/>
      <c r="AP29" s="57"/>
      <c r="AQ29" s="57"/>
      <c r="AR29" s="57"/>
      <c r="AS29" s="57"/>
      <c r="AT29" s="57"/>
      <c r="AU29" s="57"/>
      <c r="AV29" s="57"/>
      <c r="AW29" s="57"/>
      <c r="AX29" s="57"/>
      <c r="AY29" s="29"/>
      <c r="AZ29" s="1"/>
    </row>
    <row r="30" spans="1:52" x14ac:dyDescent="0.25">
      <c r="A30" s="1"/>
      <c r="B30" s="27"/>
      <c r="C30" s="28"/>
      <c r="D30" s="28"/>
      <c r="E30" s="28"/>
      <c r="F30" s="28"/>
      <c r="G30" s="28"/>
      <c r="H30" s="28"/>
      <c r="I30" s="28"/>
      <c r="J30" s="121" t="s">
        <v>105</v>
      </c>
      <c r="K30" s="122"/>
      <c r="L30" s="122"/>
      <c r="M30" s="122"/>
      <c r="N30" s="122"/>
      <c r="O30" s="122"/>
      <c r="P30" s="122"/>
      <c r="Q30" s="122"/>
      <c r="R30" s="122"/>
      <c r="S30" s="122"/>
      <c r="T30" s="122"/>
      <c r="U30" s="122"/>
      <c r="V30" s="123"/>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9"/>
      <c r="AZ30" s="1"/>
    </row>
    <row r="31" spans="1:52" x14ac:dyDescent="0.25">
      <c r="A31" s="1"/>
      <c r="B31" s="27"/>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9"/>
      <c r="AZ31" s="1"/>
    </row>
    <row r="32" spans="1:52" ht="15.75" thickBot="1" x14ac:dyDescent="0.3">
      <c r="A32" s="1"/>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3"/>
      <c r="AZ32" s="1"/>
    </row>
    <row r="33" spans="1:52"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sheetData>
  <sheetProtection algorithmName="SHA-512" hashValue="HJXFcM9RWAOFRrupEBSdTpLG4ogZ4z6q/wFuYXT8ovqIdAqEmvjYkAWapi8Bmuuixnea6w4p2X8mkosDiVxN2g==" saltValue="EQh9Nc+HrZRZlonqCN6GhA==" spinCount="100000" sheet="1" objects="1" scenarios="1"/>
  <mergeCells count="9">
    <mergeCell ref="C3:AM7"/>
    <mergeCell ref="AN3:AX5"/>
    <mergeCell ref="AN6:AX7"/>
    <mergeCell ref="J30:V30"/>
    <mergeCell ref="J23:V23"/>
    <mergeCell ref="C19:V20"/>
    <mergeCell ref="W19:AX20"/>
    <mergeCell ref="C11:AX15"/>
    <mergeCell ref="C24:I29"/>
  </mergeCells>
  <dataValidations count="1">
    <dataValidation type="list" allowBlank="1" showInputMessage="1" showErrorMessage="1" sqref="AN6:AX7">
      <formula1>$BB$2</formula1>
    </dataValidation>
  </dataValidations>
  <pageMargins left="0.7" right="0.7" top="0.75" bottom="0.75" header="0.3" footer="0.3"/>
  <pageSetup paperSize="9" scale="59" orientation="portrait" verticalDpi="300" r:id="rId1"/>
  <colBreaks count="1" manualBreakCount="1">
    <brk id="52" max="16"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1"/>
  </sheetPr>
  <dimension ref="A1:BF360"/>
  <sheetViews>
    <sheetView zoomScaleNormal="100" workbookViewId="0">
      <pane xSplit="5" ySplit="7" topLeftCell="F8" activePane="bottomRight" state="frozen"/>
      <selection pane="topRight" activeCell="F1" sqref="F1"/>
      <selection pane="bottomLeft" activeCell="A8" sqref="A8"/>
      <selection pane="bottomRight"/>
    </sheetView>
  </sheetViews>
  <sheetFormatPr defaultColWidth="0" defaultRowHeight="15" zeroHeight="1" x14ac:dyDescent="0.25"/>
  <cols>
    <col min="1" max="2" width="2.875" style="23" customWidth="1"/>
    <col min="3" max="4" width="21.375" style="23" customWidth="1"/>
    <col min="5" max="5" width="8.625" style="23" customWidth="1"/>
    <col min="6" max="6" width="9.25" style="23" customWidth="1"/>
    <col min="7" max="10" width="8.625" style="23" customWidth="1"/>
    <col min="11" max="11" width="15.75" style="23" customWidth="1"/>
    <col min="12" max="12" width="11.375" style="23" customWidth="1"/>
    <col min="13" max="15" width="21.375" style="23" customWidth="1"/>
    <col min="16" max="16" width="11.375" style="23" customWidth="1"/>
    <col min="17" max="19" width="21.375" style="23" customWidth="1"/>
    <col min="20" max="20" width="11.375" style="23" customWidth="1"/>
    <col min="21" max="23" width="21.375" style="23" customWidth="1"/>
    <col min="24" max="24" width="11.375" style="23" customWidth="1"/>
    <col min="25" max="25" width="20" style="23" customWidth="1"/>
    <col min="26" max="27" width="2.875" style="23" customWidth="1"/>
    <col min="28" max="32" width="9.125" style="2" customWidth="1"/>
    <col min="33" max="16384" width="9.125" style="2" hidden="1"/>
  </cols>
  <sheetData>
    <row r="1" spans="1:58" ht="15.75" thickBot="1" x14ac:dyDescent="0.3">
      <c r="A1" s="1"/>
      <c r="B1" s="2"/>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58" x14ac:dyDescent="0.25">
      <c r="A2" s="1"/>
      <c r="B2" s="24"/>
      <c r="C2" s="25"/>
      <c r="D2" s="25"/>
      <c r="E2" s="25"/>
      <c r="F2" s="25"/>
      <c r="G2" s="25"/>
      <c r="H2" s="25"/>
      <c r="I2" s="25"/>
      <c r="J2" s="25"/>
      <c r="K2" s="25"/>
      <c r="L2" s="25"/>
      <c r="M2" s="25"/>
      <c r="N2" s="25"/>
      <c r="O2" s="25"/>
      <c r="P2" s="25"/>
      <c r="Q2" s="25"/>
      <c r="R2" s="25"/>
      <c r="S2" s="25"/>
      <c r="T2" s="25"/>
      <c r="U2" s="25"/>
      <c r="V2" s="25"/>
      <c r="W2" s="25"/>
      <c r="X2" s="25"/>
      <c r="Y2" s="25"/>
      <c r="Z2" s="26"/>
      <c r="AA2" s="1"/>
      <c r="AB2" s="1"/>
      <c r="AC2" s="121" t="s">
        <v>104</v>
      </c>
      <c r="AD2" s="122"/>
      <c r="AE2" s="123"/>
      <c r="AF2" s="1"/>
    </row>
    <row r="3" spans="1:58" ht="15" customHeight="1" x14ac:dyDescent="0.25">
      <c r="A3" s="1"/>
      <c r="B3" s="27"/>
      <c r="C3" s="177" t="s">
        <v>16</v>
      </c>
      <c r="D3" s="177"/>
      <c r="E3" s="3"/>
      <c r="F3" s="181" t="s">
        <v>106</v>
      </c>
      <c r="G3" s="182"/>
      <c r="H3" s="182"/>
      <c r="I3" s="182"/>
      <c r="J3" s="182"/>
      <c r="K3" s="183"/>
      <c r="L3" s="98"/>
      <c r="M3" s="181" t="str">
        <f>IF(Introduction!$W$19="", "", Introduction!$W$19)</f>
        <v>Your Company</v>
      </c>
      <c r="N3" s="182"/>
      <c r="O3" s="183"/>
      <c r="P3" s="28"/>
      <c r="Q3" s="28"/>
      <c r="R3" s="28"/>
      <c r="S3" s="28"/>
      <c r="T3" s="28"/>
      <c r="U3" s="28"/>
      <c r="V3" s="28"/>
      <c r="W3" s="28"/>
      <c r="X3" s="28"/>
      <c r="Y3" s="28"/>
      <c r="Z3" s="29"/>
      <c r="AA3" s="1"/>
      <c r="AB3" s="1"/>
      <c r="AC3" s="63"/>
      <c r="AD3" s="64"/>
      <c r="AE3" s="77"/>
      <c r="AF3" s="1"/>
    </row>
    <row r="4" spans="1:58" ht="15" customHeight="1" x14ac:dyDescent="0.25">
      <c r="A4" s="1"/>
      <c r="B4" s="27"/>
      <c r="C4" s="177"/>
      <c r="D4" s="177"/>
      <c r="E4" s="3"/>
      <c r="F4" s="184"/>
      <c r="G4" s="185"/>
      <c r="H4" s="185"/>
      <c r="I4" s="185"/>
      <c r="J4" s="185"/>
      <c r="K4" s="186"/>
      <c r="L4" s="98"/>
      <c r="M4" s="184"/>
      <c r="N4" s="185"/>
      <c r="O4" s="186"/>
      <c r="P4" s="28"/>
      <c r="Q4" s="28"/>
      <c r="R4" s="28"/>
      <c r="S4" s="28"/>
      <c r="T4" s="28"/>
      <c r="U4" s="28"/>
      <c r="V4" s="28"/>
      <c r="W4" s="28"/>
      <c r="X4" s="28"/>
      <c r="Y4" s="28"/>
      <c r="Z4" s="29"/>
      <c r="AA4" s="1"/>
      <c r="AB4" s="1"/>
      <c r="AC4" s="65"/>
      <c r="AD4" s="28"/>
      <c r="AE4" s="76"/>
      <c r="AF4" s="1"/>
    </row>
    <row r="5" spans="1:58" x14ac:dyDescent="0.25">
      <c r="A5" s="1"/>
      <c r="B5" s="27"/>
      <c r="C5" s="180" t="str">
        <f>IF($AW$8=0, "", "Please use the arrows to sort the data by the 'Tier' column (from smallest to largest) before clicking on the 'Company Tiers' tab.")</f>
        <v/>
      </c>
      <c r="D5" s="180"/>
      <c r="E5" s="180"/>
      <c r="F5" s="180"/>
      <c r="G5" s="180"/>
      <c r="H5" s="180"/>
      <c r="I5" s="180"/>
      <c r="J5" s="180"/>
      <c r="K5" s="180"/>
      <c r="L5" s="180"/>
      <c r="M5" s="28"/>
      <c r="N5" s="28"/>
      <c r="O5" s="28"/>
      <c r="P5" s="28"/>
      <c r="Q5" s="28"/>
      <c r="R5" s="28"/>
      <c r="S5" s="28"/>
      <c r="T5" s="28"/>
      <c r="U5" s="28"/>
      <c r="V5" s="28"/>
      <c r="W5" s="28"/>
      <c r="X5" s="28"/>
      <c r="Y5" s="28"/>
      <c r="Z5" s="29"/>
      <c r="AA5" s="1"/>
      <c r="AB5" s="1"/>
      <c r="AC5" s="65"/>
      <c r="AD5" s="28"/>
      <c r="AE5" s="76"/>
      <c r="AF5" s="1"/>
      <c r="AH5" s="4" t="s">
        <v>2</v>
      </c>
      <c r="AI5" s="4" t="s">
        <v>23</v>
      </c>
      <c r="AJ5" s="4" t="s">
        <v>27</v>
      </c>
      <c r="AK5" s="4" t="s">
        <v>28</v>
      </c>
      <c r="AL5" s="4" t="s">
        <v>6</v>
      </c>
      <c r="AM5" s="4" t="s">
        <v>36</v>
      </c>
      <c r="AN5" s="4" t="s">
        <v>37</v>
      </c>
      <c r="AO5" s="4"/>
      <c r="AP5" s="4" t="s">
        <v>23</v>
      </c>
      <c r="AQ5" s="4" t="s">
        <v>28</v>
      </c>
      <c r="AR5" s="4" t="s">
        <v>2</v>
      </c>
      <c r="AS5" s="4" t="s">
        <v>6</v>
      </c>
      <c r="AT5" s="4" t="s">
        <v>86</v>
      </c>
      <c r="AU5" s="4" t="s">
        <v>27</v>
      </c>
      <c r="AV5" s="4"/>
      <c r="AW5" s="4"/>
      <c r="AX5" s="4"/>
      <c r="AY5" s="4"/>
      <c r="AZ5" s="4"/>
      <c r="BA5" s="4"/>
      <c r="BB5" s="4"/>
      <c r="BC5" s="4"/>
      <c r="BD5" s="4"/>
      <c r="BE5" s="4"/>
      <c r="BF5" s="4"/>
    </row>
    <row r="6" spans="1:58" ht="15" customHeight="1" x14ac:dyDescent="0.25">
      <c r="A6" s="1"/>
      <c r="B6" s="27"/>
      <c r="C6" s="176" t="s">
        <v>0</v>
      </c>
      <c r="D6" s="176" t="s">
        <v>1</v>
      </c>
      <c r="E6" s="178" t="s">
        <v>37</v>
      </c>
      <c r="F6" s="176" t="s">
        <v>2</v>
      </c>
      <c r="G6" s="176" t="s">
        <v>3</v>
      </c>
      <c r="H6" s="176" t="s">
        <v>4</v>
      </c>
      <c r="I6" s="178" t="s">
        <v>5</v>
      </c>
      <c r="J6" s="178" t="s">
        <v>6</v>
      </c>
      <c r="K6" s="176" t="s">
        <v>7</v>
      </c>
      <c r="L6" s="176" t="s">
        <v>8</v>
      </c>
      <c r="M6" s="187" t="s">
        <v>12</v>
      </c>
      <c r="N6" s="187"/>
      <c r="O6" s="187"/>
      <c r="P6" s="187"/>
      <c r="Q6" s="121" t="s">
        <v>14</v>
      </c>
      <c r="R6" s="122"/>
      <c r="S6" s="122"/>
      <c r="T6" s="123"/>
      <c r="U6" s="187" t="s">
        <v>15</v>
      </c>
      <c r="V6" s="187"/>
      <c r="W6" s="187"/>
      <c r="X6" s="187"/>
      <c r="Y6" s="191" t="s">
        <v>111</v>
      </c>
      <c r="Z6" s="29"/>
      <c r="AA6" s="1"/>
      <c r="AB6" s="1"/>
      <c r="AC6" s="65"/>
      <c r="AD6" s="28"/>
      <c r="AE6" s="76"/>
      <c r="AF6" s="1"/>
      <c r="AH6" s="35" t="s">
        <v>17</v>
      </c>
      <c r="AI6" s="38" t="s">
        <v>24</v>
      </c>
      <c r="AJ6" s="35">
        <v>1</v>
      </c>
      <c r="AK6" s="35" t="s">
        <v>29</v>
      </c>
      <c r="AL6" s="40" t="s">
        <v>33</v>
      </c>
      <c r="AM6" s="38">
        <v>1</v>
      </c>
      <c r="AN6" s="35">
        <v>1</v>
      </c>
      <c r="AP6" s="38" t="s">
        <v>53</v>
      </c>
      <c r="AQ6" s="6" t="s">
        <v>56</v>
      </c>
      <c r="AR6" s="45" t="s">
        <v>60</v>
      </c>
      <c r="AS6" s="45" t="s">
        <v>83</v>
      </c>
      <c r="AT6" s="6" t="s">
        <v>87</v>
      </c>
      <c r="AU6" s="45" t="s">
        <v>98</v>
      </c>
    </row>
    <row r="7" spans="1:58" x14ac:dyDescent="0.25">
      <c r="A7" s="1"/>
      <c r="B7" s="27"/>
      <c r="C7" s="176"/>
      <c r="D7" s="176"/>
      <c r="E7" s="179"/>
      <c r="F7" s="176"/>
      <c r="G7" s="176"/>
      <c r="H7" s="176"/>
      <c r="I7" s="179"/>
      <c r="J7" s="179"/>
      <c r="K7" s="176"/>
      <c r="L7" s="176"/>
      <c r="M7" s="5" t="s">
        <v>9</v>
      </c>
      <c r="N7" s="5" t="s">
        <v>10</v>
      </c>
      <c r="O7" s="5" t="s">
        <v>11</v>
      </c>
      <c r="P7" s="5" t="s">
        <v>13</v>
      </c>
      <c r="Q7" s="5" t="s">
        <v>9</v>
      </c>
      <c r="R7" s="5" t="s">
        <v>10</v>
      </c>
      <c r="S7" s="5" t="s">
        <v>11</v>
      </c>
      <c r="T7" s="5" t="s">
        <v>13</v>
      </c>
      <c r="U7" s="5" t="s">
        <v>9</v>
      </c>
      <c r="V7" s="5" t="s">
        <v>10</v>
      </c>
      <c r="W7" s="5" t="s">
        <v>11</v>
      </c>
      <c r="X7" s="5" t="s">
        <v>13</v>
      </c>
      <c r="Y7" s="191"/>
      <c r="Z7" s="29"/>
      <c r="AA7" s="1"/>
      <c r="AB7" s="1"/>
      <c r="AC7" s="86"/>
      <c r="AD7" s="66"/>
      <c r="AE7" s="87"/>
      <c r="AF7" s="1"/>
      <c r="AH7" s="36" t="s">
        <v>18</v>
      </c>
      <c r="AI7" s="22" t="s">
        <v>25</v>
      </c>
      <c r="AJ7" s="36">
        <v>2</v>
      </c>
      <c r="AK7" s="36" t="s">
        <v>30</v>
      </c>
      <c r="AL7" s="41" t="s">
        <v>34</v>
      </c>
      <c r="AM7" s="22">
        <v>2</v>
      </c>
      <c r="AN7" s="36">
        <v>2</v>
      </c>
      <c r="AP7" s="22" t="s">
        <v>54</v>
      </c>
      <c r="AQ7" s="8" t="s">
        <v>57</v>
      </c>
      <c r="AR7" s="46" t="s">
        <v>61</v>
      </c>
      <c r="AS7" s="46" t="s">
        <v>84</v>
      </c>
      <c r="AT7" s="8" t="s">
        <v>88</v>
      </c>
      <c r="AU7" s="46" t="s">
        <v>99</v>
      </c>
    </row>
    <row r="8" spans="1:58" x14ac:dyDescent="0.25">
      <c r="A8" s="1"/>
      <c r="B8" s="27"/>
      <c r="C8" s="82"/>
      <c r="D8" s="82"/>
      <c r="E8" s="84"/>
      <c r="F8" s="82"/>
      <c r="G8" s="82"/>
      <c r="H8" s="82"/>
      <c r="I8" s="82"/>
      <c r="J8" s="82"/>
      <c r="K8" s="82"/>
      <c r="L8" s="82"/>
      <c r="M8" s="83"/>
      <c r="N8" s="83"/>
      <c r="O8" s="83"/>
      <c r="P8" s="83"/>
      <c r="Q8" s="83"/>
      <c r="R8" s="83"/>
      <c r="S8" s="83"/>
      <c r="T8" s="83"/>
      <c r="U8" s="83"/>
      <c r="V8" s="83"/>
      <c r="W8" s="83"/>
      <c r="X8" s="83"/>
      <c r="Y8" s="113"/>
      <c r="Z8" s="29"/>
      <c r="AA8" s="1"/>
      <c r="AB8" s="1"/>
      <c r="AC8" s="188" t="s">
        <v>105</v>
      </c>
      <c r="AD8" s="189"/>
      <c r="AE8" s="190"/>
      <c r="AF8" s="1"/>
      <c r="AH8" s="36" t="s">
        <v>19</v>
      </c>
      <c r="AI8" s="39" t="s">
        <v>26</v>
      </c>
      <c r="AJ8" s="36">
        <v>3</v>
      </c>
      <c r="AK8" s="36" t="s">
        <v>31</v>
      </c>
      <c r="AL8" s="42" t="s">
        <v>35</v>
      </c>
      <c r="AM8" s="39">
        <v>3</v>
      </c>
      <c r="AN8" s="36">
        <v>3</v>
      </c>
      <c r="AP8" s="39" t="s">
        <v>55</v>
      </c>
      <c r="AQ8" s="8" t="s">
        <v>58</v>
      </c>
      <c r="AR8" s="46" t="s">
        <v>116</v>
      </c>
      <c r="AS8" s="47" t="s">
        <v>85</v>
      </c>
      <c r="AT8" s="10" t="s">
        <v>89</v>
      </c>
      <c r="AU8" s="46" t="s">
        <v>100</v>
      </c>
      <c r="AW8" s="85">
        <f>SUM($AW$10:$AW$358)</f>
        <v>0</v>
      </c>
    </row>
    <row r="9" spans="1:58" x14ac:dyDescent="0.25">
      <c r="A9" s="1"/>
      <c r="B9" s="30">
        <v>1</v>
      </c>
      <c r="C9" s="12"/>
      <c r="D9" s="13"/>
      <c r="E9" s="91"/>
      <c r="F9" s="17"/>
      <c r="G9" s="17"/>
      <c r="H9" s="17"/>
      <c r="I9" s="17"/>
      <c r="J9" s="17"/>
      <c r="K9" s="17"/>
      <c r="L9" s="17"/>
      <c r="M9" s="16"/>
      <c r="N9" s="16"/>
      <c r="O9" s="16"/>
      <c r="P9" s="14"/>
      <c r="Q9" s="16"/>
      <c r="R9" s="16"/>
      <c r="S9" s="16"/>
      <c r="T9" s="14"/>
      <c r="U9" s="16"/>
      <c r="V9" s="16"/>
      <c r="W9" s="16"/>
      <c r="X9" s="14"/>
      <c r="Y9" s="114"/>
      <c r="Z9" s="29"/>
      <c r="AA9" s="1"/>
      <c r="AB9" s="1"/>
      <c r="AC9" s="1"/>
      <c r="AD9" s="1"/>
      <c r="AE9" s="1"/>
      <c r="AF9" s="1"/>
      <c r="AH9" s="36" t="s">
        <v>20</v>
      </c>
      <c r="AJ9" s="36">
        <v>4</v>
      </c>
      <c r="AK9" s="37" t="s">
        <v>32</v>
      </c>
      <c r="AN9" s="36">
        <v>4</v>
      </c>
      <c r="AQ9" s="10" t="s">
        <v>59</v>
      </c>
      <c r="AR9" s="46" t="s">
        <v>62</v>
      </c>
      <c r="AU9" s="46" t="s">
        <v>101</v>
      </c>
      <c r="AW9" s="4" t="s">
        <v>103</v>
      </c>
    </row>
    <row r="10" spans="1:58" x14ac:dyDescent="0.25">
      <c r="A10" s="1"/>
      <c r="B10" s="30">
        <v>2</v>
      </c>
      <c r="C10" s="15"/>
      <c r="D10" s="16"/>
      <c r="E10" s="89"/>
      <c r="F10" s="17"/>
      <c r="G10" s="17"/>
      <c r="H10" s="17"/>
      <c r="I10" s="17"/>
      <c r="J10" s="17"/>
      <c r="K10" s="17"/>
      <c r="L10" s="17"/>
      <c r="M10" s="16"/>
      <c r="N10" s="16"/>
      <c r="O10" s="16"/>
      <c r="P10" s="17"/>
      <c r="Q10" s="16"/>
      <c r="R10" s="16"/>
      <c r="S10" s="16"/>
      <c r="T10" s="17"/>
      <c r="U10" s="16"/>
      <c r="V10" s="16"/>
      <c r="W10" s="16"/>
      <c r="X10" s="17"/>
      <c r="Y10" s="115"/>
      <c r="Z10" s="29"/>
      <c r="AA10" s="1"/>
      <c r="AB10" s="1"/>
      <c r="AC10" s="1"/>
      <c r="AD10" s="1"/>
      <c r="AE10" s="1"/>
      <c r="AF10" s="1"/>
      <c r="AH10" s="36" t="s">
        <v>21</v>
      </c>
      <c r="AJ10" s="37">
        <v>5</v>
      </c>
      <c r="AN10" s="36">
        <v>5</v>
      </c>
      <c r="AR10" s="46" t="s">
        <v>63</v>
      </c>
      <c r="AU10" s="47" t="s">
        <v>102</v>
      </c>
      <c r="AW10" s="35" t="str">
        <f>IF(E10="", "", IF(E10&gt;=E9, "", 1))</f>
        <v/>
      </c>
    </row>
    <row r="11" spans="1:58" x14ac:dyDescent="0.25">
      <c r="A11" s="1"/>
      <c r="B11" s="30">
        <v>3</v>
      </c>
      <c r="C11" s="15"/>
      <c r="D11" s="16"/>
      <c r="E11" s="89"/>
      <c r="F11" s="17"/>
      <c r="G11" s="17"/>
      <c r="H11" s="17"/>
      <c r="I11" s="17"/>
      <c r="J11" s="17"/>
      <c r="K11" s="17"/>
      <c r="L11" s="17"/>
      <c r="M11" s="16"/>
      <c r="N11" s="16"/>
      <c r="O11" s="16"/>
      <c r="P11" s="17"/>
      <c r="Q11" s="16"/>
      <c r="R11" s="16"/>
      <c r="S11" s="16"/>
      <c r="T11" s="17"/>
      <c r="U11" s="16"/>
      <c r="V11" s="16"/>
      <c r="W11" s="16"/>
      <c r="X11" s="17"/>
      <c r="Y11" s="115"/>
      <c r="Z11" s="29"/>
      <c r="AA11" s="1"/>
      <c r="AB11" s="1"/>
      <c r="AC11" s="1"/>
      <c r="AD11" s="1"/>
      <c r="AE11" s="1"/>
      <c r="AF11" s="1"/>
      <c r="AH11" s="37" t="s">
        <v>22</v>
      </c>
      <c r="AN11" s="37">
        <v>6</v>
      </c>
      <c r="AR11" s="47" t="s">
        <v>64</v>
      </c>
      <c r="AW11" s="36" t="str">
        <f t="shared" ref="AW11:AW74" si="0">IF(E11="", "", IF(E11&gt;=E10, "", 1))</f>
        <v/>
      </c>
    </row>
    <row r="12" spans="1:58" x14ac:dyDescent="0.25">
      <c r="A12" s="1"/>
      <c r="B12" s="30">
        <v>4</v>
      </c>
      <c r="C12" s="18"/>
      <c r="D12" s="16"/>
      <c r="E12" s="89"/>
      <c r="F12" s="17"/>
      <c r="G12" s="17"/>
      <c r="H12" s="17"/>
      <c r="I12" s="17"/>
      <c r="J12" s="17"/>
      <c r="K12" s="17"/>
      <c r="L12" s="17"/>
      <c r="M12" s="16"/>
      <c r="N12" s="16"/>
      <c r="O12" s="16"/>
      <c r="P12" s="17"/>
      <c r="Q12" s="16"/>
      <c r="R12" s="16"/>
      <c r="S12" s="16"/>
      <c r="T12" s="17"/>
      <c r="U12" s="16"/>
      <c r="V12" s="16"/>
      <c r="W12" s="16"/>
      <c r="X12" s="17"/>
      <c r="Y12" s="115"/>
      <c r="Z12" s="29"/>
      <c r="AA12" s="1"/>
      <c r="AB12" s="1"/>
      <c r="AC12" s="1"/>
      <c r="AD12" s="1"/>
      <c r="AE12" s="1"/>
      <c r="AF12" s="1"/>
      <c r="AW12" s="36" t="str">
        <f t="shared" si="0"/>
        <v/>
      </c>
    </row>
    <row r="13" spans="1:58" x14ac:dyDescent="0.25">
      <c r="A13" s="1"/>
      <c r="B13" s="30">
        <v>5</v>
      </c>
      <c r="C13" s="15"/>
      <c r="D13" s="16"/>
      <c r="E13" s="89"/>
      <c r="F13" s="17"/>
      <c r="G13" s="17"/>
      <c r="H13" s="17"/>
      <c r="I13" s="17"/>
      <c r="J13" s="17"/>
      <c r="K13" s="17"/>
      <c r="L13" s="17"/>
      <c r="M13" s="16"/>
      <c r="N13" s="16"/>
      <c r="O13" s="16"/>
      <c r="P13" s="17"/>
      <c r="Q13" s="16"/>
      <c r="R13" s="16"/>
      <c r="S13" s="16"/>
      <c r="T13" s="17"/>
      <c r="U13" s="16"/>
      <c r="V13" s="16"/>
      <c r="W13" s="16"/>
      <c r="X13" s="17"/>
      <c r="Y13" s="115"/>
      <c r="Z13" s="29"/>
      <c r="AA13" s="1"/>
      <c r="AB13" s="1"/>
      <c r="AC13" s="1"/>
      <c r="AD13" s="1"/>
      <c r="AE13" s="1"/>
      <c r="AF13" s="1"/>
      <c r="AW13" s="36" t="str">
        <f t="shared" si="0"/>
        <v/>
      </c>
    </row>
    <row r="14" spans="1:58" x14ac:dyDescent="0.25">
      <c r="A14" s="1"/>
      <c r="B14" s="30">
        <v>6</v>
      </c>
      <c r="C14" s="15"/>
      <c r="D14" s="16"/>
      <c r="E14" s="89"/>
      <c r="F14" s="17"/>
      <c r="G14" s="17"/>
      <c r="H14" s="17"/>
      <c r="I14" s="17"/>
      <c r="J14" s="17"/>
      <c r="K14" s="17"/>
      <c r="L14" s="17"/>
      <c r="M14" s="16"/>
      <c r="N14" s="16"/>
      <c r="O14" s="16"/>
      <c r="P14" s="17"/>
      <c r="Q14" s="16"/>
      <c r="R14" s="16"/>
      <c r="S14" s="16"/>
      <c r="T14" s="17"/>
      <c r="U14" s="16"/>
      <c r="V14" s="16"/>
      <c r="W14" s="16"/>
      <c r="X14" s="17"/>
      <c r="Y14" s="115"/>
      <c r="Z14" s="29"/>
      <c r="AA14" s="1"/>
      <c r="AB14" s="1"/>
      <c r="AC14" s="1"/>
      <c r="AD14" s="1"/>
      <c r="AE14" s="1"/>
      <c r="AF14" s="1"/>
      <c r="AW14" s="36" t="str">
        <f t="shared" si="0"/>
        <v/>
      </c>
    </row>
    <row r="15" spans="1:58" x14ac:dyDescent="0.25">
      <c r="A15" s="1"/>
      <c r="B15" s="30">
        <v>7</v>
      </c>
      <c r="C15" s="15"/>
      <c r="D15" s="16"/>
      <c r="E15" s="89"/>
      <c r="F15" s="17"/>
      <c r="G15" s="17"/>
      <c r="H15" s="17"/>
      <c r="I15" s="17"/>
      <c r="J15" s="17"/>
      <c r="K15" s="17"/>
      <c r="L15" s="17"/>
      <c r="M15" s="16"/>
      <c r="N15" s="16"/>
      <c r="O15" s="16"/>
      <c r="P15" s="17"/>
      <c r="Q15" s="16"/>
      <c r="R15" s="16"/>
      <c r="S15" s="16"/>
      <c r="T15" s="17"/>
      <c r="U15" s="16"/>
      <c r="V15" s="16"/>
      <c r="W15" s="16"/>
      <c r="X15" s="17"/>
      <c r="Y15" s="115"/>
      <c r="Z15" s="29"/>
      <c r="AA15" s="1"/>
      <c r="AB15" s="1"/>
      <c r="AC15" s="1"/>
      <c r="AD15" s="1"/>
      <c r="AE15" s="1"/>
      <c r="AF15" s="1"/>
      <c r="AW15" s="36" t="str">
        <f t="shared" si="0"/>
        <v/>
      </c>
    </row>
    <row r="16" spans="1:58" x14ac:dyDescent="0.25">
      <c r="A16" s="1"/>
      <c r="B16" s="30">
        <v>8</v>
      </c>
      <c r="C16" s="15"/>
      <c r="D16" s="16"/>
      <c r="E16" s="89"/>
      <c r="F16" s="17"/>
      <c r="G16" s="17"/>
      <c r="H16" s="17"/>
      <c r="I16" s="17"/>
      <c r="J16" s="17"/>
      <c r="K16" s="17"/>
      <c r="L16" s="17"/>
      <c r="M16" s="16"/>
      <c r="N16" s="16"/>
      <c r="O16" s="16"/>
      <c r="P16" s="17"/>
      <c r="Q16" s="16"/>
      <c r="R16" s="16"/>
      <c r="S16" s="16"/>
      <c r="T16" s="17"/>
      <c r="U16" s="16"/>
      <c r="V16" s="16"/>
      <c r="W16" s="16"/>
      <c r="X16" s="17"/>
      <c r="Y16" s="115"/>
      <c r="Z16" s="29"/>
      <c r="AA16" s="1"/>
      <c r="AB16" s="1"/>
      <c r="AC16" s="1"/>
      <c r="AD16" s="1"/>
      <c r="AE16" s="1"/>
      <c r="AF16" s="1"/>
      <c r="AW16" s="36" t="str">
        <f t="shared" si="0"/>
        <v/>
      </c>
    </row>
    <row r="17" spans="1:49" x14ac:dyDescent="0.25">
      <c r="A17" s="1"/>
      <c r="B17" s="30">
        <v>9</v>
      </c>
      <c r="C17" s="15"/>
      <c r="D17" s="16"/>
      <c r="E17" s="89"/>
      <c r="F17" s="17"/>
      <c r="G17" s="17"/>
      <c r="H17" s="17"/>
      <c r="I17" s="17"/>
      <c r="J17" s="17"/>
      <c r="K17" s="17"/>
      <c r="L17" s="17"/>
      <c r="M17" s="16"/>
      <c r="N17" s="16"/>
      <c r="O17" s="16"/>
      <c r="P17" s="17"/>
      <c r="Q17" s="16"/>
      <c r="R17" s="16"/>
      <c r="S17" s="16"/>
      <c r="T17" s="17"/>
      <c r="U17" s="16"/>
      <c r="V17" s="16"/>
      <c r="W17" s="16"/>
      <c r="X17" s="17"/>
      <c r="Y17" s="115"/>
      <c r="Z17" s="29"/>
      <c r="AA17" s="1"/>
      <c r="AB17" s="1"/>
      <c r="AC17" s="1"/>
      <c r="AD17" s="1"/>
      <c r="AE17" s="1"/>
      <c r="AF17" s="1"/>
      <c r="AW17" s="36" t="str">
        <f t="shared" si="0"/>
        <v/>
      </c>
    </row>
    <row r="18" spans="1:49" x14ac:dyDescent="0.25">
      <c r="A18" s="1"/>
      <c r="B18" s="30">
        <v>10</v>
      </c>
      <c r="C18" s="15"/>
      <c r="D18" s="16"/>
      <c r="E18" s="89"/>
      <c r="F18" s="17"/>
      <c r="G18" s="17"/>
      <c r="H18" s="17"/>
      <c r="I18" s="17"/>
      <c r="J18" s="17"/>
      <c r="K18" s="17"/>
      <c r="L18" s="17"/>
      <c r="M18" s="16"/>
      <c r="N18" s="16"/>
      <c r="O18" s="16"/>
      <c r="P18" s="17"/>
      <c r="Q18" s="16"/>
      <c r="R18" s="16"/>
      <c r="S18" s="16"/>
      <c r="T18" s="17"/>
      <c r="U18" s="16"/>
      <c r="V18" s="16"/>
      <c r="W18" s="16"/>
      <c r="X18" s="17"/>
      <c r="Y18" s="115"/>
      <c r="Z18" s="29"/>
      <c r="AA18" s="1"/>
      <c r="AB18" s="1"/>
      <c r="AC18" s="1"/>
      <c r="AD18" s="1"/>
      <c r="AE18" s="1"/>
      <c r="AF18" s="1"/>
      <c r="AW18" s="36" t="str">
        <f t="shared" si="0"/>
        <v/>
      </c>
    </row>
    <row r="19" spans="1:49" x14ac:dyDescent="0.25">
      <c r="A19" s="1"/>
      <c r="B19" s="30">
        <v>11</v>
      </c>
      <c r="C19" s="15"/>
      <c r="D19" s="16"/>
      <c r="E19" s="89"/>
      <c r="F19" s="17"/>
      <c r="G19" s="17"/>
      <c r="H19" s="17"/>
      <c r="I19" s="17"/>
      <c r="J19" s="17"/>
      <c r="K19" s="17"/>
      <c r="L19" s="17"/>
      <c r="M19" s="16"/>
      <c r="N19" s="16"/>
      <c r="O19" s="16"/>
      <c r="P19" s="17"/>
      <c r="Q19" s="16"/>
      <c r="R19" s="16"/>
      <c r="S19" s="16"/>
      <c r="T19" s="17"/>
      <c r="U19" s="16"/>
      <c r="V19" s="16"/>
      <c r="W19" s="16"/>
      <c r="X19" s="17"/>
      <c r="Y19" s="115"/>
      <c r="Z19" s="29"/>
      <c r="AA19" s="1"/>
      <c r="AB19" s="1"/>
      <c r="AC19" s="1"/>
      <c r="AD19" s="1"/>
      <c r="AE19" s="1"/>
      <c r="AF19" s="1"/>
      <c r="AW19" s="36" t="str">
        <f t="shared" si="0"/>
        <v/>
      </c>
    </row>
    <row r="20" spans="1:49" x14ac:dyDescent="0.25">
      <c r="A20" s="1"/>
      <c r="B20" s="30">
        <v>12</v>
      </c>
      <c r="C20" s="15"/>
      <c r="D20" s="16"/>
      <c r="E20" s="89"/>
      <c r="F20" s="17"/>
      <c r="G20" s="17"/>
      <c r="H20" s="17"/>
      <c r="I20" s="17"/>
      <c r="J20" s="17"/>
      <c r="K20" s="17"/>
      <c r="L20" s="17"/>
      <c r="M20" s="16"/>
      <c r="N20" s="16"/>
      <c r="O20" s="16"/>
      <c r="P20" s="17"/>
      <c r="Q20" s="16"/>
      <c r="R20" s="16"/>
      <c r="S20" s="16"/>
      <c r="T20" s="17"/>
      <c r="U20" s="16"/>
      <c r="V20" s="16"/>
      <c r="W20" s="16"/>
      <c r="X20" s="17"/>
      <c r="Y20" s="115"/>
      <c r="Z20" s="29"/>
      <c r="AA20" s="1"/>
      <c r="AB20" s="1"/>
      <c r="AC20" s="1"/>
      <c r="AD20" s="1"/>
      <c r="AE20" s="1"/>
      <c r="AF20" s="1"/>
      <c r="AW20" s="36" t="str">
        <f t="shared" si="0"/>
        <v/>
      </c>
    </row>
    <row r="21" spans="1:49" x14ac:dyDescent="0.25">
      <c r="A21" s="1"/>
      <c r="B21" s="30">
        <v>13</v>
      </c>
      <c r="C21" s="15"/>
      <c r="D21" s="16"/>
      <c r="E21" s="89"/>
      <c r="F21" s="17"/>
      <c r="G21" s="17"/>
      <c r="H21" s="17"/>
      <c r="I21" s="17"/>
      <c r="J21" s="17"/>
      <c r="K21" s="17"/>
      <c r="L21" s="17"/>
      <c r="M21" s="16"/>
      <c r="N21" s="16"/>
      <c r="O21" s="16"/>
      <c r="P21" s="17"/>
      <c r="Q21" s="16"/>
      <c r="R21" s="16"/>
      <c r="S21" s="16"/>
      <c r="T21" s="17"/>
      <c r="U21" s="16"/>
      <c r="V21" s="16"/>
      <c r="W21" s="16"/>
      <c r="X21" s="17"/>
      <c r="Y21" s="115"/>
      <c r="Z21" s="29"/>
      <c r="AA21" s="1"/>
      <c r="AB21" s="1"/>
      <c r="AC21" s="1"/>
      <c r="AD21" s="1"/>
      <c r="AE21" s="1"/>
      <c r="AF21" s="1"/>
      <c r="AW21" s="36" t="str">
        <f t="shared" si="0"/>
        <v/>
      </c>
    </row>
    <row r="22" spans="1:49" x14ac:dyDescent="0.25">
      <c r="A22" s="1"/>
      <c r="B22" s="30">
        <v>14</v>
      </c>
      <c r="C22" s="15"/>
      <c r="D22" s="16"/>
      <c r="E22" s="89"/>
      <c r="F22" s="17"/>
      <c r="G22" s="17"/>
      <c r="H22" s="17"/>
      <c r="I22" s="17"/>
      <c r="J22" s="17"/>
      <c r="K22" s="17"/>
      <c r="L22" s="17"/>
      <c r="M22" s="16"/>
      <c r="N22" s="16"/>
      <c r="O22" s="16"/>
      <c r="P22" s="17"/>
      <c r="Q22" s="16"/>
      <c r="R22" s="16"/>
      <c r="S22" s="16"/>
      <c r="T22" s="17"/>
      <c r="U22" s="16"/>
      <c r="V22" s="16"/>
      <c r="W22" s="16"/>
      <c r="X22" s="17"/>
      <c r="Y22" s="115"/>
      <c r="Z22" s="29"/>
      <c r="AA22" s="1"/>
      <c r="AB22" s="1"/>
      <c r="AC22" s="1"/>
      <c r="AD22" s="1"/>
      <c r="AE22" s="1"/>
      <c r="AF22" s="1"/>
      <c r="AW22" s="36" t="str">
        <f t="shared" si="0"/>
        <v/>
      </c>
    </row>
    <row r="23" spans="1:49" x14ac:dyDescent="0.25">
      <c r="A23" s="1"/>
      <c r="B23" s="30">
        <v>15</v>
      </c>
      <c r="C23" s="15"/>
      <c r="D23" s="16"/>
      <c r="E23" s="89"/>
      <c r="F23" s="17"/>
      <c r="G23" s="17"/>
      <c r="H23" s="17"/>
      <c r="I23" s="17"/>
      <c r="J23" s="17"/>
      <c r="K23" s="17"/>
      <c r="L23" s="17"/>
      <c r="M23" s="16"/>
      <c r="N23" s="16"/>
      <c r="O23" s="16"/>
      <c r="P23" s="17"/>
      <c r="Q23" s="16"/>
      <c r="R23" s="16"/>
      <c r="S23" s="16"/>
      <c r="T23" s="17"/>
      <c r="U23" s="16"/>
      <c r="V23" s="16"/>
      <c r="W23" s="16"/>
      <c r="X23" s="17"/>
      <c r="Y23" s="115"/>
      <c r="Z23" s="29"/>
      <c r="AA23" s="1"/>
      <c r="AB23" s="1"/>
      <c r="AC23" s="1"/>
      <c r="AD23" s="1"/>
      <c r="AE23" s="1"/>
      <c r="AF23" s="1"/>
      <c r="AW23" s="36" t="str">
        <f t="shared" si="0"/>
        <v/>
      </c>
    </row>
    <row r="24" spans="1:49" x14ac:dyDescent="0.25">
      <c r="A24" s="1"/>
      <c r="B24" s="30">
        <v>16</v>
      </c>
      <c r="C24" s="15"/>
      <c r="D24" s="16"/>
      <c r="E24" s="89"/>
      <c r="F24" s="17"/>
      <c r="G24" s="17"/>
      <c r="H24" s="17"/>
      <c r="I24" s="17"/>
      <c r="J24" s="17"/>
      <c r="K24" s="17"/>
      <c r="L24" s="17"/>
      <c r="M24" s="16"/>
      <c r="N24" s="16"/>
      <c r="O24" s="16"/>
      <c r="P24" s="17"/>
      <c r="Q24" s="16"/>
      <c r="R24" s="16"/>
      <c r="S24" s="16"/>
      <c r="T24" s="17"/>
      <c r="U24" s="16"/>
      <c r="V24" s="16"/>
      <c r="W24" s="16"/>
      <c r="X24" s="17"/>
      <c r="Y24" s="115"/>
      <c r="Z24" s="29"/>
      <c r="AA24" s="1"/>
      <c r="AB24" s="1"/>
      <c r="AC24" s="1"/>
      <c r="AD24" s="1"/>
      <c r="AE24" s="1"/>
      <c r="AF24" s="1"/>
      <c r="AW24" s="36" t="str">
        <f t="shared" si="0"/>
        <v/>
      </c>
    </row>
    <row r="25" spans="1:49" x14ac:dyDescent="0.25">
      <c r="A25" s="1"/>
      <c r="B25" s="30">
        <v>17</v>
      </c>
      <c r="C25" s="15"/>
      <c r="D25" s="16"/>
      <c r="E25" s="89"/>
      <c r="F25" s="17"/>
      <c r="G25" s="17"/>
      <c r="H25" s="17"/>
      <c r="I25" s="17"/>
      <c r="J25" s="17"/>
      <c r="K25" s="17"/>
      <c r="L25" s="17"/>
      <c r="M25" s="16"/>
      <c r="N25" s="16"/>
      <c r="O25" s="16"/>
      <c r="P25" s="17"/>
      <c r="Q25" s="16"/>
      <c r="R25" s="16"/>
      <c r="S25" s="16"/>
      <c r="T25" s="17"/>
      <c r="U25" s="16"/>
      <c r="V25" s="16"/>
      <c r="W25" s="16"/>
      <c r="X25" s="17"/>
      <c r="Y25" s="115"/>
      <c r="Z25" s="29"/>
      <c r="AA25" s="1"/>
      <c r="AB25" s="1"/>
      <c r="AC25" s="1"/>
      <c r="AD25" s="1"/>
      <c r="AE25" s="1"/>
      <c r="AF25" s="1"/>
      <c r="AW25" s="36" t="str">
        <f t="shared" si="0"/>
        <v/>
      </c>
    </row>
    <row r="26" spans="1:49" x14ac:dyDescent="0.25">
      <c r="A26" s="1"/>
      <c r="B26" s="30">
        <v>18</v>
      </c>
      <c r="C26" s="15"/>
      <c r="D26" s="16"/>
      <c r="E26" s="89"/>
      <c r="F26" s="17"/>
      <c r="G26" s="17"/>
      <c r="H26" s="17"/>
      <c r="I26" s="17"/>
      <c r="J26" s="17"/>
      <c r="K26" s="17"/>
      <c r="L26" s="17"/>
      <c r="M26" s="16"/>
      <c r="N26" s="16"/>
      <c r="O26" s="16"/>
      <c r="P26" s="17"/>
      <c r="Q26" s="16"/>
      <c r="R26" s="16"/>
      <c r="S26" s="16"/>
      <c r="T26" s="17"/>
      <c r="U26" s="16"/>
      <c r="V26" s="16"/>
      <c r="W26" s="16"/>
      <c r="X26" s="17"/>
      <c r="Y26" s="115"/>
      <c r="Z26" s="29"/>
      <c r="AA26" s="1"/>
      <c r="AB26" s="1"/>
      <c r="AC26" s="1"/>
      <c r="AD26" s="1"/>
      <c r="AE26" s="1"/>
      <c r="AF26" s="1"/>
      <c r="AW26" s="36" t="str">
        <f t="shared" si="0"/>
        <v/>
      </c>
    </row>
    <row r="27" spans="1:49" x14ac:dyDescent="0.25">
      <c r="A27" s="1"/>
      <c r="B27" s="30">
        <v>19</v>
      </c>
      <c r="C27" s="15"/>
      <c r="D27" s="16"/>
      <c r="E27" s="89"/>
      <c r="F27" s="17"/>
      <c r="G27" s="17"/>
      <c r="H27" s="17"/>
      <c r="I27" s="17"/>
      <c r="J27" s="17"/>
      <c r="K27" s="17"/>
      <c r="L27" s="17"/>
      <c r="M27" s="16"/>
      <c r="N27" s="16"/>
      <c r="O27" s="16"/>
      <c r="P27" s="17"/>
      <c r="Q27" s="16"/>
      <c r="R27" s="16"/>
      <c r="S27" s="16"/>
      <c r="T27" s="17"/>
      <c r="U27" s="16"/>
      <c r="V27" s="16"/>
      <c r="W27" s="16"/>
      <c r="X27" s="17"/>
      <c r="Y27" s="115"/>
      <c r="Z27" s="29"/>
      <c r="AA27" s="1"/>
      <c r="AB27" s="1"/>
      <c r="AC27" s="1"/>
      <c r="AD27" s="1"/>
      <c r="AE27" s="1"/>
      <c r="AF27" s="1"/>
      <c r="AW27" s="36" t="str">
        <f t="shared" si="0"/>
        <v/>
      </c>
    </row>
    <row r="28" spans="1:49" x14ac:dyDescent="0.25">
      <c r="A28" s="1"/>
      <c r="B28" s="30">
        <v>20</v>
      </c>
      <c r="C28" s="15"/>
      <c r="D28" s="16"/>
      <c r="E28" s="89"/>
      <c r="F28" s="17"/>
      <c r="G28" s="17"/>
      <c r="H28" s="17"/>
      <c r="I28" s="17"/>
      <c r="J28" s="17"/>
      <c r="K28" s="17"/>
      <c r="L28" s="17"/>
      <c r="M28" s="16"/>
      <c r="N28" s="16"/>
      <c r="O28" s="16"/>
      <c r="P28" s="17"/>
      <c r="Q28" s="16"/>
      <c r="R28" s="16"/>
      <c r="S28" s="16"/>
      <c r="T28" s="17"/>
      <c r="U28" s="16"/>
      <c r="V28" s="16"/>
      <c r="W28" s="16"/>
      <c r="X28" s="17"/>
      <c r="Y28" s="115"/>
      <c r="Z28" s="29"/>
      <c r="AA28" s="1"/>
      <c r="AB28" s="1"/>
      <c r="AC28" s="1"/>
      <c r="AD28" s="1"/>
      <c r="AE28" s="1"/>
      <c r="AF28" s="1"/>
      <c r="AW28" s="36" t="str">
        <f t="shared" si="0"/>
        <v/>
      </c>
    </row>
    <row r="29" spans="1:49" x14ac:dyDescent="0.25">
      <c r="A29" s="1"/>
      <c r="B29" s="30">
        <v>21</v>
      </c>
      <c r="C29" s="15"/>
      <c r="D29" s="16"/>
      <c r="E29" s="89"/>
      <c r="F29" s="17"/>
      <c r="G29" s="17"/>
      <c r="H29" s="17"/>
      <c r="I29" s="17"/>
      <c r="J29" s="17"/>
      <c r="K29" s="17"/>
      <c r="L29" s="17"/>
      <c r="M29" s="16"/>
      <c r="N29" s="16"/>
      <c r="O29" s="16"/>
      <c r="P29" s="17"/>
      <c r="Q29" s="16"/>
      <c r="R29" s="16"/>
      <c r="S29" s="16"/>
      <c r="T29" s="17"/>
      <c r="U29" s="16"/>
      <c r="V29" s="16"/>
      <c r="W29" s="16"/>
      <c r="X29" s="17"/>
      <c r="Y29" s="115"/>
      <c r="Z29" s="29"/>
      <c r="AA29" s="1"/>
      <c r="AB29" s="1"/>
      <c r="AC29" s="1"/>
      <c r="AD29" s="1"/>
      <c r="AE29" s="1"/>
      <c r="AF29" s="1"/>
      <c r="AW29" s="36" t="str">
        <f t="shared" si="0"/>
        <v/>
      </c>
    </row>
    <row r="30" spans="1:49" x14ac:dyDescent="0.25">
      <c r="A30" s="1"/>
      <c r="B30" s="30">
        <v>22</v>
      </c>
      <c r="C30" s="15"/>
      <c r="D30" s="16"/>
      <c r="E30" s="89"/>
      <c r="F30" s="17"/>
      <c r="G30" s="17"/>
      <c r="H30" s="17"/>
      <c r="I30" s="17"/>
      <c r="J30" s="17"/>
      <c r="K30" s="17"/>
      <c r="L30" s="17"/>
      <c r="M30" s="16"/>
      <c r="N30" s="16"/>
      <c r="O30" s="16"/>
      <c r="P30" s="17"/>
      <c r="Q30" s="16"/>
      <c r="R30" s="16"/>
      <c r="S30" s="16"/>
      <c r="T30" s="17"/>
      <c r="U30" s="16"/>
      <c r="V30" s="16"/>
      <c r="W30" s="16"/>
      <c r="X30" s="17"/>
      <c r="Y30" s="115"/>
      <c r="Z30" s="29"/>
      <c r="AA30" s="1"/>
      <c r="AB30" s="1"/>
      <c r="AC30" s="1"/>
      <c r="AD30" s="1"/>
      <c r="AE30" s="1"/>
      <c r="AF30" s="1"/>
      <c r="AW30" s="36" t="str">
        <f t="shared" si="0"/>
        <v/>
      </c>
    </row>
    <row r="31" spans="1:49" x14ac:dyDescent="0.25">
      <c r="A31" s="1"/>
      <c r="B31" s="30">
        <v>23</v>
      </c>
      <c r="C31" s="15"/>
      <c r="D31" s="16"/>
      <c r="E31" s="89"/>
      <c r="F31" s="17"/>
      <c r="G31" s="17"/>
      <c r="H31" s="17"/>
      <c r="I31" s="17"/>
      <c r="J31" s="17"/>
      <c r="K31" s="17"/>
      <c r="L31" s="17"/>
      <c r="M31" s="16"/>
      <c r="N31" s="16"/>
      <c r="O31" s="16"/>
      <c r="P31" s="17"/>
      <c r="Q31" s="16"/>
      <c r="R31" s="16"/>
      <c r="S31" s="16"/>
      <c r="T31" s="17"/>
      <c r="U31" s="16"/>
      <c r="V31" s="16"/>
      <c r="W31" s="16"/>
      <c r="X31" s="17"/>
      <c r="Y31" s="115"/>
      <c r="Z31" s="29"/>
      <c r="AA31" s="1"/>
      <c r="AB31" s="1"/>
      <c r="AC31" s="1"/>
      <c r="AD31" s="1"/>
      <c r="AE31" s="1"/>
      <c r="AF31" s="1"/>
      <c r="AW31" s="36" t="str">
        <f t="shared" si="0"/>
        <v/>
      </c>
    </row>
    <row r="32" spans="1:49" x14ac:dyDescent="0.25">
      <c r="A32" s="1"/>
      <c r="B32" s="30">
        <v>24</v>
      </c>
      <c r="C32" s="15"/>
      <c r="D32" s="16"/>
      <c r="E32" s="89"/>
      <c r="F32" s="17"/>
      <c r="G32" s="17"/>
      <c r="H32" s="17"/>
      <c r="I32" s="17"/>
      <c r="J32" s="17"/>
      <c r="K32" s="17"/>
      <c r="L32" s="17"/>
      <c r="M32" s="16"/>
      <c r="N32" s="16"/>
      <c r="O32" s="16"/>
      <c r="P32" s="17"/>
      <c r="Q32" s="16"/>
      <c r="R32" s="16"/>
      <c r="S32" s="16"/>
      <c r="T32" s="17"/>
      <c r="U32" s="16"/>
      <c r="V32" s="16"/>
      <c r="W32" s="16"/>
      <c r="X32" s="17"/>
      <c r="Y32" s="115"/>
      <c r="Z32" s="29"/>
      <c r="AA32" s="1"/>
      <c r="AB32" s="1"/>
      <c r="AC32" s="1"/>
      <c r="AD32" s="1"/>
      <c r="AE32" s="1"/>
      <c r="AF32" s="1"/>
      <c r="AW32" s="36" t="str">
        <f t="shared" si="0"/>
        <v/>
      </c>
    </row>
    <row r="33" spans="1:49" x14ac:dyDescent="0.25">
      <c r="A33" s="1"/>
      <c r="B33" s="30">
        <v>25</v>
      </c>
      <c r="C33" s="15"/>
      <c r="D33" s="16"/>
      <c r="E33" s="89"/>
      <c r="F33" s="17"/>
      <c r="G33" s="17"/>
      <c r="H33" s="17"/>
      <c r="I33" s="17"/>
      <c r="J33" s="17"/>
      <c r="K33" s="17"/>
      <c r="L33" s="17"/>
      <c r="M33" s="16"/>
      <c r="N33" s="16"/>
      <c r="O33" s="16"/>
      <c r="P33" s="17"/>
      <c r="Q33" s="16"/>
      <c r="R33" s="16"/>
      <c r="S33" s="16"/>
      <c r="T33" s="17"/>
      <c r="U33" s="16"/>
      <c r="V33" s="16"/>
      <c r="W33" s="16"/>
      <c r="X33" s="17"/>
      <c r="Y33" s="115"/>
      <c r="Z33" s="29"/>
      <c r="AA33" s="1"/>
      <c r="AB33" s="1"/>
      <c r="AC33" s="1"/>
      <c r="AD33" s="1"/>
      <c r="AE33" s="1"/>
      <c r="AF33" s="1"/>
      <c r="AW33" s="36" t="str">
        <f t="shared" si="0"/>
        <v/>
      </c>
    </row>
    <row r="34" spans="1:49" x14ac:dyDescent="0.25">
      <c r="A34" s="1"/>
      <c r="B34" s="30">
        <v>26</v>
      </c>
      <c r="C34" s="15"/>
      <c r="D34" s="16"/>
      <c r="E34" s="89"/>
      <c r="F34" s="17"/>
      <c r="G34" s="17"/>
      <c r="H34" s="17"/>
      <c r="I34" s="17"/>
      <c r="J34" s="17"/>
      <c r="K34" s="17"/>
      <c r="L34" s="17"/>
      <c r="M34" s="16"/>
      <c r="N34" s="16"/>
      <c r="O34" s="16"/>
      <c r="P34" s="17"/>
      <c r="Q34" s="16"/>
      <c r="R34" s="16"/>
      <c r="S34" s="16"/>
      <c r="T34" s="17"/>
      <c r="U34" s="16"/>
      <c r="V34" s="16"/>
      <c r="W34" s="16"/>
      <c r="X34" s="17"/>
      <c r="Y34" s="115"/>
      <c r="Z34" s="29"/>
      <c r="AA34" s="1"/>
      <c r="AB34" s="1"/>
      <c r="AC34" s="1"/>
      <c r="AD34" s="1"/>
      <c r="AE34" s="1"/>
      <c r="AF34" s="1"/>
      <c r="AW34" s="36" t="str">
        <f t="shared" si="0"/>
        <v/>
      </c>
    </row>
    <row r="35" spans="1:49" x14ac:dyDescent="0.25">
      <c r="A35" s="1"/>
      <c r="B35" s="30">
        <v>27</v>
      </c>
      <c r="C35" s="15"/>
      <c r="D35" s="16"/>
      <c r="E35" s="89"/>
      <c r="F35" s="17"/>
      <c r="G35" s="17"/>
      <c r="H35" s="17"/>
      <c r="I35" s="17"/>
      <c r="J35" s="17"/>
      <c r="K35" s="17"/>
      <c r="L35" s="17"/>
      <c r="M35" s="16"/>
      <c r="N35" s="16"/>
      <c r="O35" s="16"/>
      <c r="P35" s="17"/>
      <c r="Q35" s="16"/>
      <c r="R35" s="16"/>
      <c r="S35" s="16"/>
      <c r="T35" s="17"/>
      <c r="U35" s="16"/>
      <c r="V35" s="16"/>
      <c r="W35" s="16"/>
      <c r="X35" s="17"/>
      <c r="Y35" s="115"/>
      <c r="Z35" s="29"/>
      <c r="AA35" s="1"/>
      <c r="AB35" s="1"/>
      <c r="AC35" s="1"/>
      <c r="AD35" s="1"/>
      <c r="AE35" s="1"/>
      <c r="AF35" s="1"/>
      <c r="AW35" s="36" t="str">
        <f t="shared" si="0"/>
        <v/>
      </c>
    </row>
    <row r="36" spans="1:49" x14ac:dyDescent="0.25">
      <c r="A36" s="1"/>
      <c r="B36" s="30">
        <v>28</v>
      </c>
      <c r="C36" s="15"/>
      <c r="D36" s="16"/>
      <c r="E36" s="89"/>
      <c r="F36" s="17"/>
      <c r="G36" s="17"/>
      <c r="H36" s="17"/>
      <c r="I36" s="17"/>
      <c r="J36" s="17"/>
      <c r="K36" s="17"/>
      <c r="L36" s="17"/>
      <c r="M36" s="16"/>
      <c r="N36" s="16"/>
      <c r="O36" s="16"/>
      <c r="P36" s="17"/>
      <c r="Q36" s="16"/>
      <c r="R36" s="16"/>
      <c r="S36" s="16"/>
      <c r="T36" s="17"/>
      <c r="U36" s="16"/>
      <c r="V36" s="16"/>
      <c r="W36" s="16"/>
      <c r="X36" s="17"/>
      <c r="Y36" s="115"/>
      <c r="Z36" s="29"/>
      <c r="AA36" s="1"/>
      <c r="AB36" s="1"/>
      <c r="AC36" s="1"/>
      <c r="AD36" s="1"/>
      <c r="AE36" s="1"/>
      <c r="AF36" s="1"/>
      <c r="AW36" s="36" t="str">
        <f t="shared" si="0"/>
        <v/>
      </c>
    </row>
    <row r="37" spans="1:49" x14ac:dyDescent="0.25">
      <c r="A37" s="1"/>
      <c r="B37" s="30">
        <v>29</v>
      </c>
      <c r="C37" s="15"/>
      <c r="D37" s="16"/>
      <c r="E37" s="89"/>
      <c r="F37" s="17"/>
      <c r="G37" s="17"/>
      <c r="H37" s="17"/>
      <c r="I37" s="17"/>
      <c r="J37" s="17"/>
      <c r="K37" s="17"/>
      <c r="L37" s="17"/>
      <c r="M37" s="16"/>
      <c r="N37" s="16"/>
      <c r="O37" s="16"/>
      <c r="P37" s="17"/>
      <c r="Q37" s="16"/>
      <c r="R37" s="16"/>
      <c r="S37" s="16"/>
      <c r="T37" s="17"/>
      <c r="U37" s="16"/>
      <c r="V37" s="16"/>
      <c r="W37" s="16"/>
      <c r="X37" s="17"/>
      <c r="Y37" s="115"/>
      <c r="Z37" s="29"/>
      <c r="AA37" s="1"/>
      <c r="AB37" s="1"/>
      <c r="AC37" s="1"/>
      <c r="AD37" s="1"/>
      <c r="AE37" s="1"/>
      <c r="AF37" s="1"/>
      <c r="AW37" s="36" t="str">
        <f t="shared" si="0"/>
        <v/>
      </c>
    </row>
    <row r="38" spans="1:49" x14ac:dyDescent="0.25">
      <c r="A38" s="1"/>
      <c r="B38" s="30">
        <v>30</v>
      </c>
      <c r="C38" s="15"/>
      <c r="D38" s="16"/>
      <c r="E38" s="89"/>
      <c r="F38" s="17"/>
      <c r="G38" s="17"/>
      <c r="H38" s="17"/>
      <c r="I38" s="17"/>
      <c r="J38" s="17"/>
      <c r="K38" s="17"/>
      <c r="L38" s="17"/>
      <c r="M38" s="16"/>
      <c r="N38" s="16"/>
      <c r="O38" s="16"/>
      <c r="P38" s="17"/>
      <c r="Q38" s="16"/>
      <c r="R38" s="16"/>
      <c r="S38" s="16"/>
      <c r="T38" s="17"/>
      <c r="U38" s="16"/>
      <c r="V38" s="16"/>
      <c r="W38" s="16"/>
      <c r="X38" s="17"/>
      <c r="Y38" s="115"/>
      <c r="Z38" s="29"/>
      <c r="AA38" s="1"/>
      <c r="AB38" s="1"/>
      <c r="AC38" s="1"/>
      <c r="AD38" s="1"/>
      <c r="AE38" s="1"/>
      <c r="AF38" s="1"/>
      <c r="AW38" s="36" t="str">
        <f t="shared" si="0"/>
        <v/>
      </c>
    </row>
    <row r="39" spans="1:49" x14ac:dyDescent="0.25">
      <c r="A39" s="1"/>
      <c r="B39" s="30">
        <v>31</v>
      </c>
      <c r="C39" s="15"/>
      <c r="D39" s="16"/>
      <c r="E39" s="89"/>
      <c r="F39" s="17"/>
      <c r="G39" s="17"/>
      <c r="H39" s="17"/>
      <c r="I39" s="17"/>
      <c r="J39" s="17"/>
      <c r="K39" s="17"/>
      <c r="L39" s="17"/>
      <c r="M39" s="16"/>
      <c r="N39" s="16"/>
      <c r="O39" s="16"/>
      <c r="P39" s="17"/>
      <c r="Q39" s="16"/>
      <c r="R39" s="16"/>
      <c r="S39" s="16"/>
      <c r="T39" s="17"/>
      <c r="U39" s="16"/>
      <c r="V39" s="16"/>
      <c r="W39" s="16"/>
      <c r="X39" s="17"/>
      <c r="Y39" s="115"/>
      <c r="Z39" s="29"/>
      <c r="AA39" s="1"/>
      <c r="AB39" s="1"/>
      <c r="AC39" s="1"/>
      <c r="AD39" s="1"/>
      <c r="AE39" s="1"/>
      <c r="AF39" s="1"/>
      <c r="AW39" s="36" t="str">
        <f t="shared" si="0"/>
        <v/>
      </c>
    </row>
    <row r="40" spans="1:49" x14ac:dyDescent="0.25">
      <c r="A40" s="1"/>
      <c r="B40" s="30">
        <v>32</v>
      </c>
      <c r="C40" s="15"/>
      <c r="D40" s="16"/>
      <c r="E40" s="89"/>
      <c r="F40" s="17"/>
      <c r="G40" s="17"/>
      <c r="H40" s="17"/>
      <c r="I40" s="17"/>
      <c r="J40" s="17"/>
      <c r="K40" s="17"/>
      <c r="L40" s="17"/>
      <c r="M40" s="16"/>
      <c r="N40" s="16"/>
      <c r="O40" s="16"/>
      <c r="P40" s="17"/>
      <c r="Q40" s="16"/>
      <c r="R40" s="16"/>
      <c r="S40" s="16"/>
      <c r="T40" s="17"/>
      <c r="U40" s="16"/>
      <c r="V40" s="16"/>
      <c r="W40" s="16"/>
      <c r="X40" s="17"/>
      <c r="Y40" s="115"/>
      <c r="Z40" s="29"/>
      <c r="AA40" s="1"/>
      <c r="AB40" s="1"/>
      <c r="AC40" s="1"/>
      <c r="AD40" s="1"/>
      <c r="AE40" s="1"/>
      <c r="AF40" s="1"/>
      <c r="AW40" s="36" t="str">
        <f t="shared" si="0"/>
        <v/>
      </c>
    </row>
    <row r="41" spans="1:49" x14ac:dyDescent="0.25">
      <c r="A41" s="1"/>
      <c r="B41" s="30">
        <v>33</v>
      </c>
      <c r="C41" s="15"/>
      <c r="D41" s="16"/>
      <c r="E41" s="89"/>
      <c r="F41" s="17"/>
      <c r="G41" s="17"/>
      <c r="H41" s="17"/>
      <c r="I41" s="17"/>
      <c r="J41" s="17"/>
      <c r="K41" s="17"/>
      <c r="L41" s="17"/>
      <c r="M41" s="16"/>
      <c r="N41" s="16"/>
      <c r="O41" s="16"/>
      <c r="P41" s="17"/>
      <c r="Q41" s="16"/>
      <c r="R41" s="16"/>
      <c r="S41" s="16"/>
      <c r="T41" s="17"/>
      <c r="U41" s="16"/>
      <c r="V41" s="16"/>
      <c r="W41" s="16"/>
      <c r="X41" s="17"/>
      <c r="Y41" s="115"/>
      <c r="Z41" s="29"/>
      <c r="AA41" s="1"/>
      <c r="AB41" s="1"/>
      <c r="AC41" s="1"/>
      <c r="AD41" s="1"/>
      <c r="AE41" s="1"/>
      <c r="AF41" s="1"/>
      <c r="AW41" s="36" t="str">
        <f t="shared" si="0"/>
        <v/>
      </c>
    </row>
    <row r="42" spans="1:49" x14ac:dyDescent="0.25">
      <c r="A42" s="1"/>
      <c r="B42" s="30">
        <v>34</v>
      </c>
      <c r="C42" s="15"/>
      <c r="D42" s="16"/>
      <c r="E42" s="89"/>
      <c r="F42" s="17"/>
      <c r="G42" s="17"/>
      <c r="H42" s="17"/>
      <c r="I42" s="17"/>
      <c r="J42" s="17"/>
      <c r="K42" s="17"/>
      <c r="L42" s="17"/>
      <c r="M42" s="16"/>
      <c r="N42" s="16"/>
      <c r="O42" s="16"/>
      <c r="P42" s="17"/>
      <c r="Q42" s="16"/>
      <c r="R42" s="16"/>
      <c r="S42" s="16"/>
      <c r="T42" s="17"/>
      <c r="U42" s="16"/>
      <c r="V42" s="16"/>
      <c r="W42" s="16"/>
      <c r="X42" s="17"/>
      <c r="Y42" s="115"/>
      <c r="Z42" s="29"/>
      <c r="AA42" s="1"/>
      <c r="AB42" s="1"/>
      <c r="AC42" s="1"/>
      <c r="AD42" s="1"/>
      <c r="AE42" s="1"/>
      <c r="AF42" s="1"/>
      <c r="AW42" s="36" t="str">
        <f t="shared" si="0"/>
        <v/>
      </c>
    </row>
    <row r="43" spans="1:49" x14ac:dyDescent="0.25">
      <c r="A43" s="1"/>
      <c r="B43" s="30">
        <v>35</v>
      </c>
      <c r="C43" s="15"/>
      <c r="D43" s="16"/>
      <c r="E43" s="89"/>
      <c r="F43" s="17"/>
      <c r="G43" s="17"/>
      <c r="H43" s="17"/>
      <c r="I43" s="17"/>
      <c r="J43" s="17"/>
      <c r="K43" s="17"/>
      <c r="L43" s="17"/>
      <c r="M43" s="16"/>
      <c r="N43" s="16"/>
      <c r="O43" s="16"/>
      <c r="P43" s="17"/>
      <c r="Q43" s="16"/>
      <c r="R43" s="16"/>
      <c r="S43" s="16"/>
      <c r="T43" s="17"/>
      <c r="U43" s="16"/>
      <c r="V43" s="16"/>
      <c r="W43" s="16"/>
      <c r="X43" s="17"/>
      <c r="Y43" s="115"/>
      <c r="Z43" s="29"/>
      <c r="AA43" s="1"/>
      <c r="AB43" s="1"/>
      <c r="AC43" s="1"/>
      <c r="AD43" s="1"/>
      <c r="AE43" s="1"/>
      <c r="AF43" s="1"/>
      <c r="AW43" s="36" t="str">
        <f t="shared" si="0"/>
        <v/>
      </c>
    </row>
    <row r="44" spans="1:49" x14ac:dyDescent="0.25">
      <c r="A44" s="1"/>
      <c r="B44" s="30">
        <v>36</v>
      </c>
      <c r="C44" s="15"/>
      <c r="D44" s="16"/>
      <c r="E44" s="89"/>
      <c r="F44" s="17"/>
      <c r="G44" s="17"/>
      <c r="H44" s="17"/>
      <c r="I44" s="17"/>
      <c r="J44" s="17"/>
      <c r="K44" s="17"/>
      <c r="L44" s="17"/>
      <c r="M44" s="16"/>
      <c r="N44" s="16"/>
      <c r="O44" s="16"/>
      <c r="P44" s="17"/>
      <c r="Q44" s="16"/>
      <c r="R44" s="16"/>
      <c r="S44" s="16"/>
      <c r="T44" s="17"/>
      <c r="U44" s="16"/>
      <c r="V44" s="16"/>
      <c r="W44" s="16"/>
      <c r="X44" s="17"/>
      <c r="Y44" s="115"/>
      <c r="Z44" s="29"/>
      <c r="AA44" s="1"/>
      <c r="AB44" s="1"/>
      <c r="AC44" s="1"/>
      <c r="AD44" s="1"/>
      <c r="AE44" s="1"/>
      <c r="AF44" s="1"/>
      <c r="AW44" s="36" t="str">
        <f t="shared" si="0"/>
        <v/>
      </c>
    </row>
    <row r="45" spans="1:49" x14ac:dyDescent="0.25">
      <c r="A45" s="1"/>
      <c r="B45" s="30">
        <v>37</v>
      </c>
      <c r="C45" s="15"/>
      <c r="D45" s="16"/>
      <c r="E45" s="89"/>
      <c r="F45" s="17"/>
      <c r="G45" s="17"/>
      <c r="H45" s="17"/>
      <c r="I45" s="17"/>
      <c r="J45" s="17"/>
      <c r="K45" s="17"/>
      <c r="L45" s="17"/>
      <c r="M45" s="16"/>
      <c r="N45" s="16"/>
      <c r="O45" s="16"/>
      <c r="P45" s="17"/>
      <c r="Q45" s="16"/>
      <c r="R45" s="16"/>
      <c r="S45" s="16"/>
      <c r="T45" s="17"/>
      <c r="U45" s="16"/>
      <c r="V45" s="16"/>
      <c r="W45" s="16"/>
      <c r="X45" s="17"/>
      <c r="Y45" s="115"/>
      <c r="Z45" s="29"/>
      <c r="AA45" s="1"/>
      <c r="AB45" s="1"/>
      <c r="AC45" s="1"/>
      <c r="AD45" s="1"/>
      <c r="AE45" s="1"/>
      <c r="AF45" s="1"/>
      <c r="AW45" s="36" t="str">
        <f t="shared" si="0"/>
        <v/>
      </c>
    </row>
    <row r="46" spans="1:49" x14ac:dyDescent="0.25">
      <c r="A46" s="1"/>
      <c r="B46" s="30">
        <v>38</v>
      </c>
      <c r="C46" s="15"/>
      <c r="D46" s="16"/>
      <c r="E46" s="89"/>
      <c r="F46" s="17"/>
      <c r="G46" s="17"/>
      <c r="H46" s="17"/>
      <c r="I46" s="17"/>
      <c r="J46" s="17"/>
      <c r="K46" s="17"/>
      <c r="L46" s="17"/>
      <c r="M46" s="16"/>
      <c r="N46" s="16"/>
      <c r="O46" s="16"/>
      <c r="P46" s="17"/>
      <c r="Q46" s="16"/>
      <c r="R46" s="16"/>
      <c r="S46" s="16"/>
      <c r="T46" s="17"/>
      <c r="U46" s="16"/>
      <c r="V46" s="16"/>
      <c r="W46" s="16"/>
      <c r="X46" s="17"/>
      <c r="Y46" s="115"/>
      <c r="Z46" s="29"/>
      <c r="AA46" s="1"/>
      <c r="AB46" s="1"/>
      <c r="AC46" s="1"/>
      <c r="AD46" s="1"/>
      <c r="AE46" s="1"/>
      <c r="AF46" s="1"/>
      <c r="AW46" s="36" t="str">
        <f t="shared" si="0"/>
        <v/>
      </c>
    </row>
    <row r="47" spans="1:49" x14ac:dyDescent="0.25">
      <c r="A47" s="1"/>
      <c r="B47" s="30">
        <v>39</v>
      </c>
      <c r="C47" s="15"/>
      <c r="D47" s="16"/>
      <c r="E47" s="89"/>
      <c r="F47" s="17"/>
      <c r="G47" s="17"/>
      <c r="H47" s="17"/>
      <c r="I47" s="17"/>
      <c r="J47" s="17"/>
      <c r="K47" s="17"/>
      <c r="L47" s="17"/>
      <c r="M47" s="16"/>
      <c r="N47" s="16"/>
      <c r="O47" s="16"/>
      <c r="P47" s="17"/>
      <c r="Q47" s="16"/>
      <c r="R47" s="16"/>
      <c r="S47" s="16"/>
      <c r="T47" s="17"/>
      <c r="U47" s="16"/>
      <c r="V47" s="16"/>
      <c r="W47" s="16"/>
      <c r="X47" s="17"/>
      <c r="Y47" s="115"/>
      <c r="Z47" s="29"/>
      <c r="AA47" s="1"/>
      <c r="AB47" s="1"/>
      <c r="AC47" s="1"/>
      <c r="AD47" s="1"/>
      <c r="AE47" s="1"/>
      <c r="AF47" s="1"/>
      <c r="AW47" s="36" t="str">
        <f t="shared" si="0"/>
        <v/>
      </c>
    </row>
    <row r="48" spans="1:49" x14ac:dyDescent="0.25">
      <c r="A48" s="1"/>
      <c r="B48" s="30">
        <v>40</v>
      </c>
      <c r="C48" s="15"/>
      <c r="D48" s="16"/>
      <c r="E48" s="89"/>
      <c r="F48" s="17"/>
      <c r="G48" s="17"/>
      <c r="H48" s="17"/>
      <c r="I48" s="17"/>
      <c r="J48" s="17"/>
      <c r="K48" s="17"/>
      <c r="L48" s="17"/>
      <c r="M48" s="16"/>
      <c r="N48" s="16"/>
      <c r="O48" s="16"/>
      <c r="P48" s="17"/>
      <c r="Q48" s="16"/>
      <c r="R48" s="16"/>
      <c r="S48" s="16"/>
      <c r="T48" s="17"/>
      <c r="U48" s="16"/>
      <c r="V48" s="16"/>
      <c r="W48" s="16"/>
      <c r="X48" s="17"/>
      <c r="Y48" s="115"/>
      <c r="Z48" s="29"/>
      <c r="AA48" s="1"/>
      <c r="AB48" s="1"/>
      <c r="AC48" s="1"/>
      <c r="AD48" s="1"/>
      <c r="AE48" s="1"/>
      <c r="AF48" s="1"/>
      <c r="AW48" s="36" t="str">
        <f t="shared" si="0"/>
        <v/>
      </c>
    </row>
    <row r="49" spans="1:49" x14ac:dyDescent="0.25">
      <c r="A49" s="1"/>
      <c r="B49" s="30">
        <v>41</v>
      </c>
      <c r="C49" s="15"/>
      <c r="D49" s="16"/>
      <c r="E49" s="89"/>
      <c r="F49" s="17"/>
      <c r="G49" s="17"/>
      <c r="H49" s="17"/>
      <c r="I49" s="17"/>
      <c r="J49" s="17"/>
      <c r="K49" s="17"/>
      <c r="L49" s="17"/>
      <c r="M49" s="16"/>
      <c r="N49" s="16"/>
      <c r="O49" s="16"/>
      <c r="P49" s="17"/>
      <c r="Q49" s="16"/>
      <c r="R49" s="16"/>
      <c r="S49" s="16"/>
      <c r="T49" s="17"/>
      <c r="U49" s="16"/>
      <c r="V49" s="16"/>
      <c r="W49" s="16"/>
      <c r="X49" s="17"/>
      <c r="Y49" s="115"/>
      <c r="Z49" s="29"/>
      <c r="AA49" s="1"/>
      <c r="AB49" s="1"/>
      <c r="AC49" s="1"/>
      <c r="AD49" s="1"/>
      <c r="AE49" s="1"/>
      <c r="AF49" s="1"/>
      <c r="AW49" s="36" t="str">
        <f t="shared" si="0"/>
        <v/>
      </c>
    </row>
    <row r="50" spans="1:49" x14ac:dyDescent="0.25">
      <c r="A50" s="1"/>
      <c r="B50" s="30">
        <v>42</v>
      </c>
      <c r="C50" s="15"/>
      <c r="D50" s="16"/>
      <c r="E50" s="89"/>
      <c r="F50" s="17"/>
      <c r="G50" s="17"/>
      <c r="H50" s="17"/>
      <c r="I50" s="17"/>
      <c r="J50" s="17"/>
      <c r="K50" s="17"/>
      <c r="L50" s="17"/>
      <c r="M50" s="16"/>
      <c r="N50" s="16"/>
      <c r="O50" s="16"/>
      <c r="P50" s="17"/>
      <c r="Q50" s="16"/>
      <c r="R50" s="16"/>
      <c r="S50" s="16"/>
      <c r="T50" s="17"/>
      <c r="U50" s="16"/>
      <c r="V50" s="16"/>
      <c r="W50" s="16"/>
      <c r="X50" s="17"/>
      <c r="Y50" s="115"/>
      <c r="Z50" s="29"/>
      <c r="AA50" s="1"/>
      <c r="AB50" s="1"/>
      <c r="AC50" s="1"/>
      <c r="AD50" s="1"/>
      <c r="AE50" s="1"/>
      <c r="AF50" s="1"/>
      <c r="AW50" s="36" t="str">
        <f t="shared" si="0"/>
        <v/>
      </c>
    </row>
    <row r="51" spans="1:49" x14ac:dyDescent="0.25">
      <c r="A51" s="1"/>
      <c r="B51" s="30">
        <v>43</v>
      </c>
      <c r="C51" s="15"/>
      <c r="D51" s="16"/>
      <c r="E51" s="89"/>
      <c r="F51" s="17"/>
      <c r="G51" s="17"/>
      <c r="H51" s="17"/>
      <c r="I51" s="17"/>
      <c r="J51" s="17"/>
      <c r="K51" s="17"/>
      <c r="L51" s="17"/>
      <c r="M51" s="16"/>
      <c r="N51" s="16"/>
      <c r="O51" s="16"/>
      <c r="P51" s="17"/>
      <c r="Q51" s="16"/>
      <c r="R51" s="16"/>
      <c r="S51" s="16"/>
      <c r="T51" s="17"/>
      <c r="U51" s="16"/>
      <c r="V51" s="16"/>
      <c r="W51" s="16"/>
      <c r="X51" s="17"/>
      <c r="Y51" s="115"/>
      <c r="Z51" s="29"/>
      <c r="AA51" s="1"/>
      <c r="AB51" s="1"/>
      <c r="AC51" s="1"/>
      <c r="AD51" s="1"/>
      <c r="AE51" s="1"/>
      <c r="AF51" s="1"/>
      <c r="AW51" s="36" t="str">
        <f t="shared" si="0"/>
        <v/>
      </c>
    </row>
    <row r="52" spans="1:49" x14ac:dyDescent="0.25">
      <c r="A52" s="1"/>
      <c r="B52" s="30">
        <v>44</v>
      </c>
      <c r="C52" s="15"/>
      <c r="D52" s="16"/>
      <c r="E52" s="89"/>
      <c r="F52" s="17"/>
      <c r="G52" s="17"/>
      <c r="H52" s="17"/>
      <c r="I52" s="17"/>
      <c r="J52" s="17"/>
      <c r="K52" s="17"/>
      <c r="L52" s="17"/>
      <c r="M52" s="16"/>
      <c r="N52" s="16"/>
      <c r="O52" s="16"/>
      <c r="P52" s="17"/>
      <c r="Q52" s="16"/>
      <c r="R52" s="16"/>
      <c r="S52" s="16"/>
      <c r="T52" s="17"/>
      <c r="U52" s="16"/>
      <c r="V52" s="16"/>
      <c r="W52" s="16"/>
      <c r="X52" s="17"/>
      <c r="Y52" s="115"/>
      <c r="Z52" s="29"/>
      <c r="AA52" s="1"/>
      <c r="AB52" s="1"/>
      <c r="AC52" s="1"/>
      <c r="AD52" s="1"/>
      <c r="AE52" s="1"/>
      <c r="AF52" s="1"/>
      <c r="AW52" s="36" t="str">
        <f t="shared" si="0"/>
        <v/>
      </c>
    </row>
    <row r="53" spans="1:49" x14ac:dyDescent="0.25">
      <c r="A53" s="1"/>
      <c r="B53" s="30">
        <v>45</v>
      </c>
      <c r="C53" s="15"/>
      <c r="D53" s="16"/>
      <c r="E53" s="89"/>
      <c r="F53" s="17"/>
      <c r="G53" s="17"/>
      <c r="H53" s="17"/>
      <c r="I53" s="17"/>
      <c r="J53" s="17"/>
      <c r="K53" s="17"/>
      <c r="L53" s="17"/>
      <c r="M53" s="16"/>
      <c r="N53" s="16"/>
      <c r="O53" s="16"/>
      <c r="P53" s="17"/>
      <c r="Q53" s="16"/>
      <c r="R53" s="16"/>
      <c r="S53" s="16"/>
      <c r="T53" s="17"/>
      <c r="U53" s="16"/>
      <c r="V53" s="16"/>
      <c r="W53" s="16"/>
      <c r="X53" s="17"/>
      <c r="Y53" s="115"/>
      <c r="Z53" s="29"/>
      <c r="AA53" s="1"/>
      <c r="AB53" s="1"/>
      <c r="AC53" s="1"/>
      <c r="AD53" s="1"/>
      <c r="AE53" s="1"/>
      <c r="AF53" s="1"/>
      <c r="AW53" s="36" t="str">
        <f t="shared" si="0"/>
        <v/>
      </c>
    </row>
    <row r="54" spans="1:49" x14ac:dyDescent="0.25">
      <c r="A54" s="1"/>
      <c r="B54" s="30">
        <v>46</v>
      </c>
      <c r="C54" s="15"/>
      <c r="D54" s="16"/>
      <c r="E54" s="89"/>
      <c r="F54" s="17"/>
      <c r="G54" s="17"/>
      <c r="H54" s="17"/>
      <c r="I54" s="17"/>
      <c r="J54" s="17"/>
      <c r="K54" s="17"/>
      <c r="L54" s="17"/>
      <c r="M54" s="16"/>
      <c r="N54" s="16"/>
      <c r="O54" s="16"/>
      <c r="P54" s="17"/>
      <c r="Q54" s="16"/>
      <c r="R54" s="16"/>
      <c r="S54" s="16"/>
      <c r="T54" s="17"/>
      <c r="U54" s="16"/>
      <c r="V54" s="16"/>
      <c r="W54" s="16"/>
      <c r="X54" s="17"/>
      <c r="Y54" s="115"/>
      <c r="Z54" s="29"/>
      <c r="AA54" s="1"/>
      <c r="AB54" s="1"/>
      <c r="AC54" s="1"/>
      <c r="AD54" s="1"/>
      <c r="AE54" s="1"/>
      <c r="AF54" s="1"/>
      <c r="AW54" s="36" t="str">
        <f t="shared" si="0"/>
        <v/>
      </c>
    </row>
    <row r="55" spans="1:49" x14ac:dyDescent="0.25">
      <c r="A55" s="1"/>
      <c r="B55" s="30">
        <v>47</v>
      </c>
      <c r="C55" s="15"/>
      <c r="D55" s="16"/>
      <c r="E55" s="89"/>
      <c r="F55" s="17"/>
      <c r="G55" s="17"/>
      <c r="H55" s="17"/>
      <c r="I55" s="17"/>
      <c r="J55" s="17"/>
      <c r="K55" s="17"/>
      <c r="L55" s="17"/>
      <c r="M55" s="16"/>
      <c r="N55" s="16"/>
      <c r="O55" s="16"/>
      <c r="P55" s="17"/>
      <c r="Q55" s="16"/>
      <c r="R55" s="16"/>
      <c r="S55" s="16"/>
      <c r="T55" s="17"/>
      <c r="U55" s="16"/>
      <c r="V55" s="16"/>
      <c r="W55" s="16"/>
      <c r="X55" s="17"/>
      <c r="Y55" s="115"/>
      <c r="Z55" s="29"/>
      <c r="AA55" s="1"/>
      <c r="AB55" s="1"/>
      <c r="AC55" s="1"/>
      <c r="AD55" s="1"/>
      <c r="AE55" s="1"/>
      <c r="AF55" s="1"/>
      <c r="AW55" s="36" t="str">
        <f t="shared" si="0"/>
        <v/>
      </c>
    </row>
    <row r="56" spans="1:49" x14ac:dyDescent="0.25">
      <c r="A56" s="1"/>
      <c r="B56" s="30">
        <v>48</v>
      </c>
      <c r="C56" s="15"/>
      <c r="D56" s="16"/>
      <c r="E56" s="89"/>
      <c r="F56" s="17"/>
      <c r="G56" s="17"/>
      <c r="H56" s="17"/>
      <c r="I56" s="17"/>
      <c r="J56" s="17"/>
      <c r="K56" s="17"/>
      <c r="L56" s="17"/>
      <c r="M56" s="16"/>
      <c r="N56" s="16"/>
      <c r="O56" s="16"/>
      <c r="P56" s="17"/>
      <c r="Q56" s="16"/>
      <c r="R56" s="16"/>
      <c r="S56" s="16"/>
      <c r="T56" s="17"/>
      <c r="U56" s="16"/>
      <c r="V56" s="16"/>
      <c r="W56" s="16"/>
      <c r="X56" s="17"/>
      <c r="Y56" s="115"/>
      <c r="Z56" s="29"/>
      <c r="AA56" s="1"/>
      <c r="AB56" s="1"/>
      <c r="AC56" s="1"/>
      <c r="AD56" s="1"/>
      <c r="AE56" s="1"/>
      <c r="AF56" s="1"/>
      <c r="AW56" s="36" t="str">
        <f t="shared" si="0"/>
        <v/>
      </c>
    </row>
    <row r="57" spans="1:49" x14ac:dyDescent="0.25">
      <c r="A57" s="1"/>
      <c r="B57" s="30">
        <v>49</v>
      </c>
      <c r="C57" s="15"/>
      <c r="D57" s="16"/>
      <c r="E57" s="89"/>
      <c r="F57" s="17"/>
      <c r="G57" s="17"/>
      <c r="H57" s="17"/>
      <c r="I57" s="17"/>
      <c r="J57" s="17"/>
      <c r="K57" s="17"/>
      <c r="L57" s="17"/>
      <c r="M57" s="16"/>
      <c r="N57" s="16"/>
      <c r="O57" s="16"/>
      <c r="P57" s="17"/>
      <c r="Q57" s="16"/>
      <c r="R57" s="16"/>
      <c r="S57" s="16"/>
      <c r="T57" s="17"/>
      <c r="U57" s="16"/>
      <c r="V57" s="16"/>
      <c r="W57" s="16"/>
      <c r="X57" s="17"/>
      <c r="Y57" s="115"/>
      <c r="Z57" s="29"/>
      <c r="AA57" s="1"/>
      <c r="AB57" s="1"/>
      <c r="AC57" s="1"/>
      <c r="AD57" s="1"/>
      <c r="AE57" s="1"/>
      <c r="AF57" s="1"/>
      <c r="AW57" s="36" t="str">
        <f t="shared" si="0"/>
        <v/>
      </c>
    </row>
    <row r="58" spans="1:49" x14ac:dyDescent="0.25">
      <c r="A58" s="1"/>
      <c r="B58" s="30">
        <v>50</v>
      </c>
      <c r="C58" s="15"/>
      <c r="D58" s="16"/>
      <c r="E58" s="89"/>
      <c r="F58" s="17"/>
      <c r="G58" s="17"/>
      <c r="H58" s="17"/>
      <c r="I58" s="17"/>
      <c r="J58" s="17"/>
      <c r="K58" s="17"/>
      <c r="L58" s="17"/>
      <c r="M58" s="16"/>
      <c r="N58" s="16"/>
      <c r="O58" s="16"/>
      <c r="P58" s="17"/>
      <c r="Q58" s="16"/>
      <c r="R58" s="16"/>
      <c r="S58" s="16"/>
      <c r="T58" s="17"/>
      <c r="U58" s="16"/>
      <c r="V58" s="16"/>
      <c r="W58" s="16"/>
      <c r="X58" s="17"/>
      <c r="Y58" s="115"/>
      <c r="Z58" s="29"/>
      <c r="AA58" s="1"/>
      <c r="AB58" s="1"/>
      <c r="AC58" s="1"/>
      <c r="AD58" s="1"/>
      <c r="AE58" s="1"/>
      <c r="AF58" s="1"/>
      <c r="AW58" s="36" t="str">
        <f t="shared" si="0"/>
        <v/>
      </c>
    </row>
    <row r="59" spans="1:49" x14ac:dyDescent="0.25">
      <c r="A59" s="1"/>
      <c r="B59" s="30">
        <v>51</v>
      </c>
      <c r="C59" s="15"/>
      <c r="D59" s="16"/>
      <c r="E59" s="89"/>
      <c r="F59" s="17"/>
      <c r="G59" s="17"/>
      <c r="H59" s="17"/>
      <c r="I59" s="17"/>
      <c r="J59" s="17"/>
      <c r="K59" s="17"/>
      <c r="L59" s="17"/>
      <c r="M59" s="16"/>
      <c r="N59" s="16"/>
      <c r="O59" s="16"/>
      <c r="P59" s="17"/>
      <c r="Q59" s="16"/>
      <c r="R59" s="16"/>
      <c r="S59" s="16"/>
      <c r="T59" s="17"/>
      <c r="U59" s="16"/>
      <c r="V59" s="16"/>
      <c r="W59" s="16"/>
      <c r="X59" s="17"/>
      <c r="Y59" s="115"/>
      <c r="Z59" s="29"/>
      <c r="AA59" s="1"/>
      <c r="AB59" s="1"/>
      <c r="AC59" s="1"/>
      <c r="AD59" s="1"/>
      <c r="AE59" s="1"/>
      <c r="AF59" s="1"/>
      <c r="AW59" s="36" t="str">
        <f t="shared" si="0"/>
        <v/>
      </c>
    </row>
    <row r="60" spans="1:49" x14ac:dyDescent="0.25">
      <c r="A60" s="1"/>
      <c r="B60" s="30">
        <v>52</v>
      </c>
      <c r="C60" s="15"/>
      <c r="D60" s="16"/>
      <c r="E60" s="89"/>
      <c r="F60" s="17"/>
      <c r="G60" s="17"/>
      <c r="H60" s="17"/>
      <c r="I60" s="17"/>
      <c r="J60" s="17"/>
      <c r="K60" s="17"/>
      <c r="L60" s="17"/>
      <c r="M60" s="16"/>
      <c r="N60" s="16"/>
      <c r="O60" s="16"/>
      <c r="P60" s="17"/>
      <c r="Q60" s="16"/>
      <c r="R60" s="16"/>
      <c r="S60" s="16"/>
      <c r="T60" s="17"/>
      <c r="U60" s="16"/>
      <c r="V60" s="16"/>
      <c r="W60" s="16"/>
      <c r="X60" s="17"/>
      <c r="Y60" s="115"/>
      <c r="Z60" s="29"/>
      <c r="AA60" s="1"/>
      <c r="AB60" s="1"/>
      <c r="AC60" s="1"/>
      <c r="AD60" s="1"/>
      <c r="AE60" s="1"/>
      <c r="AF60" s="1"/>
      <c r="AW60" s="36" t="str">
        <f t="shared" si="0"/>
        <v/>
      </c>
    </row>
    <row r="61" spans="1:49" x14ac:dyDescent="0.25">
      <c r="A61" s="1"/>
      <c r="B61" s="30">
        <v>53</v>
      </c>
      <c r="C61" s="15"/>
      <c r="D61" s="16"/>
      <c r="E61" s="89"/>
      <c r="F61" s="17"/>
      <c r="G61" s="17"/>
      <c r="H61" s="17"/>
      <c r="I61" s="17"/>
      <c r="J61" s="17"/>
      <c r="K61" s="17"/>
      <c r="L61" s="17"/>
      <c r="M61" s="16"/>
      <c r="N61" s="16"/>
      <c r="O61" s="16"/>
      <c r="P61" s="17"/>
      <c r="Q61" s="16"/>
      <c r="R61" s="16"/>
      <c r="S61" s="16"/>
      <c r="T61" s="17"/>
      <c r="U61" s="16"/>
      <c r="V61" s="16"/>
      <c r="W61" s="16"/>
      <c r="X61" s="17"/>
      <c r="Y61" s="115"/>
      <c r="Z61" s="29"/>
      <c r="AA61" s="1"/>
      <c r="AB61" s="1"/>
      <c r="AC61" s="1"/>
      <c r="AD61" s="1"/>
      <c r="AE61" s="1"/>
      <c r="AF61" s="1"/>
      <c r="AW61" s="36" t="str">
        <f t="shared" si="0"/>
        <v/>
      </c>
    </row>
    <row r="62" spans="1:49" x14ac:dyDescent="0.25">
      <c r="A62" s="1"/>
      <c r="B62" s="30">
        <v>54</v>
      </c>
      <c r="C62" s="15"/>
      <c r="D62" s="16"/>
      <c r="E62" s="89"/>
      <c r="F62" s="17"/>
      <c r="G62" s="17"/>
      <c r="H62" s="17"/>
      <c r="I62" s="17"/>
      <c r="J62" s="17"/>
      <c r="K62" s="17"/>
      <c r="L62" s="17"/>
      <c r="M62" s="16"/>
      <c r="N62" s="16"/>
      <c r="O62" s="16"/>
      <c r="P62" s="17"/>
      <c r="Q62" s="16"/>
      <c r="R62" s="16"/>
      <c r="S62" s="16"/>
      <c r="T62" s="17"/>
      <c r="U62" s="16"/>
      <c r="V62" s="16"/>
      <c r="W62" s="16"/>
      <c r="X62" s="17"/>
      <c r="Y62" s="115"/>
      <c r="Z62" s="29"/>
      <c r="AA62" s="1"/>
      <c r="AB62" s="1"/>
      <c r="AC62" s="1"/>
      <c r="AD62" s="1"/>
      <c r="AE62" s="1"/>
      <c r="AF62" s="1"/>
      <c r="AW62" s="36" t="str">
        <f t="shared" si="0"/>
        <v/>
      </c>
    </row>
    <row r="63" spans="1:49" x14ac:dyDescent="0.25">
      <c r="A63" s="1"/>
      <c r="B63" s="30">
        <v>55</v>
      </c>
      <c r="C63" s="15"/>
      <c r="D63" s="16"/>
      <c r="E63" s="89"/>
      <c r="F63" s="17"/>
      <c r="G63" s="17"/>
      <c r="H63" s="17"/>
      <c r="I63" s="17"/>
      <c r="J63" s="17"/>
      <c r="K63" s="17"/>
      <c r="L63" s="17"/>
      <c r="M63" s="16"/>
      <c r="N63" s="16"/>
      <c r="O63" s="16"/>
      <c r="P63" s="17"/>
      <c r="Q63" s="16"/>
      <c r="R63" s="16"/>
      <c r="S63" s="16"/>
      <c r="T63" s="17"/>
      <c r="U63" s="16"/>
      <c r="V63" s="16"/>
      <c r="W63" s="16"/>
      <c r="X63" s="17"/>
      <c r="Y63" s="115"/>
      <c r="Z63" s="29"/>
      <c r="AA63" s="1"/>
      <c r="AB63" s="1"/>
      <c r="AC63" s="1"/>
      <c r="AD63" s="1"/>
      <c r="AE63" s="1"/>
      <c r="AF63" s="1"/>
      <c r="AW63" s="36" t="str">
        <f t="shared" si="0"/>
        <v/>
      </c>
    </row>
    <row r="64" spans="1:49" x14ac:dyDescent="0.25">
      <c r="A64" s="1"/>
      <c r="B64" s="30">
        <v>56</v>
      </c>
      <c r="C64" s="15"/>
      <c r="D64" s="16"/>
      <c r="E64" s="89"/>
      <c r="F64" s="17"/>
      <c r="G64" s="17"/>
      <c r="H64" s="17"/>
      <c r="I64" s="17"/>
      <c r="J64" s="17"/>
      <c r="K64" s="17"/>
      <c r="L64" s="17"/>
      <c r="M64" s="16"/>
      <c r="N64" s="16"/>
      <c r="O64" s="16"/>
      <c r="P64" s="17"/>
      <c r="Q64" s="16"/>
      <c r="R64" s="16"/>
      <c r="S64" s="16"/>
      <c r="T64" s="17"/>
      <c r="U64" s="16"/>
      <c r="V64" s="16"/>
      <c r="W64" s="16"/>
      <c r="X64" s="17"/>
      <c r="Y64" s="115"/>
      <c r="Z64" s="29"/>
      <c r="AA64" s="1"/>
      <c r="AB64" s="1"/>
      <c r="AC64" s="1"/>
      <c r="AD64" s="1"/>
      <c r="AE64" s="1"/>
      <c r="AF64" s="1"/>
      <c r="AW64" s="36" t="str">
        <f t="shared" si="0"/>
        <v/>
      </c>
    </row>
    <row r="65" spans="1:49" x14ac:dyDescent="0.25">
      <c r="A65" s="1"/>
      <c r="B65" s="30">
        <v>57</v>
      </c>
      <c r="C65" s="15"/>
      <c r="D65" s="16"/>
      <c r="E65" s="89"/>
      <c r="F65" s="17"/>
      <c r="G65" s="17"/>
      <c r="H65" s="17"/>
      <c r="I65" s="17"/>
      <c r="J65" s="17"/>
      <c r="K65" s="17"/>
      <c r="L65" s="17"/>
      <c r="M65" s="16"/>
      <c r="N65" s="16"/>
      <c r="O65" s="16"/>
      <c r="P65" s="17"/>
      <c r="Q65" s="16"/>
      <c r="R65" s="16"/>
      <c r="S65" s="16"/>
      <c r="T65" s="17"/>
      <c r="U65" s="16"/>
      <c r="V65" s="16"/>
      <c r="W65" s="16"/>
      <c r="X65" s="17"/>
      <c r="Y65" s="115"/>
      <c r="Z65" s="29"/>
      <c r="AA65" s="1"/>
      <c r="AB65" s="1"/>
      <c r="AC65" s="1"/>
      <c r="AD65" s="1"/>
      <c r="AE65" s="1"/>
      <c r="AF65" s="1"/>
      <c r="AW65" s="36" t="str">
        <f t="shared" si="0"/>
        <v/>
      </c>
    </row>
    <row r="66" spans="1:49" x14ac:dyDescent="0.25">
      <c r="A66" s="1"/>
      <c r="B66" s="30">
        <v>58</v>
      </c>
      <c r="C66" s="15"/>
      <c r="D66" s="16"/>
      <c r="E66" s="89"/>
      <c r="F66" s="17"/>
      <c r="G66" s="17"/>
      <c r="H66" s="17"/>
      <c r="I66" s="17"/>
      <c r="J66" s="17"/>
      <c r="K66" s="17"/>
      <c r="L66" s="17"/>
      <c r="M66" s="16"/>
      <c r="N66" s="16"/>
      <c r="O66" s="16"/>
      <c r="P66" s="17"/>
      <c r="Q66" s="16"/>
      <c r="R66" s="16"/>
      <c r="S66" s="16"/>
      <c r="T66" s="17"/>
      <c r="U66" s="16"/>
      <c r="V66" s="16"/>
      <c r="W66" s="16"/>
      <c r="X66" s="17"/>
      <c r="Y66" s="115"/>
      <c r="Z66" s="29"/>
      <c r="AA66" s="1"/>
      <c r="AB66" s="1"/>
      <c r="AC66" s="1"/>
      <c r="AD66" s="1"/>
      <c r="AE66" s="1"/>
      <c r="AF66" s="1"/>
      <c r="AW66" s="36" t="str">
        <f t="shared" si="0"/>
        <v/>
      </c>
    </row>
    <row r="67" spans="1:49" x14ac:dyDescent="0.25">
      <c r="A67" s="1"/>
      <c r="B67" s="30">
        <v>59</v>
      </c>
      <c r="C67" s="15"/>
      <c r="D67" s="16"/>
      <c r="E67" s="89"/>
      <c r="F67" s="17"/>
      <c r="G67" s="17"/>
      <c r="H67" s="17"/>
      <c r="I67" s="17"/>
      <c r="J67" s="17"/>
      <c r="K67" s="17"/>
      <c r="L67" s="17"/>
      <c r="M67" s="16"/>
      <c r="N67" s="16"/>
      <c r="O67" s="16"/>
      <c r="P67" s="17"/>
      <c r="Q67" s="16"/>
      <c r="R67" s="16"/>
      <c r="S67" s="16"/>
      <c r="T67" s="17"/>
      <c r="U67" s="16"/>
      <c r="V67" s="16"/>
      <c r="W67" s="16"/>
      <c r="X67" s="17"/>
      <c r="Y67" s="115"/>
      <c r="Z67" s="29"/>
      <c r="AA67" s="1"/>
      <c r="AB67" s="1"/>
      <c r="AC67" s="1"/>
      <c r="AD67" s="1"/>
      <c r="AE67" s="1"/>
      <c r="AF67" s="1"/>
      <c r="AW67" s="36" t="str">
        <f t="shared" si="0"/>
        <v/>
      </c>
    </row>
    <row r="68" spans="1:49" x14ac:dyDescent="0.25">
      <c r="A68" s="1"/>
      <c r="B68" s="30">
        <v>60</v>
      </c>
      <c r="C68" s="15"/>
      <c r="D68" s="16"/>
      <c r="E68" s="89"/>
      <c r="F68" s="17"/>
      <c r="G68" s="17"/>
      <c r="H68" s="17"/>
      <c r="I68" s="17"/>
      <c r="J68" s="17"/>
      <c r="K68" s="17"/>
      <c r="L68" s="17"/>
      <c r="M68" s="16"/>
      <c r="N68" s="16"/>
      <c r="O68" s="16"/>
      <c r="P68" s="17"/>
      <c r="Q68" s="16"/>
      <c r="R68" s="16"/>
      <c r="S68" s="16"/>
      <c r="T68" s="17"/>
      <c r="U68" s="16"/>
      <c r="V68" s="16"/>
      <c r="W68" s="16"/>
      <c r="X68" s="17"/>
      <c r="Y68" s="115"/>
      <c r="Z68" s="29"/>
      <c r="AA68" s="1"/>
      <c r="AB68" s="1"/>
      <c r="AC68" s="1"/>
      <c r="AD68" s="1"/>
      <c r="AE68" s="1"/>
      <c r="AF68" s="1"/>
      <c r="AW68" s="36" t="str">
        <f t="shared" si="0"/>
        <v/>
      </c>
    </row>
    <row r="69" spans="1:49" x14ac:dyDescent="0.25">
      <c r="A69" s="1"/>
      <c r="B69" s="30">
        <v>61</v>
      </c>
      <c r="C69" s="15"/>
      <c r="D69" s="16"/>
      <c r="E69" s="89"/>
      <c r="F69" s="17"/>
      <c r="G69" s="17"/>
      <c r="H69" s="17"/>
      <c r="I69" s="17"/>
      <c r="J69" s="17"/>
      <c r="K69" s="17"/>
      <c r="L69" s="17"/>
      <c r="M69" s="16"/>
      <c r="N69" s="16"/>
      <c r="O69" s="16"/>
      <c r="P69" s="17"/>
      <c r="Q69" s="16"/>
      <c r="R69" s="16"/>
      <c r="S69" s="16"/>
      <c r="T69" s="17"/>
      <c r="U69" s="16"/>
      <c r="V69" s="16"/>
      <c r="W69" s="16"/>
      <c r="X69" s="17"/>
      <c r="Y69" s="115"/>
      <c r="Z69" s="29"/>
      <c r="AA69" s="1"/>
      <c r="AB69" s="1"/>
      <c r="AC69" s="1"/>
      <c r="AD69" s="1"/>
      <c r="AE69" s="1"/>
      <c r="AF69" s="1"/>
      <c r="AW69" s="36" t="str">
        <f t="shared" si="0"/>
        <v/>
      </c>
    </row>
    <row r="70" spans="1:49" x14ac:dyDescent="0.25">
      <c r="A70" s="1"/>
      <c r="B70" s="30">
        <v>62</v>
      </c>
      <c r="C70" s="15"/>
      <c r="D70" s="16"/>
      <c r="E70" s="89"/>
      <c r="F70" s="17"/>
      <c r="G70" s="17"/>
      <c r="H70" s="17"/>
      <c r="I70" s="17"/>
      <c r="J70" s="17"/>
      <c r="K70" s="17"/>
      <c r="L70" s="17"/>
      <c r="M70" s="16"/>
      <c r="N70" s="16"/>
      <c r="O70" s="16"/>
      <c r="P70" s="17"/>
      <c r="Q70" s="16"/>
      <c r="R70" s="16"/>
      <c r="S70" s="16"/>
      <c r="T70" s="17"/>
      <c r="U70" s="16"/>
      <c r="V70" s="16"/>
      <c r="W70" s="16"/>
      <c r="X70" s="17"/>
      <c r="Y70" s="115"/>
      <c r="Z70" s="29"/>
      <c r="AA70" s="1"/>
      <c r="AB70" s="1"/>
      <c r="AC70" s="1"/>
      <c r="AD70" s="1"/>
      <c r="AE70" s="1"/>
      <c r="AF70" s="1"/>
      <c r="AW70" s="36" t="str">
        <f t="shared" si="0"/>
        <v/>
      </c>
    </row>
    <row r="71" spans="1:49" x14ac:dyDescent="0.25">
      <c r="A71" s="1"/>
      <c r="B71" s="30">
        <v>63</v>
      </c>
      <c r="C71" s="15"/>
      <c r="D71" s="16"/>
      <c r="E71" s="89"/>
      <c r="F71" s="17"/>
      <c r="G71" s="17"/>
      <c r="H71" s="17"/>
      <c r="I71" s="17"/>
      <c r="J71" s="17"/>
      <c r="K71" s="17"/>
      <c r="L71" s="17"/>
      <c r="M71" s="16"/>
      <c r="N71" s="16"/>
      <c r="O71" s="16"/>
      <c r="P71" s="17"/>
      <c r="Q71" s="16"/>
      <c r="R71" s="16"/>
      <c r="S71" s="16"/>
      <c r="T71" s="17"/>
      <c r="U71" s="16"/>
      <c r="V71" s="16"/>
      <c r="W71" s="16"/>
      <c r="X71" s="17"/>
      <c r="Y71" s="115"/>
      <c r="Z71" s="29"/>
      <c r="AA71" s="1"/>
      <c r="AB71" s="1"/>
      <c r="AC71" s="1"/>
      <c r="AD71" s="1"/>
      <c r="AE71" s="1"/>
      <c r="AF71" s="1"/>
      <c r="AW71" s="36" t="str">
        <f t="shared" si="0"/>
        <v/>
      </c>
    </row>
    <row r="72" spans="1:49" x14ac:dyDescent="0.25">
      <c r="A72" s="1"/>
      <c r="B72" s="30">
        <v>64</v>
      </c>
      <c r="C72" s="15"/>
      <c r="D72" s="16"/>
      <c r="E72" s="89"/>
      <c r="F72" s="17"/>
      <c r="G72" s="17"/>
      <c r="H72" s="17"/>
      <c r="I72" s="17"/>
      <c r="J72" s="17"/>
      <c r="K72" s="17"/>
      <c r="L72" s="17"/>
      <c r="M72" s="16"/>
      <c r="N72" s="16"/>
      <c r="O72" s="16"/>
      <c r="P72" s="17"/>
      <c r="Q72" s="16"/>
      <c r="R72" s="16"/>
      <c r="S72" s="16"/>
      <c r="T72" s="17"/>
      <c r="U72" s="16"/>
      <c r="V72" s="16"/>
      <c r="W72" s="16"/>
      <c r="X72" s="17"/>
      <c r="Y72" s="115"/>
      <c r="Z72" s="29"/>
      <c r="AA72" s="1"/>
      <c r="AB72" s="1"/>
      <c r="AC72" s="1"/>
      <c r="AD72" s="1"/>
      <c r="AE72" s="1"/>
      <c r="AF72" s="1"/>
      <c r="AW72" s="36" t="str">
        <f t="shared" si="0"/>
        <v/>
      </c>
    </row>
    <row r="73" spans="1:49" x14ac:dyDescent="0.25">
      <c r="A73" s="1"/>
      <c r="B73" s="30">
        <v>65</v>
      </c>
      <c r="C73" s="15"/>
      <c r="D73" s="16"/>
      <c r="E73" s="89"/>
      <c r="F73" s="17"/>
      <c r="G73" s="17"/>
      <c r="H73" s="17"/>
      <c r="I73" s="17"/>
      <c r="J73" s="17"/>
      <c r="K73" s="17"/>
      <c r="L73" s="17"/>
      <c r="M73" s="16"/>
      <c r="N73" s="16"/>
      <c r="O73" s="16"/>
      <c r="P73" s="17"/>
      <c r="Q73" s="16"/>
      <c r="R73" s="16"/>
      <c r="S73" s="16"/>
      <c r="T73" s="17"/>
      <c r="U73" s="16"/>
      <c r="V73" s="16"/>
      <c r="W73" s="16"/>
      <c r="X73" s="17"/>
      <c r="Y73" s="115"/>
      <c r="Z73" s="29"/>
      <c r="AA73" s="1"/>
      <c r="AB73" s="1"/>
      <c r="AC73" s="1"/>
      <c r="AD73" s="1"/>
      <c r="AE73" s="1"/>
      <c r="AF73" s="1"/>
      <c r="AW73" s="36" t="str">
        <f t="shared" si="0"/>
        <v/>
      </c>
    </row>
    <row r="74" spans="1:49" x14ac:dyDescent="0.25">
      <c r="A74" s="1"/>
      <c r="B74" s="30">
        <v>66</v>
      </c>
      <c r="C74" s="15"/>
      <c r="D74" s="16"/>
      <c r="E74" s="89"/>
      <c r="F74" s="17"/>
      <c r="G74" s="17"/>
      <c r="H74" s="17"/>
      <c r="I74" s="17"/>
      <c r="J74" s="17"/>
      <c r="K74" s="17"/>
      <c r="L74" s="17"/>
      <c r="M74" s="16"/>
      <c r="N74" s="16"/>
      <c r="O74" s="16"/>
      <c r="P74" s="17"/>
      <c r="Q74" s="16"/>
      <c r="R74" s="16"/>
      <c r="S74" s="16"/>
      <c r="T74" s="17"/>
      <c r="U74" s="16"/>
      <c r="V74" s="16"/>
      <c r="W74" s="16"/>
      <c r="X74" s="17"/>
      <c r="Y74" s="115"/>
      <c r="Z74" s="29"/>
      <c r="AA74" s="1"/>
      <c r="AB74" s="1"/>
      <c r="AC74" s="1"/>
      <c r="AD74" s="1"/>
      <c r="AE74" s="1"/>
      <c r="AF74" s="1"/>
      <c r="AW74" s="36" t="str">
        <f t="shared" si="0"/>
        <v/>
      </c>
    </row>
    <row r="75" spans="1:49" x14ac:dyDescent="0.25">
      <c r="A75" s="1"/>
      <c r="B75" s="30">
        <v>67</v>
      </c>
      <c r="C75" s="15"/>
      <c r="D75" s="16"/>
      <c r="E75" s="89"/>
      <c r="F75" s="17"/>
      <c r="G75" s="17"/>
      <c r="H75" s="17"/>
      <c r="I75" s="17"/>
      <c r="J75" s="17"/>
      <c r="K75" s="17"/>
      <c r="L75" s="17"/>
      <c r="M75" s="16"/>
      <c r="N75" s="16"/>
      <c r="O75" s="16"/>
      <c r="P75" s="17"/>
      <c r="Q75" s="16"/>
      <c r="R75" s="16"/>
      <c r="S75" s="16"/>
      <c r="T75" s="17"/>
      <c r="U75" s="16"/>
      <c r="V75" s="16"/>
      <c r="W75" s="16"/>
      <c r="X75" s="17"/>
      <c r="Y75" s="115"/>
      <c r="Z75" s="29"/>
      <c r="AA75" s="1"/>
      <c r="AB75" s="1"/>
      <c r="AC75" s="1"/>
      <c r="AD75" s="1"/>
      <c r="AE75" s="1"/>
      <c r="AF75" s="1"/>
      <c r="AW75" s="36" t="str">
        <f t="shared" ref="AW75:AW138" si="1">IF(E75="", "", IF(E75&gt;=E74, "", 1))</f>
        <v/>
      </c>
    </row>
    <row r="76" spans="1:49" x14ac:dyDescent="0.25">
      <c r="A76" s="1"/>
      <c r="B76" s="30">
        <v>68</v>
      </c>
      <c r="C76" s="15"/>
      <c r="D76" s="16"/>
      <c r="E76" s="89"/>
      <c r="F76" s="17"/>
      <c r="G76" s="17"/>
      <c r="H76" s="17"/>
      <c r="I76" s="17"/>
      <c r="J76" s="17"/>
      <c r="K76" s="17"/>
      <c r="L76" s="17"/>
      <c r="M76" s="16"/>
      <c r="N76" s="16"/>
      <c r="O76" s="16"/>
      <c r="P76" s="17"/>
      <c r="Q76" s="16"/>
      <c r="R76" s="16"/>
      <c r="S76" s="16"/>
      <c r="T76" s="17"/>
      <c r="U76" s="16"/>
      <c r="V76" s="16"/>
      <c r="W76" s="16"/>
      <c r="X76" s="17"/>
      <c r="Y76" s="115"/>
      <c r="Z76" s="29"/>
      <c r="AA76" s="1"/>
      <c r="AB76" s="1"/>
      <c r="AC76" s="1"/>
      <c r="AD76" s="1"/>
      <c r="AE76" s="1"/>
      <c r="AF76" s="1"/>
      <c r="AW76" s="36" t="str">
        <f t="shared" si="1"/>
        <v/>
      </c>
    </row>
    <row r="77" spans="1:49" x14ac:dyDescent="0.25">
      <c r="A77" s="1"/>
      <c r="B77" s="30">
        <v>69</v>
      </c>
      <c r="C77" s="15"/>
      <c r="D77" s="16"/>
      <c r="E77" s="89"/>
      <c r="F77" s="17"/>
      <c r="G77" s="17"/>
      <c r="H77" s="17"/>
      <c r="I77" s="17"/>
      <c r="J77" s="17"/>
      <c r="K77" s="17"/>
      <c r="L77" s="17"/>
      <c r="M77" s="16"/>
      <c r="N77" s="16"/>
      <c r="O77" s="16"/>
      <c r="P77" s="17"/>
      <c r="Q77" s="16"/>
      <c r="R77" s="16"/>
      <c r="S77" s="16"/>
      <c r="T77" s="17"/>
      <c r="U77" s="16"/>
      <c r="V77" s="16"/>
      <c r="W77" s="16"/>
      <c r="X77" s="17"/>
      <c r="Y77" s="115"/>
      <c r="Z77" s="29"/>
      <c r="AA77" s="1"/>
      <c r="AB77" s="1"/>
      <c r="AC77" s="1"/>
      <c r="AD77" s="1"/>
      <c r="AE77" s="1"/>
      <c r="AF77" s="1"/>
      <c r="AW77" s="36" t="str">
        <f t="shared" si="1"/>
        <v/>
      </c>
    </row>
    <row r="78" spans="1:49" x14ac:dyDescent="0.25">
      <c r="A78" s="1"/>
      <c r="B78" s="30">
        <v>70</v>
      </c>
      <c r="C78" s="15"/>
      <c r="D78" s="16"/>
      <c r="E78" s="89"/>
      <c r="F78" s="17"/>
      <c r="G78" s="17"/>
      <c r="H78" s="17"/>
      <c r="I78" s="17"/>
      <c r="J78" s="17"/>
      <c r="K78" s="17"/>
      <c r="L78" s="17"/>
      <c r="M78" s="16"/>
      <c r="N78" s="16"/>
      <c r="O78" s="16"/>
      <c r="P78" s="17"/>
      <c r="Q78" s="16"/>
      <c r="R78" s="16"/>
      <c r="S78" s="16"/>
      <c r="T78" s="17"/>
      <c r="U78" s="16"/>
      <c r="V78" s="16"/>
      <c r="W78" s="16"/>
      <c r="X78" s="17"/>
      <c r="Y78" s="115"/>
      <c r="Z78" s="29"/>
      <c r="AA78" s="1"/>
      <c r="AB78" s="1"/>
      <c r="AC78" s="1"/>
      <c r="AD78" s="1"/>
      <c r="AE78" s="1"/>
      <c r="AF78" s="1"/>
      <c r="AW78" s="36" t="str">
        <f t="shared" si="1"/>
        <v/>
      </c>
    </row>
    <row r="79" spans="1:49" x14ac:dyDescent="0.25">
      <c r="A79" s="1"/>
      <c r="B79" s="30">
        <v>71</v>
      </c>
      <c r="C79" s="15"/>
      <c r="D79" s="16"/>
      <c r="E79" s="89"/>
      <c r="F79" s="17"/>
      <c r="G79" s="17"/>
      <c r="H79" s="17"/>
      <c r="I79" s="17"/>
      <c r="J79" s="17"/>
      <c r="K79" s="17"/>
      <c r="L79" s="17"/>
      <c r="M79" s="16"/>
      <c r="N79" s="16"/>
      <c r="O79" s="16"/>
      <c r="P79" s="17"/>
      <c r="Q79" s="16"/>
      <c r="R79" s="16"/>
      <c r="S79" s="16"/>
      <c r="T79" s="17"/>
      <c r="U79" s="16"/>
      <c r="V79" s="16"/>
      <c r="W79" s="16"/>
      <c r="X79" s="17"/>
      <c r="Y79" s="115"/>
      <c r="Z79" s="29"/>
      <c r="AA79" s="1"/>
      <c r="AB79" s="1"/>
      <c r="AC79" s="1"/>
      <c r="AD79" s="1"/>
      <c r="AE79" s="1"/>
      <c r="AF79" s="1"/>
      <c r="AW79" s="36" t="str">
        <f t="shared" si="1"/>
        <v/>
      </c>
    </row>
    <row r="80" spans="1:49" x14ac:dyDescent="0.25">
      <c r="A80" s="1"/>
      <c r="B80" s="30">
        <v>72</v>
      </c>
      <c r="C80" s="15"/>
      <c r="D80" s="16"/>
      <c r="E80" s="89"/>
      <c r="F80" s="17"/>
      <c r="G80" s="17"/>
      <c r="H80" s="17"/>
      <c r="I80" s="17"/>
      <c r="J80" s="17"/>
      <c r="K80" s="17"/>
      <c r="L80" s="17"/>
      <c r="M80" s="16"/>
      <c r="N80" s="16"/>
      <c r="O80" s="16"/>
      <c r="P80" s="17"/>
      <c r="Q80" s="16"/>
      <c r="R80" s="16"/>
      <c r="S80" s="16"/>
      <c r="T80" s="17"/>
      <c r="U80" s="16"/>
      <c r="V80" s="16"/>
      <c r="W80" s="16"/>
      <c r="X80" s="17"/>
      <c r="Y80" s="115"/>
      <c r="Z80" s="29"/>
      <c r="AA80" s="1"/>
      <c r="AB80" s="1"/>
      <c r="AC80" s="1"/>
      <c r="AD80" s="1"/>
      <c r="AE80" s="1"/>
      <c r="AF80" s="1"/>
      <c r="AW80" s="36" t="str">
        <f t="shared" si="1"/>
        <v/>
      </c>
    </row>
    <row r="81" spans="1:49" x14ac:dyDescent="0.25">
      <c r="A81" s="1"/>
      <c r="B81" s="30">
        <v>73</v>
      </c>
      <c r="C81" s="15"/>
      <c r="D81" s="16"/>
      <c r="E81" s="89"/>
      <c r="F81" s="17"/>
      <c r="G81" s="17"/>
      <c r="H81" s="17"/>
      <c r="I81" s="17"/>
      <c r="J81" s="17"/>
      <c r="K81" s="17"/>
      <c r="L81" s="17"/>
      <c r="M81" s="16"/>
      <c r="N81" s="16"/>
      <c r="O81" s="16"/>
      <c r="P81" s="17"/>
      <c r="Q81" s="16"/>
      <c r="R81" s="16"/>
      <c r="S81" s="16"/>
      <c r="T81" s="17"/>
      <c r="U81" s="16"/>
      <c r="V81" s="16"/>
      <c r="W81" s="16"/>
      <c r="X81" s="17"/>
      <c r="Y81" s="115"/>
      <c r="Z81" s="29"/>
      <c r="AA81" s="1"/>
      <c r="AB81" s="1"/>
      <c r="AC81" s="1"/>
      <c r="AD81" s="1"/>
      <c r="AE81" s="1"/>
      <c r="AF81" s="1"/>
      <c r="AW81" s="36" t="str">
        <f t="shared" si="1"/>
        <v/>
      </c>
    </row>
    <row r="82" spans="1:49" x14ac:dyDescent="0.25">
      <c r="A82" s="1"/>
      <c r="B82" s="30">
        <v>74</v>
      </c>
      <c r="C82" s="15"/>
      <c r="D82" s="16"/>
      <c r="E82" s="89"/>
      <c r="F82" s="17"/>
      <c r="G82" s="17"/>
      <c r="H82" s="17"/>
      <c r="I82" s="17"/>
      <c r="J82" s="17"/>
      <c r="K82" s="17"/>
      <c r="L82" s="17"/>
      <c r="M82" s="16"/>
      <c r="N82" s="16"/>
      <c r="O82" s="16"/>
      <c r="P82" s="17"/>
      <c r="Q82" s="16"/>
      <c r="R82" s="16"/>
      <c r="S82" s="16"/>
      <c r="T82" s="17"/>
      <c r="U82" s="16"/>
      <c r="V82" s="16"/>
      <c r="W82" s="16"/>
      <c r="X82" s="17"/>
      <c r="Y82" s="115"/>
      <c r="Z82" s="29"/>
      <c r="AA82" s="1"/>
      <c r="AB82" s="1"/>
      <c r="AC82" s="1"/>
      <c r="AD82" s="1"/>
      <c r="AE82" s="1"/>
      <c r="AF82" s="1"/>
      <c r="AW82" s="36" t="str">
        <f t="shared" si="1"/>
        <v/>
      </c>
    </row>
    <row r="83" spans="1:49" x14ac:dyDescent="0.25">
      <c r="A83" s="1"/>
      <c r="B83" s="30">
        <v>75</v>
      </c>
      <c r="C83" s="15"/>
      <c r="D83" s="16"/>
      <c r="E83" s="89"/>
      <c r="F83" s="17"/>
      <c r="G83" s="17"/>
      <c r="H83" s="17"/>
      <c r="I83" s="17"/>
      <c r="J83" s="17"/>
      <c r="K83" s="17"/>
      <c r="L83" s="17"/>
      <c r="M83" s="16"/>
      <c r="N83" s="16"/>
      <c r="O83" s="16"/>
      <c r="P83" s="17"/>
      <c r="Q83" s="16"/>
      <c r="R83" s="16"/>
      <c r="S83" s="16"/>
      <c r="T83" s="17"/>
      <c r="U83" s="16"/>
      <c r="V83" s="16"/>
      <c r="W83" s="16"/>
      <c r="X83" s="17"/>
      <c r="Y83" s="115"/>
      <c r="Z83" s="29"/>
      <c r="AA83" s="1"/>
      <c r="AB83" s="1"/>
      <c r="AC83" s="1"/>
      <c r="AD83" s="1"/>
      <c r="AE83" s="1"/>
      <c r="AF83" s="1"/>
      <c r="AW83" s="36" t="str">
        <f t="shared" si="1"/>
        <v/>
      </c>
    </row>
    <row r="84" spans="1:49" x14ac:dyDescent="0.25">
      <c r="A84" s="1"/>
      <c r="B84" s="30">
        <v>76</v>
      </c>
      <c r="C84" s="15"/>
      <c r="D84" s="16"/>
      <c r="E84" s="89"/>
      <c r="F84" s="17"/>
      <c r="G84" s="17"/>
      <c r="H84" s="17"/>
      <c r="I84" s="17"/>
      <c r="J84" s="17"/>
      <c r="K84" s="17"/>
      <c r="L84" s="17"/>
      <c r="M84" s="16"/>
      <c r="N84" s="16"/>
      <c r="O84" s="16"/>
      <c r="P84" s="17"/>
      <c r="Q84" s="16"/>
      <c r="R84" s="16"/>
      <c r="S84" s="16"/>
      <c r="T84" s="17"/>
      <c r="U84" s="16"/>
      <c r="V84" s="16"/>
      <c r="W84" s="16"/>
      <c r="X84" s="17"/>
      <c r="Y84" s="115"/>
      <c r="Z84" s="29"/>
      <c r="AA84" s="1"/>
      <c r="AB84" s="1"/>
      <c r="AC84" s="1"/>
      <c r="AD84" s="1"/>
      <c r="AE84" s="1"/>
      <c r="AF84" s="1"/>
      <c r="AW84" s="36" t="str">
        <f t="shared" si="1"/>
        <v/>
      </c>
    </row>
    <row r="85" spans="1:49" x14ac:dyDescent="0.25">
      <c r="A85" s="1"/>
      <c r="B85" s="30">
        <v>77</v>
      </c>
      <c r="C85" s="15"/>
      <c r="D85" s="16"/>
      <c r="E85" s="89"/>
      <c r="F85" s="17"/>
      <c r="G85" s="17"/>
      <c r="H85" s="17"/>
      <c r="I85" s="17"/>
      <c r="J85" s="17"/>
      <c r="K85" s="17"/>
      <c r="L85" s="17"/>
      <c r="M85" s="16"/>
      <c r="N85" s="16"/>
      <c r="O85" s="16"/>
      <c r="P85" s="17"/>
      <c r="Q85" s="16"/>
      <c r="R85" s="16"/>
      <c r="S85" s="16"/>
      <c r="T85" s="17"/>
      <c r="U85" s="16"/>
      <c r="V85" s="16"/>
      <c r="W85" s="16"/>
      <c r="X85" s="17"/>
      <c r="Y85" s="115"/>
      <c r="Z85" s="29"/>
      <c r="AA85" s="1"/>
      <c r="AB85" s="1"/>
      <c r="AC85" s="1"/>
      <c r="AD85" s="1"/>
      <c r="AE85" s="1"/>
      <c r="AF85" s="1"/>
      <c r="AW85" s="36" t="str">
        <f t="shared" si="1"/>
        <v/>
      </c>
    </row>
    <row r="86" spans="1:49" x14ac:dyDescent="0.25">
      <c r="A86" s="1"/>
      <c r="B86" s="30">
        <v>78</v>
      </c>
      <c r="C86" s="15"/>
      <c r="D86" s="16"/>
      <c r="E86" s="89"/>
      <c r="F86" s="17"/>
      <c r="G86" s="17"/>
      <c r="H86" s="17"/>
      <c r="I86" s="17"/>
      <c r="J86" s="17"/>
      <c r="K86" s="17"/>
      <c r="L86" s="17"/>
      <c r="M86" s="16"/>
      <c r="N86" s="16"/>
      <c r="O86" s="16"/>
      <c r="P86" s="17"/>
      <c r="Q86" s="16"/>
      <c r="R86" s="16"/>
      <c r="S86" s="16"/>
      <c r="T86" s="17"/>
      <c r="U86" s="16"/>
      <c r="V86" s="16"/>
      <c r="W86" s="16"/>
      <c r="X86" s="17"/>
      <c r="Y86" s="115"/>
      <c r="Z86" s="29"/>
      <c r="AA86" s="1"/>
      <c r="AB86" s="1"/>
      <c r="AC86" s="1"/>
      <c r="AD86" s="1"/>
      <c r="AE86" s="1"/>
      <c r="AF86" s="1"/>
      <c r="AW86" s="36" t="str">
        <f t="shared" si="1"/>
        <v/>
      </c>
    </row>
    <row r="87" spans="1:49" x14ac:dyDescent="0.25">
      <c r="A87" s="1"/>
      <c r="B87" s="30">
        <v>79</v>
      </c>
      <c r="C87" s="15"/>
      <c r="D87" s="16"/>
      <c r="E87" s="89"/>
      <c r="F87" s="17"/>
      <c r="G87" s="17"/>
      <c r="H87" s="17"/>
      <c r="I87" s="17"/>
      <c r="J87" s="17"/>
      <c r="K87" s="17"/>
      <c r="L87" s="17"/>
      <c r="M87" s="16"/>
      <c r="N87" s="16"/>
      <c r="O87" s="16"/>
      <c r="P87" s="17"/>
      <c r="Q87" s="16"/>
      <c r="R87" s="16"/>
      <c r="S87" s="16"/>
      <c r="T87" s="17"/>
      <c r="U87" s="16"/>
      <c r="V87" s="16"/>
      <c r="W87" s="16"/>
      <c r="X87" s="17"/>
      <c r="Y87" s="115"/>
      <c r="Z87" s="29"/>
      <c r="AA87" s="1"/>
      <c r="AB87" s="1"/>
      <c r="AC87" s="1"/>
      <c r="AD87" s="1"/>
      <c r="AE87" s="1"/>
      <c r="AF87" s="1"/>
      <c r="AW87" s="36" t="str">
        <f t="shared" si="1"/>
        <v/>
      </c>
    </row>
    <row r="88" spans="1:49" x14ac:dyDescent="0.25">
      <c r="A88" s="1"/>
      <c r="B88" s="30">
        <v>80</v>
      </c>
      <c r="C88" s="15"/>
      <c r="D88" s="16"/>
      <c r="E88" s="89"/>
      <c r="F88" s="17"/>
      <c r="G88" s="17"/>
      <c r="H88" s="17"/>
      <c r="I88" s="17"/>
      <c r="J88" s="17"/>
      <c r="K88" s="17"/>
      <c r="L88" s="17"/>
      <c r="M88" s="16"/>
      <c r="N88" s="16"/>
      <c r="O88" s="16"/>
      <c r="P88" s="17"/>
      <c r="Q88" s="16"/>
      <c r="R88" s="16"/>
      <c r="S88" s="16"/>
      <c r="T88" s="17"/>
      <c r="U88" s="16"/>
      <c r="V88" s="16"/>
      <c r="W88" s="16"/>
      <c r="X88" s="17"/>
      <c r="Y88" s="115"/>
      <c r="Z88" s="29"/>
      <c r="AA88" s="1"/>
      <c r="AB88" s="1"/>
      <c r="AC88" s="1"/>
      <c r="AD88" s="1"/>
      <c r="AE88" s="1"/>
      <c r="AF88" s="1"/>
      <c r="AW88" s="36" t="str">
        <f t="shared" si="1"/>
        <v/>
      </c>
    </row>
    <row r="89" spans="1:49" x14ac:dyDescent="0.25">
      <c r="A89" s="1"/>
      <c r="B89" s="30">
        <v>81</v>
      </c>
      <c r="C89" s="15"/>
      <c r="D89" s="16"/>
      <c r="E89" s="89"/>
      <c r="F89" s="17"/>
      <c r="G89" s="17"/>
      <c r="H89" s="17"/>
      <c r="I89" s="17"/>
      <c r="J89" s="17"/>
      <c r="K89" s="17"/>
      <c r="L89" s="17"/>
      <c r="M89" s="16"/>
      <c r="N89" s="16"/>
      <c r="O89" s="16"/>
      <c r="P89" s="17"/>
      <c r="Q89" s="16"/>
      <c r="R89" s="16"/>
      <c r="S89" s="16"/>
      <c r="T89" s="17"/>
      <c r="U89" s="16"/>
      <c r="V89" s="16"/>
      <c r="W89" s="16"/>
      <c r="X89" s="17"/>
      <c r="Y89" s="115"/>
      <c r="Z89" s="29"/>
      <c r="AA89" s="1"/>
      <c r="AB89" s="1"/>
      <c r="AC89" s="1"/>
      <c r="AD89" s="1"/>
      <c r="AE89" s="1"/>
      <c r="AF89" s="1"/>
      <c r="AW89" s="36" t="str">
        <f t="shared" si="1"/>
        <v/>
      </c>
    </row>
    <row r="90" spans="1:49" x14ac:dyDescent="0.25">
      <c r="A90" s="1"/>
      <c r="B90" s="30">
        <v>82</v>
      </c>
      <c r="C90" s="15"/>
      <c r="D90" s="16"/>
      <c r="E90" s="89"/>
      <c r="F90" s="17"/>
      <c r="G90" s="17"/>
      <c r="H90" s="17"/>
      <c r="I90" s="17"/>
      <c r="J90" s="17"/>
      <c r="K90" s="17"/>
      <c r="L90" s="17"/>
      <c r="M90" s="16"/>
      <c r="N90" s="16"/>
      <c r="O90" s="16"/>
      <c r="P90" s="17"/>
      <c r="Q90" s="16"/>
      <c r="R90" s="16"/>
      <c r="S90" s="16"/>
      <c r="T90" s="17"/>
      <c r="U90" s="16"/>
      <c r="V90" s="16"/>
      <c r="W90" s="16"/>
      <c r="X90" s="17"/>
      <c r="Y90" s="115"/>
      <c r="Z90" s="29"/>
      <c r="AA90" s="1"/>
      <c r="AB90" s="1"/>
      <c r="AC90" s="1"/>
      <c r="AD90" s="1"/>
      <c r="AE90" s="1"/>
      <c r="AF90" s="1"/>
      <c r="AW90" s="36" t="str">
        <f t="shared" si="1"/>
        <v/>
      </c>
    </row>
    <row r="91" spans="1:49" x14ac:dyDescent="0.25">
      <c r="A91" s="1"/>
      <c r="B91" s="30">
        <v>83</v>
      </c>
      <c r="C91" s="15"/>
      <c r="D91" s="16"/>
      <c r="E91" s="89"/>
      <c r="F91" s="17"/>
      <c r="G91" s="17"/>
      <c r="H91" s="17"/>
      <c r="I91" s="17"/>
      <c r="J91" s="17"/>
      <c r="K91" s="17"/>
      <c r="L91" s="17"/>
      <c r="M91" s="16"/>
      <c r="N91" s="16"/>
      <c r="O91" s="16"/>
      <c r="P91" s="17"/>
      <c r="Q91" s="16"/>
      <c r="R91" s="16"/>
      <c r="S91" s="16"/>
      <c r="T91" s="17"/>
      <c r="U91" s="16"/>
      <c r="V91" s="16"/>
      <c r="W91" s="16"/>
      <c r="X91" s="17"/>
      <c r="Y91" s="115"/>
      <c r="Z91" s="29"/>
      <c r="AA91" s="1"/>
      <c r="AB91" s="1"/>
      <c r="AC91" s="1"/>
      <c r="AD91" s="1"/>
      <c r="AE91" s="1"/>
      <c r="AF91" s="1"/>
      <c r="AW91" s="36" t="str">
        <f t="shared" si="1"/>
        <v/>
      </c>
    </row>
    <row r="92" spans="1:49" x14ac:dyDescent="0.25">
      <c r="A92" s="1"/>
      <c r="B92" s="30">
        <v>84</v>
      </c>
      <c r="C92" s="15"/>
      <c r="D92" s="16"/>
      <c r="E92" s="89"/>
      <c r="F92" s="17"/>
      <c r="G92" s="17"/>
      <c r="H92" s="17"/>
      <c r="I92" s="17"/>
      <c r="J92" s="17"/>
      <c r="K92" s="17"/>
      <c r="L92" s="17"/>
      <c r="M92" s="16"/>
      <c r="N92" s="16"/>
      <c r="O92" s="16"/>
      <c r="P92" s="17"/>
      <c r="Q92" s="16"/>
      <c r="R92" s="16"/>
      <c r="S92" s="16"/>
      <c r="T92" s="17"/>
      <c r="U92" s="16"/>
      <c r="V92" s="16"/>
      <c r="W92" s="16"/>
      <c r="X92" s="17"/>
      <c r="Y92" s="115"/>
      <c r="Z92" s="29"/>
      <c r="AA92" s="1"/>
      <c r="AB92" s="1"/>
      <c r="AC92" s="1"/>
      <c r="AD92" s="1"/>
      <c r="AE92" s="1"/>
      <c r="AF92" s="1"/>
      <c r="AW92" s="36" t="str">
        <f t="shared" si="1"/>
        <v/>
      </c>
    </row>
    <row r="93" spans="1:49" x14ac:dyDescent="0.25">
      <c r="A93" s="1"/>
      <c r="B93" s="30">
        <v>85</v>
      </c>
      <c r="C93" s="15"/>
      <c r="D93" s="16"/>
      <c r="E93" s="89"/>
      <c r="F93" s="17"/>
      <c r="G93" s="17"/>
      <c r="H93" s="17"/>
      <c r="I93" s="17"/>
      <c r="J93" s="17"/>
      <c r="K93" s="17"/>
      <c r="L93" s="17"/>
      <c r="M93" s="16"/>
      <c r="N93" s="16"/>
      <c r="O93" s="16"/>
      <c r="P93" s="17"/>
      <c r="Q93" s="16"/>
      <c r="R93" s="16"/>
      <c r="S93" s="16"/>
      <c r="T93" s="17"/>
      <c r="U93" s="16"/>
      <c r="V93" s="16"/>
      <c r="W93" s="16"/>
      <c r="X93" s="17"/>
      <c r="Y93" s="115"/>
      <c r="Z93" s="29"/>
      <c r="AA93" s="1"/>
      <c r="AB93" s="1"/>
      <c r="AC93" s="1"/>
      <c r="AD93" s="1"/>
      <c r="AE93" s="1"/>
      <c r="AF93" s="1"/>
      <c r="AW93" s="36" t="str">
        <f t="shared" si="1"/>
        <v/>
      </c>
    </row>
    <row r="94" spans="1:49" x14ac:dyDescent="0.25">
      <c r="A94" s="1"/>
      <c r="B94" s="30">
        <v>86</v>
      </c>
      <c r="C94" s="15"/>
      <c r="D94" s="16"/>
      <c r="E94" s="89"/>
      <c r="F94" s="17"/>
      <c r="G94" s="17"/>
      <c r="H94" s="17"/>
      <c r="I94" s="17"/>
      <c r="J94" s="17"/>
      <c r="K94" s="17"/>
      <c r="L94" s="17"/>
      <c r="M94" s="16"/>
      <c r="N94" s="16"/>
      <c r="O94" s="16"/>
      <c r="P94" s="17"/>
      <c r="Q94" s="16"/>
      <c r="R94" s="16"/>
      <c r="S94" s="16"/>
      <c r="T94" s="17"/>
      <c r="U94" s="16"/>
      <c r="V94" s="16"/>
      <c r="W94" s="16"/>
      <c r="X94" s="17"/>
      <c r="Y94" s="115"/>
      <c r="Z94" s="29"/>
      <c r="AA94" s="1"/>
      <c r="AB94" s="1"/>
      <c r="AC94" s="1"/>
      <c r="AD94" s="1"/>
      <c r="AE94" s="1"/>
      <c r="AF94" s="1"/>
      <c r="AW94" s="36" t="str">
        <f t="shared" si="1"/>
        <v/>
      </c>
    </row>
    <row r="95" spans="1:49" x14ac:dyDescent="0.25">
      <c r="A95" s="1"/>
      <c r="B95" s="30">
        <v>87</v>
      </c>
      <c r="C95" s="15"/>
      <c r="D95" s="16"/>
      <c r="E95" s="89"/>
      <c r="F95" s="17"/>
      <c r="G95" s="17"/>
      <c r="H95" s="17"/>
      <c r="I95" s="17"/>
      <c r="J95" s="17"/>
      <c r="K95" s="17"/>
      <c r="L95" s="17"/>
      <c r="M95" s="16"/>
      <c r="N95" s="16"/>
      <c r="O95" s="16"/>
      <c r="P95" s="17"/>
      <c r="Q95" s="16"/>
      <c r="R95" s="16"/>
      <c r="S95" s="16"/>
      <c r="T95" s="17"/>
      <c r="U95" s="16"/>
      <c r="V95" s="16"/>
      <c r="W95" s="16"/>
      <c r="X95" s="17"/>
      <c r="Y95" s="115"/>
      <c r="Z95" s="29"/>
      <c r="AA95" s="1"/>
      <c r="AB95" s="1"/>
      <c r="AC95" s="1"/>
      <c r="AD95" s="1"/>
      <c r="AE95" s="1"/>
      <c r="AF95" s="1"/>
      <c r="AW95" s="36" t="str">
        <f t="shared" si="1"/>
        <v/>
      </c>
    </row>
    <row r="96" spans="1:49" x14ac:dyDescent="0.25">
      <c r="A96" s="1"/>
      <c r="B96" s="30">
        <v>88</v>
      </c>
      <c r="C96" s="15"/>
      <c r="D96" s="16"/>
      <c r="E96" s="89"/>
      <c r="F96" s="17"/>
      <c r="G96" s="17"/>
      <c r="H96" s="17"/>
      <c r="I96" s="17"/>
      <c r="J96" s="17"/>
      <c r="K96" s="17"/>
      <c r="L96" s="17"/>
      <c r="M96" s="16"/>
      <c r="N96" s="16"/>
      <c r="O96" s="16"/>
      <c r="P96" s="17"/>
      <c r="Q96" s="16"/>
      <c r="R96" s="16"/>
      <c r="S96" s="16"/>
      <c r="T96" s="17"/>
      <c r="U96" s="16"/>
      <c r="V96" s="16"/>
      <c r="W96" s="16"/>
      <c r="X96" s="17"/>
      <c r="Y96" s="115"/>
      <c r="Z96" s="29"/>
      <c r="AA96" s="1"/>
      <c r="AB96" s="1"/>
      <c r="AC96" s="1"/>
      <c r="AD96" s="1"/>
      <c r="AE96" s="1"/>
      <c r="AF96" s="1"/>
      <c r="AW96" s="36" t="str">
        <f t="shared" si="1"/>
        <v/>
      </c>
    </row>
    <row r="97" spans="1:49" x14ac:dyDescent="0.25">
      <c r="A97" s="1"/>
      <c r="B97" s="30">
        <v>89</v>
      </c>
      <c r="C97" s="15"/>
      <c r="D97" s="16"/>
      <c r="E97" s="89"/>
      <c r="F97" s="17"/>
      <c r="G97" s="17"/>
      <c r="H97" s="17"/>
      <c r="I97" s="17"/>
      <c r="J97" s="17"/>
      <c r="K97" s="17"/>
      <c r="L97" s="17"/>
      <c r="M97" s="16"/>
      <c r="N97" s="16"/>
      <c r="O97" s="16"/>
      <c r="P97" s="17"/>
      <c r="Q97" s="16"/>
      <c r="R97" s="16"/>
      <c r="S97" s="16"/>
      <c r="T97" s="17"/>
      <c r="U97" s="16"/>
      <c r="V97" s="16"/>
      <c r="W97" s="16"/>
      <c r="X97" s="17"/>
      <c r="Y97" s="115"/>
      <c r="Z97" s="29"/>
      <c r="AA97" s="1"/>
      <c r="AB97" s="1"/>
      <c r="AC97" s="1"/>
      <c r="AD97" s="1"/>
      <c r="AE97" s="1"/>
      <c r="AF97" s="1"/>
      <c r="AW97" s="36" t="str">
        <f t="shared" si="1"/>
        <v/>
      </c>
    </row>
    <row r="98" spans="1:49" x14ac:dyDescent="0.25">
      <c r="A98" s="1"/>
      <c r="B98" s="30">
        <v>90</v>
      </c>
      <c r="C98" s="15"/>
      <c r="D98" s="16"/>
      <c r="E98" s="89"/>
      <c r="F98" s="17"/>
      <c r="G98" s="17"/>
      <c r="H98" s="17"/>
      <c r="I98" s="17"/>
      <c r="J98" s="17"/>
      <c r="K98" s="17"/>
      <c r="L98" s="17"/>
      <c r="M98" s="16"/>
      <c r="N98" s="16"/>
      <c r="O98" s="16"/>
      <c r="P98" s="17"/>
      <c r="Q98" s="16"/>
      <c r="R98" s="16"/>
      <c r="S98" s="16"/>
      <c r="T98" s="17"/>
      <c r="U98" s="16"/>
      <c r="V98" s="16"/>
      <c r="W98" s="16"/>
      <c r="X98" s="17"/>
      <c r="Y98" s="115"/>
      <c r="Z98" s="29"/>
      <c r="AA98" s="1"/>
      <c r="AB98" s="1"/>
      <c r="AC98" s="1"/>
      <c r="AD98" s="1"/>
      <c r="AE98" s="1"/>
      <c r="AF98" s="1"/>
      <c r="AW98" s="36" t="str">
        <f t="shared" si="1"/>
        <v/>
      </c>
    </row>
    <row r="99" spans="1:49" x14ac:dyDescent="0.25">
      <c r="A99" s="1"/>
      <c r="B99" s="30">
        <v>91</v>
      </c>
      <c r="C99" s="15"/>
      <c r="D99" s="16"/>
      <c r="E99" s="89"/>
      <c r="F99" s="17"/>
      <c r="G99" s="17"/>
      <c r="H99" s="17"/>
      <c r="I99" s="17"/>
      <c r="J99" s="17"/>
      <c r="K99" s="17"/>
      <c r="L99" s="17"/>
      <c r="M99" s="16"/>
      <c r="N99" s="16"/>
      <c r="O99" s="16"/>
      <c r="P99" s="17"/>
      <c r="Q99" s="16"/>
      <c r="R99" s="16"/>
      <c r="S99" s="16"/>
      <c r="T99" s="17"/>
      <c r="U99" s="16"/>
      <c r="V99" s="16"/>
      <c r="W99" s="16"/>
      <c r="X99" s="17"/>
      <c r="Y99" s="115"/>
      <c r="Z99" s="29"/>
      <c r="AA99" s="1"/>
      <c r="AB99" s="1"/>
      <c r="AC99" s="1"/>
      <c r="AD99" s="1"/>
      <c r="AE99" s="1"/>
      <c r="AF99" s="1"/>
      <c r="AW99" s="36" t="str">
        <f t="shared" si="1"/>
        <v/>
      </c>
    </row>
    <row r="100" spans="1:49" x14ac:dyDescent="0.25">
      <c r="A100" s="1"/>
      <c r="B100" s="30">
        <v>92</v>
      </c>
      <c r="C100" s="15"/>
      <c r="D100" s="16"/>
      <c r="E100" s="89"/>
      <c r="F100" s="17"/>
      <c r="G100" s="17"/>
      <c r="H100" s="17"/>
      <c r="I100" s="17"/>
      <c r="J100" s="17"/>
      <c r="K100" s="17"/>
      <c r="L100" s="17"/>
      <c r="M100" s="16"/>
      <c r="N100" s="16"/>
      <c r="O100" s="16"/>
      <c r="P100" s="17"/>
      <c r="Q100" s="16"/>
      <c r="R100" s="16"/>
      <c r="S100" s="16"/>
      <c r="T100" s="17"/>
      <c r="U100" s="16"/>
      <c r="V100" s="16"/>
      <c r="W100" s="16"/>
      <c r="X100" s="17"/>
      <c r="Y100" s="115"/>
      <c r="Z100" s="29"/>
      <c r="AA100" s="1"/>
      <c r="AB100" s="1"/>
      <c r="AC100" s="1"/>
      <c r="AD100" s="1"/>
      <c r="AE100" s="1"/>
      <c r="AF100" s="1"/>
      <c r="AW100" s="36" t="str">
        <f t="shared" si="1"/>
        <v/>
      </c>
    </row>
    <row r="101" spans="1:49" x14ac:dyDescent="0.25">
      <c r="A101" s="1"/>
      <c r="B101" s="30">
        <v>93</v>
      </c>
      <c r="C101" s="15"/>
      <c r="D101" s="16"/>
      <c r="E101" s="89"/>
      <c r="F101" s="17"/>
      <c r="G101" s="17"/>
      <c r="H101" s="17"/>
      <c r="I101" s="17"/>
      <c r="J101" s="17"/>
      <c r="K101" s="17"/>
      <c r="L101" s="17"/>
      <c r="M101" s="16"/>
      <c r="N101" s="16"/>
      <c r="O101" s="16"/>
      <c r="P101" s="17"/>
      <c r="Q101" s="16"/>
      <c r="R101" s="16"/>
      <c r="S101" s="16"/>
      <c r="T101" s="17"/>
      <c r="U101" s="16"/>
      <c r="V101" s="16"/>
      <c r="W101" s="16"/>
      <c r="X101" s="17"/>
      <c r="Y101" s="115"/>
      <c r="Z101" s="29"/>
      <c r="AA101" s="1"/>
      <c r="AB101" s="1"/>
      <c r="AC101" s="1"/>
      <c r="AD101" s="1"/>
      <c r="AE101" s="1"/>
      <c r="AF101" s="1"/>
      <c r="AW101" s="36" t="str">
        <f t="shared" si="1"/>
        <v/>
      </c>
    </row>
    <row r="102" spans="1:49" x14ac:dyDescent="0.25">
      <c r="A102" s="1"/>
      <c r="B102" s="30">
        <v>94</v>
      </c>
      <c r="C102" s="15"/>
      <c r="D102" s="16"/>
      <c r="E102" s="89"/>
      <c r="F102" s="17"/>
      <c r="G102" s="17"/>
      <c r="H102" s="17"/>
      <c r="I102" s="17"/>
      <c r="J102" s="17"/>
      <c r="K102" s="17"/>
      <c r="L102" s="17"/>
      <c r="M102" s="16"/>
      <c r="N102" s="16"/>
      <c r="O102" s="16"/>
      <c r="P102" s="17"/>
      <c r="Q102" s="16"/>
      <c r="R102" s="16"/>
      <c r="S102" s="16"/>
      <c r="T102" s="17"/>
      <c r="U102" s="16"/>
      <c r="V102" s="16"/>
      <c r="W102" s="16"/>
      <c r="X102" s="17"/>
      <c r="Y102" s="115"/>
      <c r="Z102" s="29"/>
      <c r="AA102" s="1"/>
      <c r="AB102" s="1"/>
      <c r="AC102" s="1"/>
      <c r="AD102" s="1"/>
      <c r="AE102" s="1"/>
      <c r="AF102" s="1"/>
      <c r="AW102" s="36" t="str">
        <f t="shared" si="1"/>
        <v/>
      </c>
    </row>
    <row r="103" spans="1:49" x14ac:dyDescent="0.25">
      <c r="A103" s="1"/>
      <c r="B103" s="30">
        <v>95</v>
      </c>
      <c r="C103" s="15"/>
      <c r="D103" s="16"/>
      <c r="E103" s="89"/>
      <c r="F103" s="17"/>
      <c r="G103" s="17"/>
      <c r="H103" s="17"/>
      <c r="I103" s="17"/>
      <c r="J103" s="17"/>
      <c r="K103" s="17"/>
      <c r="L103" s="17"/>
      <c r="M103" s="16"/>
      <c r="N103" s="16"/>
      <c r="O103" s="16"/>
      <c r="P103" s="17"/>
      <c r="Q103" s="16"/>
      <c r="R103" s="16"/>
      <c r="S103" s="16"/>
      <c r="T103" s="17"/>
      <c r="U103" s="16"/>
      <c r="V103" s="16"/>
      <c r="W103" s="16"/>
      <c r="X103" s="17"/>
      <c r="Y103" s="115"/>
      <c r="Z103" s="29"/>
      <c r="AA103" s="1"/>
      <c r="AB103" s="1"/>
      <c r="AC103" s="1"/>
      <c r="AD103" s="1"/>
      <c r="AE103" s="1"/>
      <c r="AF103" s="1"/>
      <c r="AW103" s="36" t="str">
        <f t="shared" si="1"/>
        <v/>
      </c>
    </row>
    <row r="104" spans="1:49" x14ac:dyDescent="0.25">
      <c r="A104" s="1"/>
      <c r="B104" s="30">
        <v>96</v>
      </c>
      <c r="C104" s="15"/>
      <c r="D104" s="16"/>
      <c r="E104" s="89"/>
      <c r="F104" s="17"/>
      <c r="G104" s="17"/>
      <c r="H104" s="17"/>
      <c r="I104" s="17"/>
      <c r="J104" s="17"/>
      <c r="K104" s="17"/>
      <c r="L104" s="17"/>
      <c r="M104" s="16"/>
      <c r="N104" s="16"/>
      <c r="O104" s="16"/>
      <c r="P104" s="17"/>
      <c r="Q104" s="16"/>
      <c r="R104" s="16"/>
      <c r="S104" s="16"/>
      <c r="T104" s="17"/>
      <c r="U104" s="16"/>
      <c r="V104" s="16"/>
      <c r="W104" s="16"/>
      <c r="X104" s="17"/>
      <c r="Y104" s="115"/>
      <c r="Z104" s="29"/>
      <c r="AA104" s="1"/>
      <c r="AB104" s="1"/>
      <c r="AC104" s="1"/>
      <c r="AD104" s="1"/>
      <c r="AE104" s="1"/>
      <c r="AF104" s="1"/>
      <c r="AW104" s="36" t="str">
        <f t="shared" si="1"/>
        <v/>
      </c>
    </row>
    <row r="105" spans="1:49" x14ac:dyDescent="0.25">
      <c r="A105" s="1"/>
      <c r="B105" s="30">
        <v>97</v>
      </c>
      <c r="C105" s="15"/>
      <c r="D105" s="16"/>
      <c r="E105" s="89"/>
      <c r="F105" s="17"/>
      <c r="G105" s="17"/>
      <c r="H105" s="17"/>
      <c r="I105" s="17"/>
      <c r="J105" s="17"/>
      <c r="K105" s="17"/>
      <c r="L105" s="17"/>
      <c r="M105" s="16"/>
      <c r="N105" s="16"/>
      <c r="O105" s="16"/>
      <c r="P105" s="17"/>
      <c r="Q105" s="16"/>
      <c r="R105" s="16"/>
      <c r="S105" s="16"/>
      <c r="T105" s="17"/>
      <c r="U105" s="16"/>
      <c r="V105" s="16"/>
      <c r="W105" s="16"/>
      <c r="X105" s="17"/>
      <c r="Y105" s="115"/>
      <c r="Z105" s="29"/>
      <c r="AA105" s="1"/>
      <c r="AB105" s="1"/>
      <c r="AC105" s="1"/>
      <c r="AD105" s="1"/>
      <c r="AE105" s="1"/>
      <c r="AF105" s="1"/>
      <c r="AW105" s="36" t="str">
        <f t="shared" si="1"/>
        <v/>
      </c>
    </row>
    <row r="106" spans="1:49" x14ac:dyDescent="0.25">
      <c r="A106" s="1"/>
      <c r="B106" s="30">
        <v>98</v>
      </c>
      <c r="C106" s="15"/>
      <c r="D106" s="16"/>
      <c r="E106" s="89"/>
      <c r="F106" s="17"/>
      <c r="G106" s="17"/>
      <c r="H106" s="17"/>
      <c r="I106" s="17"/>
      <c r="J106" s="17"/>
      <c r="K106" s="17"/>
      <c r="L106" s="17"/>
      <c r="M106" s="16"/>
      <c r="N106" s="16"/>
      <c r="O106" s="16"/>
      <c r="P106" s="17"/>
      <c r="Q106" s="16"/>
      <c r="R106" s="16"/>
      <c r="S106" s="16"/>
      <c r="T106" s="17"/>
      <c r="U106" s="16"/>
      <c r="V106" s="16"/>
      <c r="W106" s="16"/>
      <c r="X106" s="17"/>
      <c r="Y106" s="115"/>
      <c r="Z106" s="29"/>
      <c r="AA106" s="1"/>
      <c r="AB106" s="1"/>
      <c r="AC106" s="1"/>
      <c r="AD106" s="1"/>
      <c r="AE106" s="1"/>
      <c r="AF106" s="1"/>
      <c r="AW106" s="36" t="str">
        <f t="shared" si="1"/>
        <v/>
      </c>
    </row>
    <row r="107" spans="1:49" x14ac:dyDescent="0.25">
      <c r="A107" s="1"/>
      <c r="B107" s="30">
        <v>99</v>
      </c>
      <c r="C107" s="15"/>
      <c r="D107" s="16"/>
      <c r="E107" s="89"/>
      <c r="F107" s="17"/>
      <c r="G107" s="17"/>
      <c r="H107" s="17"/>
      <c r="I107" s="17"/>
      <c r="J107" s="17"/>
      <c r="K107" s="17"/>
      <c r="L107" s="17"/>
      <c r="M107" s="16"/>
      <c r="N107" s="16"/>
      <c r="O107" s="16"/>
      <c r="P107" s="17"/>
      <c r="Q107" s="16"/>
      <c r="R107" s="16"/>
      <c r="S107" s="16"/>
      <c r="T107" s="17"/>
      <c r="U107" s="16"/>
      <c r="V107" s="16"/>
      <c r="W107" s="16"/>
      <c r="X107" s="17"/>
      <c r="Y107" s="115"/>
      <c r="Z107" s="29"/>
      <c r="AA107" s="1"/>
      <c r="AB107" s="1"/>
      <c r="AC107" s="1"/>
      <c r="AD107" s="1"/>
      <c r="AE107" s="1"/>
      <c r="AF107" s="1"/>
      <c r="AW107" s="36" t="str">
        <f t="shared" si="1"/>
        <v/>
      </c>
    </row>
    <row r="108" spans="1:49" x14ac:dyDescent="0.25">
      <c r="A108" s="1"/>
      <c r="B108" s="30">
        <v>100</v>
      </c>
      <c r="C108" s="15"/>
      <c r="D108" s="16"/>
      <c r="E108" s="89"/>
      <c r="F108" s="17"/>
      <c r="G108" s="17"/>
      <c r="H108" s="17"/>
      <c r="I108" s="17"/>
      <c r="J108" s="17"/>
      <c r="K108" s="17"/>
      <c r="L108" s="17"/>
      <c r="M108" s="16"/>
      <c r="N108" s="16"/>
      <c r="O108" s="16"/>
      <c r="P108" s="17"/>
      <c r="Q108" s="16"/>
      <c r="R108" s="16"/>
      <c r="S108" s="16"/>
      <c r="T108" s="17"/>
      <c r="U108" s="16"/>
      <c r="V108" s="16"/>
      <c r="W108" s="16"/>
      <c r="X108" s="17"/>
      <c r="Y108" s="115"/>
      <c r="Z108" s="29"/>
      <c r="AA108" s="1"/>
      <c r="AB108" s="1"/>
      <c r="AC108" s="1"/>
      <c r="AD108" s="1"/>
      <c r="AE108" s="1"/>
      <c r="AF108" s="1"/>
      <c r="AW108" s="36" t="str">
        <f t="shared" si="1"/>
        <v/>
      </c>
    </row>
    <row r="109" spans="1:49" x14ac:dyDescent="0.25">
      <c r="A109" s="1"/>
      <c r="B109" s="30">
        <v>101</v>
      </c>
      <c r="C109" s="15"/>
      <c r="D109" s="16"/>
      <c r="E109" s="89"/>
      <c r="F109" s="17"/>
      <c r="G109" s="17"/>
      <c r="H109" s="17"/>
      <c r="I109" s="17"/>
      <c r="J109" s="17"/>
      <c r="K109" s="17"/>
      <c r="L109" s="17"/>
      <c r="M109" s="16"/>
      <c r="N109" s="16"/>
      <c r="O109" s="16"/>
      <c r="P109" s="17"/>
      <c r="Q109" s="16"/>
      <c r="R109" s="16"/>
      <c r="S109" s="16"/>
      <c r="T109" s="17"/>
      <c r="U109" s="16"/>
      <c r="V109" s="16"/>
      <c r="W109" s="16"/>
      <c r="X109" s="17"/>
      <c r="Y109" s="115"/>
      <c r="Z109" s="29"/>
      <c r="AA109" s="1"/>
      <c r="AB109" s="1"/>
      <c r="AC109" s="1"/>
      <c r="AD109" s="1"/>
      <c r="AE109" s="1"/>
      <c r="AF109" s="1"/>
      <c r="AW109" s="36" t="str">
        <f t="shared" si="1"/>
        <v/>
      </c>
    </row>
    <row r="110" spans="1:49" x14ac:dyDescent="0.25">
      <c r="A110" s="1"/>
      <c r="B110" s="30">
        <v>102</v>
      </c>
      <c r="C110" s="15"/>
      <c r="D110" s="16"/>
      <c r="E110" s="89"/>
      <c r="F110" s="17"/>
      <c r="G110" s="17"/>
      <c r="H110" s="17"/>
      <c r="I110" s="17"/>
      <c r="J110" s="17"/>
      <c r="K110" s="17"/>
      <c r="L110" s="17"/>
      <c r="M110" s="16"/>
      <c r="N110" s="16"/>
      <c r="O110" s="16"/>
      <c r="P110" s="17"/>
      <c r="Q110" s="16"/>
      <c r="R110" s="16"/>
      <c r="S110" s="16"/>
      <c r="T110" s="17"/>
      <c r="U110" s="16"/>
      <c r="V110" s="16"/>
      <c r="W110" s="16"/>
      <c r="X110" s="17"/>
      <c r="Y110" s="115"/>
      <c r="Z110" s="29"/>
      <c r="AA110" s="1"/>
      <c r="AB110" s="1"/>
      <c r="AC110" s="1"/>
      <c r="AD110" s="1"/>
      <c r="AE110" s="1"/>
      <c r="AF110" s="1"/>
      <c r="AW110" s="36" t="str">
        <f t="shared" si="1"/>
        <v/>
      </c>
    </row>
    <row r="111" spans="1:49" x14ac:dyDescent="0.25">
      <c r="A111" s="1"/>
      <c r="B111" s="30">
        <v>103</v>
      </c>
      <c r="C111" s="15"/>
      <c r="D111" s="16"/>
      <c r="E111" s="89"/>
      <c r="F111" s="17"/>
      <c r="G111" s="17"/>
      <c r="H111" s="17"/>
      <c r="I111" s="17"/>
      <c r="J111" s="17"/>
      <c r="K111" s="17"/>
      <c r="L111" s="17"/>
      <c r="M111" s="16"/>
      <c r="N111" s="16"/>
      <c r="O111" s="16"/>
      <c r="P111" s="17"/>
      <c r="Q111" s="16"/>
      <c r="R111" s="16"/>
      <c r="S111" s="16"/>
      <c r="T111" s="17"/>
      <c r="U111" s="16"/>
      <c r="V111" s="16"/>
      <c r="W111" s="16"/>
      <c r="X111" s="17"/>
      <c r="Y111" s="115"/>
      <c r="Z111" s="29"/>
      <c r="AA111" s="1"/>
      <c r="AB111" s="1"/>
      <c r="AC111" s="1"/>
      <c r="AD111" s="1"/>
      <c r="AE111" s="1"/>
      <c r="AF111" s="1"/>
      <c r="AW111" s="36" t="str">
        <f t="shared" si="1"/>
        <v/>
      </c>
    </row>
    <row r="112" spans="1:49" x14ac:dyDescent="0.25">
      <c r="A112" s="1"/>
      <c r="B112" s="30">
        <v>104</v>
      </c>
      <c r="C112" s="15"/>
      <c r="D112" s="16"/>
      <c r="E112" s="89"/>
      <c r="F112" s="17"/>
      <c r="G112" s="17"/>
      <c r="H112" s="17"/>
      <c r="I112" s="17"/>
      <c r="J112" s="17"/>
      <c r="K112" s="17"/>
      <c r="L112" s="17"/>
      <c r="M112" s="16"/>
      <c r="N112" s="16"/>
      <c r="O112" s="16"/>
      <c r="P112" s="17"/>
      <c r="Q112" s="16"/>
      <c r="R112" s="16"/>
      <c r="S112" s="16"/>
      <c r="T112" s="17"/>
      <c r="U112" s="16"/>
      <c r="V112" s="16"/>
      <c r="W112" s="16"/>
      <c r="X112" s="17"/>
      <c r="Y112" s="115"/>
      <c r="Z112" s="29"/>
      <c r="AA112" s="1"/>
      <c r="AB112" s="1"/>
      <c r="AC112" s="1"/>
      <c r="AD112" s="1"/>
      <c r="AE112" s="1"/>
      <c r="AF112" s="1"/>
      <c r="AW112" s="36" t="str">
        <f t="shared" si="1"/>
        <v/>
      </c>
    </row>
    <row r="113" spans="1:49" x14ac:dyDescent="0.25">
      <c r="A113" s="1"/>
      <c r="B113" s="30">
        <v>105</v>
      </c>
      <c r="C113" s="15"/>
      <c r="D113" s="16"/>
      <c r="E113" s="89"/>
      <c r="F113" s="17"/>
      <c r="G113" s="17"/>
      <c r="H113" s="17"/>
      <c r="I113" s="17"/>
      <c r="J113" s="17"/>
      <c r="K113" s="17"/>
      <c r="L113" s="17"/>
      <c r="M113" s="16"/>
      <c r="N113" s="16"/>
      <c r="O113" s="16"/>
      <c r="P113" s="17"/>
      <c r="Q113" s="16"/>
      <c r="R113" s="16"/>
      <c r="S113" s="16"/>
      <c r="T113" s="17"/>
      <c r="U113" s="16"/>
      <c r="V113" s="16"/>
      <c r="W113" s="16"/>
      <c r="X113" s="17"/>
      <c r="Y113" s="115"/>
      <c r="Z113" s="29"/>
      <c r="AA113" s="1"/>
      <c r="AB113" s="1"/>
      <c r="AC113" s="1"/>
      <c r="AD113" s="1"/>
      <c r="AE113" s="1"/>
      <c r="AF113" s="1"/>
      <c r="AW113" s="36" t="str">
        <f t="shared" si="1"/>
        <v/>
      </c>
    </row>
    <row r="114" spans="1:49" x14ac:dyDescent="0.25">
      <c r="A114" s="1"/>
      <c r="B114" s="30">
        <v>106</v>
      </c>
      <c r="C114" s="15"/>
      <c r="D114" s="16"/>
      <c r="E114" s="89"/>
      <c r="F114" s="17"/>
      <c r="G114" s="17"/>
      <c r="H114" s="17"/>
      <c r="I114" s="17"/>
      <c r="J114" s="17"/>
      <c r="K114" s="17"/>
      <c r="L114" s="17"/>
      <c r="M114" s="16"/>
      <c r="N114" s="16"/>
      <c r="O114" s="16"/>
      <c r="P114" s="17"/>
      <c r="Q114" s="16"/>
      <c r="R114" s="16"/>
      <c r="S114" s="16"/>
      <c r="T114" s="17"/>
      <c r="U114" s="16"/>
      <c r="V114" s="16"/>
      <c r="W114" s="16"/>
      <c r="X114" s="17"/>
      <c r="Y114" s="115"/>
      <c r="Z114" s="29"/>
      <c r="AA114" s="1"/>
      <c r="AB114" s="1"/>
      <c r="AC114" s="1"/>
      <c r="AD114" s="1"/>
      <c r="AE114" s="1"/>
      <c r="AF114" s="1"/>
      <c r="AW114" s="36" t="str">
        <f t="shared" si="1"/>
        <v/>
      </c>
    </row>
    <row r="115" spans="1:49" x14ac:dyDescent="0.25">
      <c r="A115" s="1"/>
      <c r="B115" s="30">
        <v>107</v>
      </c>
      <c r="C115" s="15"/>
      <c r="D115" s="16"/>
      <c r="E115" s="89"/>
      <c r="F115" s="17"/>
      <c r="G115" s="17"/>
      <c r="H115" s="17"/>
      <c r="I115" s="17"/>
      <c r="J115" s="17"/>
      <c r="K115" s="17"/>
      <c r="L115" s="17"/>
      <c r="M115" s="16"/>
      <c r="N115" s="16"/>
      <c r="O115" s="16"/>
      <c r="P115" s="17"/>
      <c r="Q115" s="16"/>
      <c r="R115" s="16"/>
      <c r="S115" s="16"/>
      <c r="T115" s="17"/>
      <c r="U115" s="16"/>
      <c r="V115" s="16"/>
      <c r="W115" s="16"/>
      <c r="X115" s="17"/>
      <c r="Y115" s="115"/>
      <c r="Z115" s="29"/>
      <c r="AA115" s="1"/>
      <c r="AB115" s="1"/>
      <c r="AC115" s="1"/>
      <c r="AD115" s="1"/>
      <c r="AE115" s="1"/>
      <c r="AF115" s="1"/>
      <c r="AW115" s="36" t="str">
        <f t="shared" si="1"/>
        <v/>
      </c>
    </row>
    <row r="116" spans="1:49" x14ac:dyDescent="0.25">
      <c r="A116" s="1"/>
      <c r="B116" s="30">
        <v>108</v>
      </c>
      <c r="C116" s="15"/>
      <c r="D116" s="16"/>
      <c r="E116" s="89"/>
      <c r="F116" s="17"/>
      <c r="G116" s="17"/>
      <c r="H116" s="17"/>
      <c r="I116" s="17"/>
      <c r="J116" s="17"/>
      <c r="K116" s="17"/>
      <c r="L116" s="17"/>
      <c r="M116" s="16"/>
      <c r="N116" s="16"/>
      <c r="O116" s="16"/>
      <c r="P116" s="17"/>
      <c r="Q116" s="16"/>
      <c r="R116" s="16"/>
      <c r="S116" s="16"/>
      <c r="T116" s="17"/>
      <c r="U116" s="16"/>
      <c r="V116" s="16"/>
      <c r="W116" s="16"/>
      <c r="X116" s="17"/>
      <c r="Y116" s="115"/>
      <c r="Z116" s="29"/>
      <c r="AA116" s="1"/>
      <c r="AB116" s="1"/>
      <c r="AC116" s="1"/>
      <c r="AD116" s="1"/>
      <c r="AE116" s="1"/>
      <c r="AF116" s="1"/>
      <c r="AW116" s="36" t="str">
        <f t="shared" si="1"/>
        <v/>
      </c>
    </row>
    <row r="117" spans="1:49" x14ac:dyDescent="0.25">
      <c r="A117" s="1"/>
      <c r="B117" s="30">
        <v>109</v>
      </c>
      <c r="C117" s="15"/>
      <c r="D117" s="16"/>
      <c r="E117" s="89"/>
      <c r="F117" s="17"/>
      <c r="G117" s="17"/>
      <c r="H117" s="17"/>
      <c r="I117" s="17"/>
      <c r="J117" s="17"/>
      <c r="K117" s="17"/>
      <c r="L117" s="17"/>
      <c r="M117" s="16"/>
      <c r="N117" s="16"/>
      <c r="O117" s="16"/>
      <c r="P117" s="17"/>
      <c r="Q117" s="16"/>
      <c r="R117" s="16"/>
      <c r="S117" s="16"/>
      <c r="T117" s="17"/>
      <c r="U117" s="16"/>
      <c r="V117" s="16"/>
      <c r="W117" s="16"/>
      <c r="X117" s="17"/>
      <c r="Y117" s="115"/>
      <c r="Z117" s="29"/>
      <c r="AA117" s="1"/>
      <c r="AB117" s="1"/>
      <c r="AC117" s="1"/>
      <c r="AD117" s="1"/>
      <c r="AE117" s="1"/>
      <c r="AF117" s="1"/>
      <c r="AW117" s="36" t="str">
        <f t="shared" si="1"/>
        <v/>
      </c>
    </row>
    <row r="118" spans="1:49" x14ac:dyDescent="0.25">
      <c r="A118" s="1"/>
      <c r="B118" s="30">
        <v>110</v>
      </c>
      <c r="C118" s="15"/>
      <c r="D118" s="16"/>
      <c r="E118" s="89"/>
      <c r="F118" s="17"/>
      <c r="G118" s="17"/>
      <c r="H118" s="17"/>
      <c r="I118" s="17"/>
      <c r="J118" s="17"/>
      <c r="K118" s="17"/>
      <c r="L118" s="17"/>
      <c r="M118" s="16"/>
      <c r="N118" s="16"/>
      <c r="O118" s="16"/>
      <c r="P118" s="17"/>
      <c r="Q118" s="16"/>
      <c r="R118" s="16"/>
      <c r="S118" s="16"/>
      <c r="T118" s="17"/>
      <c r="U118" s="16"/>
      <c r="V118" s="16"/>
      <c r="W118" s="16"/>
      <c r="X118" s="17"/>
      <c r="Y118" s="115"/>
      <c r="Z118" s="29"/>
      <c r="AA118" s="1"/>
      <c r="AB118" s="1"/>
      <c r="AC118" s="1"/>
      <c r="AD118" s="1"/>
      <c r="AE118" s="1"/>
      <c r="AF118" s="1"/>
      <c r="AW118" s="36" t="str">
        <f t="shared" si="1"/>
        <v/>
      </c>
    </row>
    <row r="119" spans="1:49" x14ac:dyDescent="0.25">
      <c r="A119" s="1"/>
      <c r="B119" s="30">
        <v>111</v>
      </c>
      <c r="C119" s="15"/>
      <c r="D119" s="16"/>
      <c r="E119" s="89"/>
      <c r="F119" s="17"/>
      <c r="G119" s="17"/>
      <c r="H119" s="17"/>
      <c r="I119" s="17"/>
      <c r="J119" s="17"/>
      <c r="K119" s="17"/>
      <c r="L119" s="17"/>
      <c r="M119" s="16"/>
      <c r="N119" s="16"/>
      <c r="O119" s="16"/>
      <c r="P119" s="17"/>
      <c r="Q119" s="16"/>
      <c r="R119" s="16"/>
      <c r="S119" s="16"/>
      <c r="T119" s="17"/>
      <c r="U119" s="16"/>
      <c r="V119" s="16"/>
      <c r="W119" s="16"/>
      <c r="X119" s="17"/>
      <c r="Y119" s="115"/>
      <c r="Z119" s="29"/>
      <c r="AA119" s="1"/>
      <c r="AB119" s="1"/>
      <c r="AC119" s="1"/>
      <c r="AD119" s="1"/>
      <c r="AE119" s="1"/>
      <c r="AF119" s="1"/>
      <c r="AW119" s="36" t="str">
        <f t="shared" si="1"/>
        <v/>
      </c>
    </row>
    <row r="120" spans="1:49" x14ac:dyDescent="0.25">
      <c r="A120" s="1"/>
      <c r="B120" s="30">
        <v>112</v>
      </c>
      <c r="C120" s="15"/>
      <c r="D120" s="16"/>
      <c r="E120" s="89"/>
      <c r="F120" s="17"/>
      <c r="G120" s="17"/>
      <c r="H120" s="17"/>
      <c r="I120" s="17"/>
      <c r="J120" s="17"/>
      <c r="K120" s="17"/>
      <c r="L120" s="17"/>
      <c r="M120" s="16"/>
      <c r="N120" s="16"/>
      <c r="O120" s="16"/>
      <c r="P120" s="17"/>
      <c r="Q120" s="16"/>
      <c r="R120" s="16"/>
      <c r="S120" s="16"/>
      <c r="T120" s="17"/>
      <c r="U120" s="16"/>
      <c r="V120" s="16"/>
      <c r="W120" s="16"/>
      <c r="X120" s="17"/>
      <c r="Y120" s="115"/>
      <c r="Z120" s="29"/>
      <c r="AA120" s="1"/>
      <c r="AB120" s="1"/>
      <c r="AC120" s="1"/>
      <c r="AD120" s="1"/>
      <c r="AE120" s="1"/>
      <c r="AF120" s="1"/>
      <c r="AW120" s="36" t="str">
        <f t="shared" si="1"/>
        <v/>
      </c>
    </row>
    <row r="121" spans="1:49" x14ac:dyDescent="0.25">
      <c r="A121" s="1"/>
      <c r="B121" s="30">
        <v>113</v>
      </c>
      <c r="C121" s="15"/>
      <c r="D121" s="16"/>
      <c r="E121" s="89"/>
      <c r="F121" s="17"/>
      <c r="G121" s="17"/>
      <c r="H121" s="17"/>
      <c r="I121" s="17"/>
      <c r="J121" s="17"/>
      <c r="K121" s="17"/>
      <c r="L121" s="17"/>
      <c r="M121" s="16"/>
      <c r="N121" s="16"/>
      <c r="O121" s="16"/>
      <c r="P121" s="17"/>
      <c r="Q121" s="16"/>
      <c r="R121" s="16"/>
      <c r="S121" s="16"/>
      <c r="T121" s="17"/>
      <c r="U121" s="16"/>
      <c r="V121" s="16"/>
      <c r="W121" s="16"/>
      <c r="X121" s="17"/>
      <c r="Y121" s="115"/>
      <c r="Z121" s="29"/>
      <c r="AA121" s="1"/>
      <c r="AB121" s="1"/>
      <c r="AC121" s="1"/>
      <c r="AD121" s="1"/>
      <c r="AE121" s="1"/>
      <c r="AF121" s="1"/>
      <c r="AW121" s="36" t="str">
        <f t="shared" si="1"/>
        <v/>
      </c>
    </row>
    <row r="122" spans="1:49" x14ac:dyDescent="0.25">
      <c r="A122" s="1"/>
      <c r="B122" s="30">
        <v>114</v>
      </c>
      <c r="C122" s="15"/>
      <c r="D122" s="16"/>
      <c r="E122" s="89"/>
      <c r="F122" s="17"/>
      <c r="G122" s="17"/>
      <c r="H122" s="17"/>
      <c r="I122" s="17"/>
      <c r="J122" s="17"/>
      <c r="K122" s="17"/>
      <c r="L122" s="17"/>
      <c r="M122" s="16"/>
      <c r="N122" s="16"/>
      <c r="O122" s="16"/>
      <c r="P122" s="17"/>
      <c r="Q122" s="16"/>
      <c r="R122" s="16"/>
      <c r="S122" s="16"/>
      <c r="T122" s="17"/>
      <c r="U122" s="16"/>
      <c r="V122" s="16"/>
      <c r="W122" s="16"/>
      <c r="X122" s="17"/>
      <c r="Y122" s="115"/>
      <c r="Z122" s="29"/>
      <c r="AA122" s="1"/>
      <c r="AB122" s="1"/>
      <c r="AC122" s="1"/>
      <c r="AD122" s="1"/>
      <c r="AE122" s="1"/>
      <c r="AF122" s="1"/>
      <c r="AW122" s="36" t="str">
        <f t="shared" si="1"/>
        <v/>
      </c>
    </row>
    <row r="123" spans="1:49" x14ac:dyDescent="0.25">
      <c r="A123" s="1"/>
      <c r="B123" s="30">
        <v>115</v>
      </c>
      <c r="C123" s="15"/>
      <c r="D123" s="16"/>
      <c r="E123" s="89"/>
      <c r="F123" s="17"/>
      <c r="G123" s="17"/>
      <c r="H123" s="17"/>
      <c r="I123" s="17"/>
      <c r="J123" s="17"/>
      <c r="K123" s="17"/>
      <c r="L123" s="17"/>
      <c r="M123" s="16"/>
      <c r="N123" s="16"/>
      <c r="O123" s="16"/>
      <c r="P123" s="17"/>
      <c r="Q123" s="16"/>
      <c r="R123" s="16"/>
      <c r="S123" s="16"/>
      <c r="T123" s="17"/>
      <c r="U123" s="16"/>
      <c r="V123" s="16"/>
      <c r="W123" s="16"/>
      <c r="X123" s="17"/>
      <c r="Y123" s="115"/>
      <c r="Z123" s="29"/>
      <c r="AA123" s="1"/>
      <c r="AB123" s="1"/>
      <c r="AC123" s="1"/>
      <c r="AD123" s="1"/>
      <c r="AE123" s="1"/>
      <c r="AF123" s="1"/>
      <c r="AW123" s="36" t="str">
        <f t="shared" si="1"/>
        <v/>
      </c>
    </row>
    <row r="124" spans="1:49" x14ac:dyDescent="0.25">
      <c r="A124" s="1"/>
      <c r="B124" s="30">
        <v>116</v>
      </c>
      <c r="C124" s="15"/>
      <c r="D124" s="16"/>
      <c r="E124" s="89"/>
      <c r="F124" s="17"/>
      <c r="G124" s="17"/>
      <c r="H124" s="17"/>
      <c r="I124" s="17"/>
      <c r="J124" s="17"/>
      <c r="K124" s="17"/>
      <c r="L124" s="17"/>
      <c r="M124" s="16"/>
      <c r="N124" s="16"/>
      <c r="O124" s="16"/>
      <c r="P124" s="17"/>
      <c r="Q124" s="16"/>
      <c r="R124" s="16"/>
      <c r="S124" s="16"/>
      <c r="T124" s="17"/>
      <c r="U124" s="16"/>
      <c r="V124" s="16"/>
      <c r="W124" s="16"/>
      <c r="X124" s="17"/>
      <c r="Y124" s="115"/>
      <c r="Z124" s="29"/>
      <c r="AA124" s="1"/>
      <c r="AB124" s="1"/>
      <c r="AC124" s="1"/>
      <c r="AD124" s="1"/>
      <c r="AE124" s="1"/>
      <c r="AF124" s="1"/>
      <c r="AW124" s="36" t="str">
        <f t="shared" si="1"/>
        <v/>
      </c>
    </row>
    <row r="125" spans="1:49" x14ac:dyDescent="0.25">
      <c r="A125" s="1"/>
      <c r="B125" s="30">
        <v>117</v>
      </c>
      <c r="C125" s="15"/>
      <c r="D125" s="16"/>
      <c r="E125" s="89"/>
      <c r="F125" s="17"/>
      <c r="G125" s="17"/>
      <c r="H125" s="17"/>
      <c r="I125" s="17"/>
      <c r="J125" s="17"/>
      <c r="K125" s="17"/>
      <c r="L125" s="17"/>
      <c r="M125" s="16"/>
      <c r="N125" s="16"/>
      <c r="O125" s="16"/>
      <c r="P125" s="17"/>
      <c r="Q125" s="16"/>
      <c r="R125" s="16"/>
      <c r="S125" s="16"/>
      <c r="T125" s="17"/>
      <c r="U125" s="16"/>
      <c r="V125" s="16"/>
      <c r="W125" s="16"/>
      <c r="X125" s="17"/>
      <c r="Y125" s="115"/>
      <c r="Z125" s="29"/>
      <c r="AA125" s="1"/>
      <c r="AB125" s="1"/>
      <c r="AC125" s="1"/>
      <c r="AD125" s="1"/>
      <c r="AE125" s="1"/>
      <c r="AF125" s="1"/>
      <c r="AW125" s="36" t="str">
        <f t="shared" si="1"/>
        <v/>
      </c>
    </row>
    <row r="126" spans="1:49" x14ac:dyDescent="0.25">
      <c r="A126" s="1"/>
      <c r="B126" s="30">
        <v>118</v>
      </c>
      <c r="C126" s="15"/>
      <c r="D126" s="16"/>
      <c r="E126" s="89"/>
      <c r="F126" s="17"/>
      <c r="G126" s="17"/>
      <c r="H126" s="17"/>
      <c r="I126" s="17"/>
      <c r="J126" s="17"/>
      <c r="K126" s="17"/>
      <c r="L126" s="17"/>
      <c r="M126" s="16"/>
      <c r="N126" s="16"/>
      <c r="O126" s="16"/>
      <c r="P126" s="17"/>
      <c r="Q126" s="16"/>
      <c r="R126" s="16"/>
      <c r="S126" s="16"/>
      <c r="T126" s="17"/>
      <c r="U126" s="16"/>
      <c r="V126" s="16"/>
      <c r="W126" s="16"/>
      <c r="X126" s="17"/>
      <c r="Y126" s="115"/>
      <c r="Z126" s="29"/>
      <c r="AA126" s="1"/>
      <c r="AB126" s="1"/>
      <c r="AC126" s="1"/>
      <c r="AD126" s="1"/>
      <c r="AE126" s="1"/>
      <c r="AF126" s="1"/>
      <c r="AW126" s="36" t="str">
        <f t="shared" si="1"/>
        <v/>
      </c>
    </row>
    <row r="127" spans="1:49" x14ac:dyDescent="0.25">
      <c r="A127" s="1"/>
      <c r="B127" s="30">
        <v>119</v>
      </c>
      <c r="C127" s="15"/>
      <c r="D127" s="16"/>
      <c r="E127" s="89"/>
      <c r="F127" s="17"/>
      <c r="G127" s="17"/>
      <c r="H127" s="17"/>
      <c r="I127" s="17"/>
      <c r="J127" s="17"/>
      <c r="K127" s="17"/>
      <c r="L127" s="17"/>
      <c r="M127" s="16"/>
      <c r="N127" s="16"/>
      <c r="O127" s="16"/>
      <c r="P127" s="17"/>
      <c r="Q127" s="16"/>
      <c r="R127" s="16"/>
      <c r="S127" s="16"/>
      <c r="T127" s="17"/>
      <c r="U127" s="16"/>
      <c r="V127" s="16"/>
      <c r="W127" s="16"/>
      <c r="X127" s="17"/>
      <c r="Y127" s="115"/>
      <c r="Z127" s="29"/>
      <c r="AA127" s="1"/>
      <c r="AB127" s="1"/>
      <c r="AC127" s="1"/>
      <c r="AD127" s="1"/>
      <c r="AE127" s="1"/>
      <c r="AF127" s="1"/>
      <c r="AW127" s="36" t="str">
        <f t="shared" si="1"/>
        <v/>
      </c>
    </row>
    <row r="128" spans="1:49" x14ac:dyDescent="0.25">
      <c r="A128" s="1"/>
      <c r="B128" s="30">
        <v>120</v>
      </c>
      <c r="C128" s="15"/>
      <c r="D128" s="16"/>
      <c r="E128" s="89"/>
      <c r="F128" s="17"/>
      <c r="G128" s="17"/>
      <c r="H128" s="17"/>
      <c r="I128" s="17"/>
      <c r="J128" s="17"/>
      <c r="K128" s="17"/>
      <c r="L128" s="17"/>
      <c r="M128" s="16"/>
      <c r="N128" s="16"/>
      <c r="O128" s="16"/>
      <c r="P128" s="17"/>
      <c r="Q128" s="16"/>
      <c r="R128" s="16"/>
      <c r="S128" s="16"/>
      <c r="T128" s="17"/>
      <c r="U128" s="16"/>
      <c r="V128" s="16"/>
      <c r="W128" s="16"/>
      <c r="X128" s="17"/>
      <c r="Y128" s="115"/>
      <c r="Z128" s="29"/>
      <c r="AA128" s="1"/>
      <c r="AB128" s="1"/>
      <c r="AC128" s="1"/>
      <c r="AD128" s="1"/>
      <c r="AE128" s="1"/>
      <c r="AF128" s="1"/>
      <c r="AW128" s="36" t="str">
        <f t="shared" si="1"/>
        <v/>
      </c>
    </row>
    <row r="129" spans="1:49" x14ac:dyDescent="0.25">
      <c r="A129" s="1"/>
      <c r="B129" s="30">
        <v>121</v>
      </c>
      <c r="C129" s="15"/>
      <c r="D129" s="16"/>
      <c r="E129" s="89"/>
      <c r="F129" s="17"/>
      <c r="G129" s="17"/>
      <c r="H129" s="17"/>
      <c r="I129" s="17"/>
      <c r="J129" s="17"/>
      <c r="K129" s="17"/>
      <c r="L129" s="17"/>
      <c r="M129" s="16"/>
      <c r="N129" s="16"/>
      <c r="O129" s="16"/>
      <c r="P129" s="17"/>
      <c r="Q129" s="16"/>
      <c r="R129" s="16"/>
      <c r="S129" s="16"/>
      <c r="T129" s="17"/>
      <c r="U129" s="16"/>
      <c r="V129" s="16"/>
      <c r="W129" s="16"/>
      <c r="X129" s="17"/>
      <c r="Y129" s="115"/>
      <c r="Z129" s="29"/>
      <c r="AA129" s="1"/>
      <c r="AB129" s="1"/>
      <c r="AC129" s="1"/>
      <c r="AD129" s="1"/>
      <c r="AE129" s="1"/>
      <c r="AF129" s="1"/>
      <c r="AW129" s="36" t="str">
        <f t="shared" si="1"/>
        <v/>
      </c>
    </row>
    <row r="130" spans="1:49" x14ac:dyDescent="0.25">
      <c r="A130" s="1"/>
      <c r="B130" s="30">
        <v>122</v>
      </c>
      <c r="C130" s="15"/>
      <c r="D130" s="16"/>
      <c r="E130" s="89"/>
      <c r="F130" s="17"/>
      <c r="G130" s="17"/>
      <c r="H130" s="17"/>
      <c r="I130" s="17"/>
      <c r="J130" s="17"/>
      <c r="K130" s="17"/>
      <c r="L130" s="17"/>
      <c r="M130" s="16"/>
      <c r="N130" s="16"/>
      <c r="O130" s="16"/>
      <c r="P130" s="17"/>
      <c r="Q130" s="16"/>
      <c r="R130" s="16"/>
      <c r="S130" s="16"/>
      <c r="T130" s="17"/>
      <c r="U130" s="16"/>
      <c r="V130" s="16"/>
      <c r="W130" s="16"/>
      <c r="X130" s="17"/>
      <c r="Y130" s="115"/>
      <c r="Z130" s="29"/>
      <c r="AA130" s="1"/>
      <c r="AB130" s="1"/>
      <c r="AC130" s="1"/>
      <c r="AD130" s="1"/>
      <c r="AE130" s="1"/>
      <c r="AF130" s="1"/>
      <c r="AW130" s="36" t="str">
        <f t="shared" si="1"/>
        <v/>
      </c>
    </row>
    <row r="131" spans="1:49" x14ac:dyDescent="0.25">
      <c r="A131" s="1"/>
      <c r="B131" s="30">
        <v>123</v>
      </c>
      <c r="C131" s="15"/>
      <c r="D131" s="16"/>
      <c r="E131" s="89"/>
      <c r="F131" s="17"/>
      <c r="G131" s="17"/>
      <c r="H131" s="17"/>
      <c r="I131" s="17"/>
      <c r="J131" s="17"/>
      <c r="K131" s="17"/>
      <c r="L131" s="17"/>
      <c r="M131" s="16"/>
      <c r="N131" s="16"/>
      <c r="O131" s="16"/>
      <c r="P131" s="17"/>
      <c r="Q131" s="16"/>
      <c r="R131" s="16"/>
      <c r="S131" s="16"/>
      <c r="T131" s="17"/>
      <c r="U131" s="16"/>
      <c r="V131" s="16"/>
      <c r="W131" s="16"/>
      <c r="X131" s="17"/>
      <c r="Y131" s="115"/>
      <c r="Z131" s="29"/>
      <c r="AA131" s="1"/>
      <c r="AB131" s="1"/>
      <c r="AC131" s="1"/>
      <c r="AD131" s="1"/>
      <c r="AE131" s="1"/>
      <c r="AF131" s="1"/>
      <c r="AW131" s="36" t="str">
        <f t="shared" si="1"/>
        <v/>
      </c>
    </row>
    <row r="132" spans="1:49" x14ac:dyDescent="0.25">
      <c r="A132" s="1"/>
      <c r="B132" s="30">
        <v>124</v>
      </c>
      <c r="C132" s="15"/>
      <c r="D132" s="16"/>
      <c r="E132" s="89"/>
      <c r="F132" s="17"/>
      <c r="G132" s="17"/>
      <c r="H132" s="17"/>
      <c r="I132" s="17"/>
      <c r="J132" s="17"/>
      <c r="K132" s="17"/>
      <c r="L132" s="17"/>
      <c r="M132" s="16"/>
      <c r="N132" s="16"/>
      <c r="O132" s="16"/>
      <c r="P132" s="17"/>
      <c r="Q132" s="16"/>
      <c r="R132" s="16"/>
      <c r="S132" s="16"/>
      <c r="T132" s="17"/>
      <c r="U132" s="16"/>
      <c r="V132" s="16"/>
      <c r="W132" s="16"/>
      <c r="X132" s="17"/>
      <c r="Y132" s="115"/>
      <c r="Z132" s="29"/>
      <c r="AA132" s="1"/>
      <c r="AB132" s="1"/>
      <c r="AC132" s="1"/>
      <c r="AD132" s="1"/>
      <c r="AE132" s="1"/>
      <c r="AF132" s="1"/>
      <c r="AW132" s="36" t="str">
        <f t="shared" si="1"/>
        <v/>
      </c>
    </row>
    <row r="133" spans="1:49" x14ac:dyDescent="0.25">
      <c r="A133" s="1"/>
      <c r="B133" s="30">
        <v>125</v>
      </c>
      <c r="C133" s="15"/>
      <c r="D133" s="16"/>
      <c r="E133" s="89"/>
      <c r="F133" s="17"/>
      <c r="G133" s="17"/>
      <c r="H133" s="17"/>
      <c r="I133" s="17"/>
      <c r="J133" s="17"/>
      <c r="K133" s="17"/>
      <c r="L133" s="17"/>
      <c r="M133" s="16"/>
      <c r="N133" s="16"/>
      <c r="O133" s="16"/>
      <c r="P133" s="17"/>
      <c r="Q133" s="16"/>
      <c r="R133" s="16"/>
      <c r="S133" s="16"/>
      <c r="T133" s="17"/>
      <c r="U133" s="16"/>
      <c r="V133" s="16"/>
      <c r="W133" s="16"/>
      <c r="X133" s="17"/>
      <c r="Y133" s="115"/>
      <c r="Z133" s="29"/>
      <c r="AA133" s="1"/>
      <c r="AB133" s="1"/>
      <c r="AC133" s="1"/>
      <c r="AD133" s="1"/>
      <c r="AE133" s="1"/>
      <c r="AF133" s="1"/>
      <c r="AW133" s="36" t="str">
        <f t="shared" si="1"/>
        <v/>
      </c>
    </row>
    <row r="134" spans="1:49" x14ac:dyDescent="0.25">
      <c r="A134" s="1"/>
      <c r="B134" s="30">
        <v>126</v>
      </c>
      <c r="C134" s="15"/>
      <c r="D134" s="16"/>
      <c r="E134" s="89"/>
      <c r="F134" s="17"/>
      <c r="G134" s="17"/>
      <c r="H134" s="17"/>
      <c r="I134" s="17"/>
      <c r="J134" s="17"/>
      <c r="K134" s="17"/>
      <c r="L134" s="17"/>
      <c r="M134" s="16"/>
      <c r="N134" s="16"/>
      <c r="O134" s="16"/>
      <c r="P134" s="17"/>
      <c r="Q134" s="16"/>
      <c r="R134" s="16"/>
      <c r="S134" s="16"/>
      <c r="T134" s="17"/>
      <c r="U134" s="16"/>
      <c r="V134" s="16"/>
      <c r="W134" s="16"/>
      <c r="X134" s="17"/>
      <c r="Y134" s="115"/>
      <c r="Z134" s="29"/>
      <c r="AA134" s="1"/>
      <c r="AB134" s="1"/>
      <c r="AC134" s="1"/>
      <c r="AD134" s="1"/>
      <c r="AE134" s="1"/>
      <c r="AF134" s="1"/>
      <c r="AW134" s="36" t="str">
        <f t="shared" si="1"/>
        <v/>
      </c>
    </row>
    <row r="135" spans="1:49" x14ac:dyDescent="0.25">
      <c r="A135" s="1"/>
      <c r="B135" s="30">
        <v>127</v>
      </c>
      <c r="C135" s="15"/>
      <c r="D135" s="16"/>
      <c r="E135" s="89"/>
      <c r="F135" s="17"/>
      <c r="G135" s="17"/>
      <c r="H135" s="17"/>
      <c r="I135" s="17"/>
      <c r="J135" s="17"/>
      <c r="K135" s="17"/>
      <c r="L135" s="17"/>
      <c r="M135" s="16"/>
      <c r="N135" s="16"/>
      <c r="O135" s="16"/>
      <c r="P135" s="17"/>
      <c r="Q135" s="16"/>
      <c r="R135" s="16"/>
      <c r="S135" s="16"/>
      <c r="T135" s="17"/>
      <c r="U135" s="16"/>
      <c r="V135" s="16"/>
      <c r="W135" s="16"/>
      <c r="X135" s="17"/>
      <c r="Y135" s="115"/>
      <c r="Z135" s="29"/>
      <c r="AA135" s="1"/>
      <c r="AB135" s="1"/>
      <c r="AC135" s="1"/>
      <c r="AD135" s="1"/>
      <c r="AE135" s="1"/>
      <c r="AF135" s="1"/>
      <c r="AW135" s="36" t="str">
        <f t="shared" si="1"/>
        <v/>
      </c>
    </row>
    <row r="136" spans="1:49" x14ac:dyDescent="0.25">
      <c r="A136" s="1"/>
      <c r="B136" s="30">
        <v>128</v>
      </c>
      <c r="C136" s="15"/>
      <c r="D136" s="16"/>
      <c r="E136" s="89"/>
      <c r="F136" s="17"/>
      <c r="G136" s="17"/>
      <c r="H136" s="17"/>
      <c r="I136" s="17"/>
      <c r="J136" s="17"/>
      <c r="K136" s="17"/>
      <c r="L136" s="17"/>
      <c r="M136" s="16"/>
      <c r="N136" s="16"/>
      <c r="O136" s="16"/>
      <c r="P136" s="17"/>
      <c r="Q136" s="16"/>
      <c r="R136" s="16"/>
      <c r="S136" s="16"/>
      <c r="T136" s="17"/>
      <c r="U136" s="16"/>
      <c r="V136" s="16"/>
      <c r="W136" s="16"/>
      <c r="X136" s="17"/>
      <c r="Y136" s="115"/>
      <c r="Z136" s="29"/>
      <c r="AA136" s="1"/>
      <c r="AB136" s="1"/>
      <c r="AC136" s="1"/>
      <c r="AD136" s="1"/>
      <c r="AE136" s="1"/>
      <c r="AF136" s="1"/>
      <c r="AW136" s="36" t="str">
        <f t="shared" si="1"/>
        <v/>
      </c>
    </row>
    <row r="137" spans="1:49" x14ac:dyDescent="0.25">
      <c r="A137" s="1"/>
      <c r="B137" s="30">
        <v>129</v>
      </c>
      <c r="C137" s="15"/>
      <c r="D137" s="16"/>
      <c r="E137" s="89"/>
      <c r="F137" s="17"/>
      <c r="G137" s="17"/>
      <c r="H137" s="17"/>
      <c r="I137" s="17"/>
      <c r="J137" s="17"/>
      <c r="K137" s="17"/>
      <c r="L137" s="17"/>
      <c r="M137" s="16"/>
      <c r="N137" s="16"/>
      <c r="O137" s="16"/>
      <c r="P137" s="17"/>
      <c r="Q137" s="16"/>
      <c r="R137" s="16"/>
      <c r="S137" s="16"/>
      <c r="T137" s="17"/>
      <c r="U137" s="16"/>
      <c r="V137" s="16"/>
      <c r="W137" s="16"/>
      <c r="X137" s="17"/>
      <c r="Y137" s="115"/>
      <c r="Z137" s="29"/>
      <c r="AA137" s="1"/>
      <c r="AB137" s="1"/>
      <c r="AC137" s="1"/>
      <c r="AD137" s="1"/>
      <c r="AE137" s="1"/>
      <c r="AF137" s="1"/>
      <c r="AW137" s="36" t="str">
        <f t="shared" si="1"/>
        <v/>
      </c>
    </row>
    <row r="138" spans="1:49" x14ac:dyDescent="0.25">
      <c r="A138" s="1"/>
      <c r="B138" s="30">
        <v>130</v>
      </c>
      <c r="C138" s="15"/>
      <c r="D138" s="16"/>
      <c r="E138" s="89"/>
      <c r="F138" s="17"/>
      <c r="G138" s="17"/>
      <c r="H138" s="17"/>
      <c r="I138" s="17"/>
      <c r="J138" s="17"/>
      <c r="K138" s="17"/>
      <c r="L138" s="17"/>
      <c r="M138" s="16"/>
      <c r="N138" s="16"/>
      <c r="O138" s="16"/>
      <c r="P138" s="17"/>
      <c r="Q138" s="16"/>
      <c r="R138" s="16"/>
      <c r="S138" s="16"/>
      <c r="T138" s="17"/>
      <c r="U138" s="16"/>
      <c r="V138" s="16"/>
      <c r="W138" s="16"/>
      <c r="X138" s="17"/>
      <c r="Y138" s="115"/>
      <c r="Z138" s="29"/>
      <c r="AA138" s="1"/>
      <c r="AB138" s="1"/>
      <c r="AC138" s="1"/>
      <c r="AD138" s="1"/>
      <c r="AE138" s="1"/>
      <c r="AF138" s="1"/>
      <c r="AW138" s="36" t="str">
        <f t="shared" si="1"/>
        <v/>
      </c>
    </row>
    <row r="139" spans="1:49" x14ac:dyDescent="0.25">
      <c r="A139" s="1"/>
      <c r="B139" s="30">
        <v>131</v>
      </c>
      <c r="C139" s="15"/>
      <c r="D139" s="16"/>
      <c r="E139" s="89"/>
      <c r="F139" s="17"/>
      <c r="G139" s="17"/>
      <c r="H139" s="17"/>
      <c r="I139" s="17"/>
      <c r="J139" s="17"/>
      <c r="K139" s="17"/>
      <c r="L139" s="17"/>
      <c r="M139" s="16"/>
      <c r="N139" s="16"/>
      <c r="O139" s="16"/>
      <c r="P139" s="17"/>
      <c r="Q139" s="16"/>
      <c r="R139" s="16"/>
      <c r="S139" s="16"/>
      <c r="T139" s="17"/>
      <c r="U139" s="16"/>
      <c r="V139" s="16"/>
      <c r="W139" s="16"/>
      <c r="X139" s="17"/>
      <c r="Y139" s="115"/>
      <c r="Z139" s="29"/>
      <c r="AA139" s="1"/>
      <c r="AB139" s="1"/>
      <c r="AC139" s="1"/>
      <c r="AD139" s="1"/>
      <c r="AE139" s="1"/>
      <c r="AF139" s="1"/>
      <c r="AW139" s="36" t="str">
        <f t="shared" ref="AW139:AW202" si="2">IF(E139="", "", IF(E139&gt;=E138, "", 1))</f>
        <v/>
      </c>
    </row>
    <row r="140" spans="1:49" x14ac:dyDescent="0.25">
      <c r="A140" s="1"/>
      <c r="B140" s="30">
        <v>132</v>
      </c>
      <c r="C140" s="15"/>
      <c r="D140" s="16"/>
      <c r="E140" s="89"/>
      <c r="F140" s="17"/>
      <c r="G140" s="17"/>
      <c r="H140" s="17"/>
      <c r="I140" s="17"/>
      <c r="J140" s="17"/>
      <c r="K140" s="17"/>
      <c r="L140" s="17"/>
      <c r="M140" s="16"/>
      <c r="N140" s="16"/>
      <c r="O140" s="16"/>
      <c r="P140" s="17"/>
      <c r="Q140" s="16"/>
      <c r="R140" s="16"/>
      <c r="S140" s="16"/>
      <c r="T140" s="17"/>
      <c r="U140" s="16"/>
      <c r="V140" s="16"/>
      <c r="W140" s="16"/>
      <c r="X140" s="17"/>
      <c r="Y140" s="115"/>
      <c r="Z140" s="29"/>
      <c r="AA140" s="1"/>
      <c r="AB140" s="1"/>
      <c r="AC140" s="1"/>
      <c r="AD140" s="1"/>
      <c r="AE140" s="1"/>
      <c r="AF140" s="1"/>
      <c r="AW140" s="36" t="str">
        <f t="shared" si="2"/>
        <v/>
      </c>
    </row>
    <row r="141" spans="1:49" x14ac:dyDescent="0.25">
      <c r="A141" s="1"/>
      <c r="B141" s="30">
        <v>133</v>
      </c>
      <c r="C141" s="15"/>
      <c r="D141" s="16"/>
      <c r="E141" s="89"/>
      <c r="F141" s="17"/>
      <c r="G141" s="17"/>
      <c r="H141" s="17"/>
      <c r="I141" s="17"/>
      <c r="J141" s="17"/>
      <c r="K141" s="17"/>
      <c r="L141" s="17"/>
      <c r="M141" s="16"/>
      <c r="N141" s="16"/>
      <c r="O141" s="16"/>
      <c r="P141" s="17"/>
      <c r="Q141" s="16"/>
      <c r="R141" s="16"/>
      <c r="S141" s="16"/>
      <c r="T141" s="17"/>
      <c r="U141" s="16"/>
      <c r="V141" s="16"/>
      <c r="W141" s="16"/>
      <c r="X141" s="17"/>
      <c r="Y141" s="115"/>
      <c r="Z141" s="29"/>
      <c r="AA141" s="1"/>
      <c r="AB141" s="1"/>
      <c r="AC141" s="1"/>
      <c r="AD141" s="1"/>
      <c r="AE141" s="1"/>
      <c r="AF141" s="1"/>
      <c r="AW141" s="36" t="str">
        <f t="shared" si="2"/>
        <v/>
      </c>
    </row>
    <row r="142" spans="1:49" x14ac:dyDescent="0.25">
      <c r="A142" s="1"/>
      <c r="B142" s="30">
        <v>134</v>
      </c>
      <c r="C142" s="15"/>
      <c r="D142" s="16"/>
      <c r="E142" s="89"/>
      <c r="F142" s="17"/>
      <c r="G142" s="17"/>
      <c r="H142" s="17"/>
      <c r="I142" s="17"/>
      <c r="J142" s="17"/>
      <c r="K142" s="17"/>
      <c r="L142" s="17"/>
      <c r="M142" s="16"/>
      <c r="N142" s="16"/>
      <c r="O142" s="16"/>
      <c r="P142" s="17"/>
      <c r="Q142" s="16"/>
      <c r="R142" s="16"/>
      <c r="S142" s="16"/>
      <c r="T142" s="17"/>
      <c r="U142" s="16"/>
      <c r="V142" s="16"/>
      <c r="W142" s="16"/>
      <c r="X142" s="17"/>
      <c r="Y142" s="115"/>
      <c r="Z142" s="29"/>
      <c r="AA142" s="1"/>
      <c r="AB142" s="1"/>
      <c r="AC142" s="1"/>
      <c r="AD142" s="1"/>
      <c r="AE142" s="1"/>
      <c r="AF142" s="1"/>
      <c r="AW142" s="36" t="str">
        <f t="shared" si="2"/>
        <v/>
      </c>
    </row>
    <row r="143" spans="1:49" x14ac:dyDescent="0.25">
      <c r="A143" s="1"/>
      <c r="B143" s="30">
        <v>135</v>
      </c>
      <c r="C143" s="15"/>
      <c r="D143" s="16"/>
      <c r="E143" s="89"/>
      <c r="F143" s="17"/>
      <c r="G143" s="17"/>
      <c r="H143" s="17"/>
      <c r="I143" s="17"/>
      <c r="J143" s="17"/>
      <c r="K143" s="17"/>
      <c r="L143" s="17"/>
      <c r="M143" s="16"/>
      <c r="N143" s="16"/>
      <c r="O143" s="16"/>
      <c r="P143" s="17"/>
      <c r="Q143" s="16"/>
      <c r="R143" s="16"/>
      <c r="S143" s="16"/>
      <c r="T143" s="17"/>
      <c r="U143" s="16"/>
      <c r="V143" s="16"/>
      <c r="W143" s="16"/>
      <c r="X143" s="17"/>
      <c r="Y143" s="115"/>
      <c r="Z143" s="29"/>
      <c r="AA143" s="1"/>
      <c r="AB143" s="1"/>
      <c r="AC143" s="1"/>
      <c r="AD143" s="1"/>
      <c r="AE143" s="1"/>
      <c r="AF143" s="1"/>
      <c r="AW143" s="36" t="str">
        <f t="shared" si="2"/>
        <v/>
      </c>
    </row>
    <row r="144" spans="1:49" x14ac:dyDescent="0.25">
      <c r="A144" s="1"/>
      <c r="B144" s="30">
        <v>136</v>
      </c>
      <c r="C144" s="15"/>
      <c r="D144" s="16"/>
      <c r="E144" s="89"/>
      <c r="F144" s="17"/>
      <c r="G144" s="17"/>
      <c r="H144" s="17"/>
      <c r="I144" s="17"/>
      <c r="J144" s="17"/>
      <c r="K144" s="17"/>
      <c r="L144" s="17"/>
      <c r="M144" s="16"/>
      <c r="N144" s="16"/>
      <c r="O144" s="16"/>
      <c r="P144" s="17"/>
      <c r="Q144" s="16"/>
      <c r="R144" s="16"/>
      <c r="S144" s="16"/>
      <c r="T144" s="17"/>
      <c r="U144" s="16"/>
      <c r="V144" s="16"/>
      <c r="W144" s="16"/>
      <c r="X144" s="17"/>
      <c r="Y144" s="115"/>
      <c r="Z144" s="29"/>
      <c r="AA144" s="1"/>
      <c r="AB144" s="1"/>
      <c r="AC144" s="1"/>
      <c r="AD144" s="1"/>
      <c r="AE144" s="1"/>
      <c r="AF144" s="1"/>
      <c r="AW144" s="36" t="str">
        <f t="shared" si="2"/>
        <v/>
      </c>
    </row>
    <row r="145" spans="1:49" x14ac:dyDescent="0.25">
      <c r="A145" s="1"/>
      <c r="B145" s="30">
        <v>137</v>
      </c>
      <c r="C145" s="15"/>
      <c r="D145" s="16"/>
      <c r="E145" s="89"/>
      <c r="F145" s="17"/>
      <c r="G145" s="17"/>
      <c r="H145" s="17"/>
      <c r="I145" s="17"/>
      <c r="J145" s="17"/>
      <c r="K145" s="17"/>
      <c r="L145" s="17"/>
      <c r="M145" s="16"/>
      <c r="N145" s="16"/>
      <c r="O145" s="16"/>
      <c r="P145" s="17"/>
      <c r="Q145" s="16"/>
      <c r="R145" s="16"/>
      <c r="S145" s="16"/>
      <c r="T145" s="17"/>
      <c r="U145" s="16"/>
      <c r="V145" s="16"/>
      <c r="W145" s="16"/>
      <c r="X145" s="17"/>
      <c r="Y145" s="115"/>
      <c r="Z145" s="29"/>
      <c r="AA145" s="1"/>
      <c r="AB145" s="1"/>
      <c r="AC145" s="1"/>
      <c r="AD145" s="1"/>
      <c r="AE145" s="1"/>
      <c r="AF145" s="1"/>
      <c r="AW145" s="36" t="str">
        <f t="shared" si="2"/>
        <v/>
      </c>
    </row>
    <row r="146" spans="1:49" x14ac:dyDescent="0.25">
      <c r="A146" s="1"/>
      <c r="B146" s="30">
        <v>138</v>
      </c>
      <c r="C146" s="15"/>
      <c r="D146" s="16"/>
      <c r="E146" s="89"/>
      <c r="F146" s="17"/>
      <c r="G146" s="17"/>
      <c r="H146" s="17"/>
      <c r="I146" s="17"/>
      <c r="J146" s="17"/>
      <c r="K146" s="17"/>
      <c r="L146" s="17"/>
      <c r="M146" s="16"/>
      <c r="N146" s="16"/>
      <c r="O146" s="16"/>
      <c r="P146" s="17"/>
      <c r="Q146" s="16"/>
      <c r="R146" s="16"/>
      <c r="S146" s="16"/>
      <c r="T146" s="17"/>
      <c r="U146" s="16"/>
      <c r="V146" s="16"/>
      <c r="W146" s="16"/>
      <c r="X146" s="17"/>
      <c r="Y146" s="115"/>
      <c r="Z146" s="29"/>
      <c r="AA146" s="1"/>
      <c r="AB146" s="1"/>
      <c r="AC146" s="1"/>
      <c r="AD146" s="1"/>
      <c r="AE146" s="1"/>
      <c r="AF146" s="1"/>
      <c r="AW146" s="36" t="str">
        <f t="shared" si="2"/>
        <v/>
      </c>
    </row>
    <row r="147" spans="1:49" x14ac:dyDescent="0.25">
      <c r="A147" s="1"/>
      <c r="B147" s="30">
        <v>139</v>
      </c>
      <c r="C147" s="15"/>
      <c r="D147" s="16"/>
      <c r="E147" s="89"/>
      <c r="F147" s="17"/>
      <c r="G147" s="17"/>
      <c r="H147" s="17"/>
      <c r="I147" s="17"/>
      <c r="J147" s="17"/>
      <c r="K147" s="17"/>
      <c r="L147" s="17"/>
      <c r="M147" s="16"/>
      <c r="N147" s="16"/>
      <c r="O147" s="16"/>
      <c r="P147" s="17"/>
      <c r="Q147" s="16"/>
      <c r="R147" s="16"/>
      <c r="S147" s="16"/>
      <c r="T147" s="17"/>
      <c r="U147" s="16"/>
      <c r="V147" s="16"/>
      <c r="W147" s="16"/>
      <c r="X147" s="17"/>
      <c r="Y147" s="115"/>
      <c r="Z147" s="29"/>
      <c r="AA147" s="1"/>
      <c r="AB147" s="1"/>
      <c r="AC147" s="1"/>
      <c r="AD147" s="1"/>
      <c r="AE147" s="1"/>
      <c r="AF147" s="1"/>
      <c r="AW147" s="36" t="str">
        <f t="shared" si="2"/>
        <v/>
      </c>
    </row>
    <row r="148" spans="1:49" x14ac:dyDescent="0.25">
      <c r="A148" s="1"/>
      <c r="B148" s="30">
        <v>140</v>
      </c>
      <c r="C148" s="15"/>
      <c r="D148" s="16"/>
      <c r="E148" s="89"/>
      <c r="F148" s="17"/>
      <c r="G148" s="17"/>
      <c r="H148" s="17"/>
      <c r="I148" s="17"/>
      <c r="J148" s="17"/>
      <c r="K148" s="17"/>
      <c r="L148" s="17"/>
      <c r="M148" s="16"/>
      <c r="N148" s="16"/>
      <c r="O148" s="16"/>
      <c r="P148" s="17"/>
      <c r="Q148" s="16"/>
      <c r="R148" s="16"/>
      <c r="S148" s="16"/>
      <c r="T148" s="17"/>
      <c r="U148" s="16"/>
      <c r="V148" s="16"/>
      <c r="W148" s="16"/>
      <c r="X148" s="17"/>
      <c r="Y148" s="115"/>
      <c r="Z148" s="29"/>
      <c r="AA148" s="1"/>
      <c r="AB148" s="1"/>
      <c r="AC148" s="1"/>
      <c r="AD148" s="1"/>
      <c r="AE148" s="1"/>
      <c r="AF148" s="1"/>
      <c r="AW148" s="36" t="str">
        <f t="shared" si="2"/>
        <v/>
      </c>
    </row>
    <row r="149" spans="1:49" x14ac:dyDescent="0.25">
      <c r="A149" s="1"/>
      <c r="B149" s="30">
        <v>141</v>
      </c>
      <c r="C149" s="15"/>
      <c r="D149" s="16"/>
      <c r="E149" s="89"/>
      <c r="F149" s="17"/>
      <c r="G149" s="17"/>
      <c r="H149" s="17"/>
      <c r="I149" s="17"/>
      <c r="J149" s="17"/>
      <c r="K149" s="17"/>
      <c r="L149" s="17"/>
      <c r="M149" s="16"/>
      <c r="N149" s="16"/>
      <c r="O149" s="16"/>
      <c r="P149" s="17"/>
      <c r="Q149" s="16"/>
      <c r="R149" s="16"/>
      <c r="S149" s="16"/>
      <c r="T149" s="17"/>
      <c r="U149" s="16"/>
      <c r="V149" s="16"/>
      <c r="W149" s="16"/>
      <c r="X149" s="17"/>
      <c r="Y149" s="115"/>
      <c r="Z149" s="29"/>
      <c r="AA149" s="1"/>
      <c r="AB149" s="1"/>
      <c r="AC149" s="1"/>
      <c r="AD149" s="1"/>
      <c r="AE149" s="1"/>
      <c r="AF149" s="1"/>
      <c r="AW149" s="36" t="str">
        <f t="shared" si="2"/>
        <v/>
      </c>
    </row>
    <row r="150" spans="1:49" x14ac:dyDescent="0.25">
      <c r="A150" s="1"/>
      <c r="B150" s="30">
        <v>142</v>
      </c>
      <c r="C150" s="15"/>
      <c r="D150" s="16"/>
      <c r="E150" s="89"/>
      <c r="F150" s="17"/>
      <c r="G150" s="17"/>
      <c r="H150" s="17"/>
      <c r="I150" s="17"/>
      <c r="J150" s="17"/>
      <c r="K150" s="17"/>
      <c r="L150" s="17"/>
      <c r="M150" s="16"/>
      <c r="N150" s="16"/>
      <c r="O150" s="16"/>
      <c r="P150" s="17"/>
      <c r="Q150" s="16"/>
      <c r="R150" s="16"/>
      <c r="S150" s="16"/>
      <c r="T150" s="17"/>
      <c r="U150" s="16"/>
      <c r="V150" s="16"/>
      <c r="W150" s="16"/>
      <c r="X150" s="17"/>
      <c r="Y150" s="115"/>
      <c r="Z150" s="29"/>
      <c r="AA150" s="1"/>
      <c r="AB150" s="1"/>
      <c r="AC150" s="1"/>
      <c r="AD150" s="1"/>
      <c r="AE150" s="1"/>
      <c r="AF150" s="1"/>
      <c r="AW150" s="36" t="str">
        <f t="shared" si="2"/>
        <v/>
      </c>
    </row>
    <row r="151" spans="1:49" x14ac:dyDescent="0.25">
      <c r="A151" s="1"/>
      <c r="B151" s="30">
        <v>143</v>
      </c>
      <c r="C151" s="15"/>
      <c r="D151" s="16"/>
      <c r="E151" s="89"/>
      <c r="F151" s="17"/>
      <c r="G151" s="17"/>
      <c r="H151" s="17"/>
      <c r="I151" s="17"/>
      <c r="J151" s="17"/>
      <c r="K151" s="17"/>
      <c r="L151" s="17"/>
      <c r="M151" s="16"/>
      <c r="N151" s="16"/>
      <c r="O151" s="16"/>
      <c r="P151" s="17"/>
      <c r="Q151" s="16"/>
      <c r="R151" s="16"/>
      <c r="S151" s="16"/>
      <c r="T151" s="17"/>
      <c r="U151" s="16"/>
      <c r="V151" s="16"/>
      <c r="W151" s="16"/>
      <c r="X151" s="17"/>
      <c r="Y151" s="115"/>
      <c r="Z151" s="29"/>
      <c r="AA151" s="1"/>
      <c r="AB151" s="1"/>
      <c r="AC151" s="1"/>
      <c r="AD151" s="1"/>
      <c r="AE151" s="1"/>
      <c r="AF151" s="1"/>
      <c r="AW151" s="36" t="str">
        <f t="shared" si="2"/>
        <v/>
      </c>
    </row>
    <row r="152" spans="1:49" x14ac:dyDescent="0.25">
      <c r="A152" s="1"/>
      <c r="B152" s="30">
        <v>144</v>
      </c>
      <c r="C152" s="15"/>
      <c r="D152" s="16"/>
      <c r="E152" s="89"/>
      <c r="F152" s="17"/>
      <c r="G152" s="17"/>
      <c r="H152" s="17"/>
      <c r="I152" s="17"/>
      <c r="J152" s="17"/>
      <c r="K152" s="17"/>
      <c r="L152" s="17"/>
      <c r="M152" s="16"/>
      <c r="N152" s="16"/>
      <c r="O152" s="16"/>
      <c r="P152" s="17"/>
      <c r="Q152" s="16"/>
      <c r="R152" s="16"/>
      <c r="S152" s="16"/>
      <c r="T152" s="17"/>
      <c r="U152" s="16"/>
      <c r="V152" s="16"/>
      <c r="W152" s="16"/>
      <c r="X152" s="17"/>
      <c r="Y152" s="115"/>
      <c r="Z152" s="29"/>
      <c r="AA152" s="1"/>
      <c r="AB152" s="1"/>
      <c r="AC152" s="1"/>
      <c r="AD152" s="1"/>
      <c r="AE152" s="1"/>
      <c r="AF152" s="1"/>
      <c r="AW152" s="36" t="str">
        <f t="shared" si="2"/>
        <v/>
      </c>
    </row>
    <row r="153" spans="1:49" x14ac:dyDescent="0.25">
      <c r="A153" s="1"/>
      <c r="B153" s="30">
        <v>145</v>
      </c>
      <c r="C153" s="15"/>
      <c r="D153" s="16"/>
      <c r="E153" s="89"/>
      <c r="F153" s="17"/>
      <c r="G153" s="17"/>
      <c r="H153" s="17"/>
      <c r="I153" s="17"/>
      <c r="J153" s="17"/>
      <c r="K153" s="17"/>
      <c r="L153" s="17"/>
      <c r="M153" s="16"/>
      <c r="N153" s="16"/>
      <c r="O153" s="16"/>
      <c r="P153" s="17"/>
      <c r="Q153" s="16"/>
      <c r="R153" s="16"/>
      <c r="S153" s="16"/>
      <c r="T153" s="17"/>
      <c r="U153" s="16"/>
      <c r="V153" s="16"/>
      <c r="W153" s="16"/>
      <c r="X153" s="17"/>
      <c r="Y153" s="115"/>
      <c r="Z153" s="29"/>
      <c r="AA153" s="1"/>
      <c r="AB153" s="1"/>
      <c r="AC153" s="1"/>
      <c r="AD153" s="1"/>
      <c r="AE153" s="1"/>
      <c r="AF153" s="1"/>
      <c r="AW153" s="36" t="str">
        <f t="shared" si="2"/>
        <v/>
      </c>
    </row>
    <row r="154" spans="1:49" x14ac:dyDescent="0.25">
      <c r="A154" s="1"/>
      <c r="B154" s="30">
        <v>146</v>
      </c>
      <c r="C154" s="15"/>
      <c r="D154" s="16"/>
      <c r="E154" s="89"/>
      <c r="F154" s="17"/>
      <c r="G154" s="17"/>
      <c r="H154" s="17"/>
      <c r="I154" s="17"/>
      <c r="J154" s="17"/>
      <c r="K154" s="17"/>
      <c r="L154" s="17"/>
      <c r="M154" s="16"/>
      <c r="N154" s="16"/>
      <c r="O154" s="16"/>
      <c r="P154" s="17"/>
      <c r="Q154" s="16"/>
      <c r="R154" s="16"/>
      <c r="S154" s="16"/>
      <c r="T154" s="17"/>
      <c r="U154" s="16"/>
      <c r="V154" s="16"/>
      <c r="W154" s="16"/>
      <c r="X154" s="17"/>
      <c r="Y154" s="115"/>
      <c r="Z154" s="29"/>
      <c r="AA154" s="1"/>
      <c r="AB154" s="1"/>
      <c r="AC154" s="1"/>
      <c r="AD154" s="1"/>
      <c r="AE154" s="1"/>
      <c r="AF154" s="1"/>
      <c r="AW154" s="36" t="str">
        <f t="shared" si="2"/>
        <v/>
      </c>
    </row>
    <row r="155" spans="1:49" x14ac:dyDescent="0.25">
      <c r="A155" s="1"/>
      <c r="B155" s="30">
        <v>147</v>
      </c>
      <c r="C155" s="15"/>
      <c r="D155" s="16"/>
      <c r="E155" s="89"/>
      <c r="F155" s="17"/>
      <c r="G155" s="17"/>
      <c r="H155" s="17"/>
      <c r="I155" s="17"/>
      <c r="J155" s="17"/>
      <c r="K155" s="17"/>
      <c r="L155" s="17"/>
      <c r="M155" s="16"/>
      <c r="N155" s="16"/>
      <c r="O155" s="16"/>
      <c r="P155" s="17"/>
      <c r="Q155" s="16"/>
      <c r="R155" s="16"/>
      <c r="S155" s="16"/>
      <c r="T155" s="17"/>
      <c r="U155" s="16"/>
      <c r="V155" s="16"/>
      <c r="W155" s="16"/>
      <c r="X155" s="17"/>
      <c r="Y155" s="115"/>
      <c r="Z155" s="29"/>
      <c r="AA155" s="1"/>
      <c r="AB155" s="1"/>
      <c r="AC155" s="1"/>
      <c r="AD155" s="1"/>
      <c r="AE155" s="1"/>
      <c r="AF155" s="1"/>
      <c r="AW155" s="36" t="str">
        <f t="shared" si="2"/>
        <v/>
      </c>
    </row>
    <row r="156" spans="1:49" x14ac:dyDescent="0.25">
      <c r="A156" s="1"/>
      <c r="B156" s="30">
        <v>148</v>
      </c>
      <c r="C156" s="15"/>
      <c r="D156" s="16"/>
      <c r="E156" s="89"/>
      <c r="F156" s="17"/>
      <c r="G156" s="17"/>
      <c r="H156" s="17"/>
      <c r="I156" s="17"/>
      <c r="J156" s="17"/>
      <c r="K156" s="17"/>
      <c r="L156" s="17"/>
      <c r="M156" s="16"/>
      <c r="N156" s="16"/>
      <c r="O156" s="16"/>
      <c r="P156" s="17"/>
      <c r="Q156" s="16"/>
      <c r="R156" s="16"/>
      <c r="S156" s="16"/>
      <c r="T156" s="17"/>
      <c r="U156" s="16"/>
      <c r="V156" s="16"/>
      <c r="W156" s="16"/>
      <c r="X156" s="17"/>
      <c r="Y156" s="115"/>
      <c r="Z156" s="29"/>
      <c r="AA156" s="1"/>
      <c r="AB156" s="1"/>
      <c r="AC156" s="1"/>
      <c r="AD156" s="1"/>
      <c r="AE156" s="1"/>
      <c r="AF156" s="1"/>
      <c r="AW156" s="36" t="str">
        <f t="shared" si="2"/>
        <v/>
      </c>
    </row>
    <row r="157" spans="1:49" x14ac:dyDescent="0.25">
      <c r="A157" s="1"/>
      <c r="B157" s="30">
        <v>149</v>
      </c>
      <c r="C157" s="15"/>
      <c r="D157" s="16"/>
      <c r="E157" s="89"/>
      <c r="F157" s="17"/>
      <c r="G157" s="17"/>
      <c r="H157" s="17"/>
      <c r="I157" s="17"/>
      <c r="J157" s="17"/>
      <c r="K157" s="17"/>
      <c r="L157" s="17"/>
      <c r="M157" s="16"/>
      <c r="N157" s="16"/>
      <c r="O157" s="16"/>
      <c r="P157" s="17"/>
      <c r="Q157" s="16"/>
      <c r="R157" s="16"/>
      <c r="S157" s="16"/>
      <c r="T157" s="17"/>
      <c r="U157" s="16"/>
      <c r="V157" s="16"/>
      <c r="W157" s="16"/>
      <c r="X157" s="17"/>
      <c r="Y157" s="115"/>
      <c r="Z157" s="29"/>
      <c r="AA157" s="1"/>
      <c r="AB157" s="1"/>
      <c r="AC157" s="1"/>
      <c r="AD157" s="1"/>
      <c r="AE157" s="1"/>
      <c r="AF157" s="1"/>
      <c r="AW157" s="36" t="str">
        <f t="shared" si="2"/>
        <v/>
      </c>
    </row>
    <row r="158" spans="1:49" x14ac:dyDescent="0.25">
      <c r="A158" s="1"/>
      <c r="B158" s="30">
        <v>150</v>
      </c>
      <c r="C158" s="15"/>
      <c r="D158" s="16"/>
      <c r="E158" s="89"/>
      <c r="F158" s="17"/>
      <c r="G158" s="17"/>
      <c r="H158" s="17"/>
      <c r="I158" s="17"/>
      <c r="J158" s="17"/>
      <c r="K158" s="17"/>
      <c r="L158" s="17"/>
      <c r="M158" s="16"/>
      <c r="N158" s="16"/>
      <c r="O158" s="16"/>
      <c r="P158" s="17"/>
      <c r="Q158" s="16"/>
      <c r="R158" s="16"/>
      <c r="S158" s="16"/>
      <c r="T158" s="17"/>
      <c r="U158" s="16"/>
      <c r="V158" s="16"/>
      <c r="W158" s="16"/>
      <c r="X158" s="17"/>
      <c r="Y158" s="115"/>
      <c r="Z158" s="29"/>
      <c r="AA158" s="1"/>
      <c r="AB158" s="1"/>
      <c r="AC158" s="1"/>
      <c r="AD158" s="1"/>
      <c r="AE158" s="1"/>
      <c r="AF158" s="1"/>
      <c r="AW158" s="36" t="str">
        <f t="shared" si="2"/>
        <v/>
      </c>
    </row>
    <row r="159" spans="1:49" x14ac:dyDescent="0.25">
      <c r="A159" s="1"/>
      <c r="B159" s="30">
        <v>151</v>
      </c>
      <c r="C159" s="15"/>
      <c r="D159" s="16"/>
      <c r="E159" s="89"/>
      <c r="F159" s="17"/>
      <c r="G159" s="17"/>
      <c r="H159" s="17"/>
      <c r="I159" s="17"/>
      <c r="J159" s="17"/>
      <c r="K159" s="17"/>
      <c r="L159" s="17"/>
      <c r="M159" s="16"/>
      <c r="N159" s="16"/>
      <c r="O159" s="16"/>
      <c r="P159" s="17"/>
      <c r="Q159" s="16"/>
      <c r="R159" s="16"/>
      <c r="S159" s="16"/>
      <c r="T159" s="17"/>
      <c r="U159" s="16"/>
      <c r="V159" s="16"/>
      <c r="W159" s="16"/>
      <c r="X159" s="17"/>
      <c r="Y159" s="115"/>
      <c r="Z159" s="29"/>
      <c r="AA159" s="1"/>
      <c r="AB159" s="1"/>
      <c r="AC159" s="1"/>
      <c r="AD159" s="1"/>
      <c r="AE159" s="1"/>
      <c r="AF159" s="1"/>
      <c r="AW159" s="36" t="str">
        <f t="shared" si="2"/>
        <v/>
      </c>
    </row>
    <row r="160" spans="1:49" x14ac:dyDescent="0.25">
      <c r="A160" s="1"/>
      <c r="B160" s="30">
        <v>152</v>
      </c>
      <c r="C160" s="15"/>
      <c r="D160" s="16"/>
      <c r="E160" s="89"/>
      <c r="F160" s="17"/>
      <c r="G160" s="17"/>
      <c r="H160" s="17"/>
      <c r="I160" s="17"/>
      <c r="J160" s="17"/>
      <c r="K160" s="17"/>
      <c r="L160" s="17"/>
      <c r="M160" s="16"/>
      <c r="N160" s="16"/>
      <c r="O160" s="16"/>
      <c r="P160" s="17"/>
      <c r="Q160" s="16"/>
      <c r="R160" s="16"/>
      <c r="S160" s="16"/>
      <c r="T160" s="17"/>
      <c r="U160" s="16"/>
      <c r="V160" s="16"/>
      <c r="W160" s="16"/>
      <c r="X160" s="17"/>
      <c r="Y160" s="115"/>
      <c r="Z160" s="29"/>
      <c r="AA160" s="1"/>
      <c r="AB160" s="1"/>
      <c r="AC160" s="1"/>
      <c r="AD160" s="1"/>
      <c r="AE160" s="1"/>
      <c r="AF160" s="1"/>
      <c r="AW160" s="36" t="str">
        <f t="shared" si="2"/>
        <v/>
      </c>
    </row>
    <row r="161" spans="1:49" x14ac:dyDescent="0.25">
      <c r="A161" s="1"/>
      <c r="B161" s="30">
        <v>153</v>
      </c>
      <c r="C161" s="15"/>
      <c r="D161" s="16"/>
      <c r="E161" s="89"/>
      <c r="F161" s="17"/>
      <c r="G161" s="17"/>
      <c r="H161" s="17"/>
      <c r="I161" s="17"/>
      <c r="J161" s="17"/>
      <c r="K161" s="17"/>
      <c r="L161" s="17"/>
      <c r="M161" s="16"/>
      <c r="N161" s="16"/>
      <c r="O161" s="16"/>
      <c r="P161" s="17"/>
      <c r="Q161" s="16"/>
      <c r="R161" s="16"/>
      <c r="S161" s="16"/>
      <c r="T161" s="17"/>
      <c r="U161" s="16"/>
      <c r="V161" s="16"/>
      <c r="W161" s="16"/>
      <c r="X161" s="17"/>
      <c r="Y161" s="115"/>
      <c r="Z161" s="29"/>
      <c r="AA161" s="1"/>
      <c r="AB161" s="1"/>
      <c r="AC161" s="1"/>
      <c r="AD161" s="1"/>
      <c r="AE161" s="1"/>
      <c r="AF161" s="1"/>
      <c r="AW161" s="36" t="str">
        <f t="shared" si="2"/>
        <v/>
      </c>
    </row>
    <row r="162" spans="1:49" x14ac:dyDescent="0.25">
      <c r="A162" s="1"/>
      <c r="B162" s="30">
        <v>154</v>
      </c>
      <c r="C162" s="15"/>
      <c r="D162" s="16"/>
      <c r="E162" s="89"/>
      <c r="F162" s="17"/>
      <c r="G162" s="17"/>
      <c r="H162" s="17"/>
      <c r="I162" s="17"/>
      <c r="J162" s="17"/>
      <c r="K162" s="17"/>
      <c r="L162" s="17"/>
      <c r="M162" s="16"/>
      <c r="N162" s="16"/>
      <c r="O162" s="16"/>
      <c r="P162" s="17"/>
      <c r="Q162" s="16"/>
      <c r="R162" s="16"/>
      <c r="S162" s="16"/>
      <c r="T162" s="17"/>
      <c r="U162" s="16"/>
      <c r="V162" s="16"/>
      <c r="W162" s="16"/>
      <c r="X162" s="17"/>
      <c r="Y162" s="115"/>
      <c r="Z162" s="29"/>
      <c r="AA162" s="1"/>
      <c r="AB162" s="1"/>
      <c r="AC162" s="1"/>
      <c r="AD162" s="1"/>
      <c r="AE162" s="1"/>
      <c r="AF162" s="1"/>
      <c r="AW162" s="36" t="str">
        <f t="shared" si="2"/>
        <v/>
      </c>
    </row>
    <row r="163" spans="1:49" x14ac:dyDescent="0.25">
      <c r="A163" s="1"/>
      <c r="B163" s="30">
        <v>155</v>
      </c>
      <c r="C163" s="15"/>
      <c r="D163" s="16"/>
      <c r="E163" s="89"/>
      <c r="F163" s="17"/>
      <c r="G163" s="17"/>
      <c r="H163" s="17"/>
      <c r="I163" s="17"/>
      <c r="J163" s="17"/>
      <c r="K163" s="17"/>
      <c r="L163" s="17"/>
      <c r="M163" s="16"/>
      <c r="N163" s="16"/>
      <c r="O163" s="16"/>
      <c r="P163" s="17"/>
      <c r="Q163" s="16"/>
      <c r="R163" s="16"/>
      <c r="S163" s="16"/>
      <c r="T163" s="17"/>
      <c r="U163" s="16"/>
      <c r="V163" s="16"/>
      <c r="W163" s="16"/>
      <c r="X163" s="17"/>
      <c r="Y163" s="115"/>
      <c r="Z163" s="29"/>
      <c r="AA163" s="1"/>
      <c r="AB163" s="1"/>
      <c r="AC163" s="1"/>
      <c r="AD163" s="1"/>
      <c r="AE163" s="1"/>
      <c r="AF163" s="1"/>
      <c r="AW163" s="36" t="str">
        <f t="shared" si="2"/>
        <v/>
      </c>
    </row>
    <row r="164" spans="1:49" x14ac:dyDescent="0.25">
      <c r="A164" s="1"/>
      <c r="B164" s="30">
        <v>156</v>
      </c>
      <c r="C164" s="15"/>
      <c r="D164" s="16"/>
      <c r="E164" s="89"/>
      <c r="F164" s="17"/>
      <c r="G164" s="17"/>
      <c r="H164" s="17"/>
      <c r="I164" s="17"/>
      <c r="J164" s="17"/>
      <c r="K164" s="17"/>
      <c r="L164" s="17"/>
      <c r="M164" s="16"/>
      <c r="N164" s="16"/>
      <c r="O164" s="16"/>
      <c r="P164" s="17"/>
      <c r="Q164" s="16"/>
      <c r="R164" s="16"/>
      <c r="S164" s="16"/>
      <c r="T164" s="17"/>
      <c r="U164" s="16"/>
      <c r="V164" s="16"/>
      <c r="W164" s="16"/>
      <c r="X164" s="17"/>
      <c r="Y164" s="115"/>
      <c r="Z164" s="29"/>
      <c r="AA164" s="1"/>
      <c r="AB164" s="1"/>
      <c r="AC164" s="1"/>
      <c r="AD164" s="1"/>
      <c r="AE164" s="1"/>
      <c r="AF164" s="1"/>
      <c r="AW164" s="36" t="str">
        <f t="shared" si="2"/>
        <v/>
      </c>
    </row>
    <row r="165" spans="1:49" x14ac:dyDescent="0.25">
      <c r="A165" s="1"/>
      <c r="B165" s="30">
        <v>157</v>
      </c>
      <c r="C165" s="15"/>
      <c r="D165" s="16"/>
      <c r="E165" s="89"/>
      <c r="F165" s="17"/>
      <c r="G165" s="17"/>
      <c r="H165" s="17"/>
      <c r="I165" s="17"/>
      <c r="J165" s="17"/>
      <c r="K165" s="17"/>
      <c r="L165" s="17"/>
      <c r="M165" s="16"/>
      <c r="N165" s="16"/>
      <c r="O165" s="16"/>
      <c r="P165" s="17"/>
      <c r="Q165" s="16"/>
      <c r="R165" s="16"/>
      <c r="S165" s="16"/>
      <c r="T165" s="17"/>
      <c r="U165" s="16"/>
      <c r="V165" s="16"/>
      <c r="W165" s="16"/>
      <c r="X165" s="17"/>
      <c r="Y165" s="115"/>
      <c r="Z165" s="29"/>
      <c r="AA165" s="1"/>
      <c r="AB165" s="1"/>
      <c r="AC165" s="1"/>
      <c r="AD165" s="1"/>
      <c r="AE165" s="1"/>
      <c r="AF165" s="1"/>
      <c r="AW165" s="36" t="str">
        <f t="shared" si="2"/>
        <v/>
      </c>
    </row>
    <row r="166" spans="1:49" x14ac:dyDescent="0.25">
      <c r="A166" s="1"/>
      <c r="B166" s="30">
        <v>158</v>
      </c>
      <c r="C166" s="15"/>
      <c r="D166" s="16"/>
      <c r="E166" s="89"/>
      <c r="F166" s="17"/>
      <c r="G166" s="17"/>
      <c r="H166" s="17"/>
      <c r="I166" s="17"/>
      <c r="J166" s="17"/>
      <c r="K166" s="17"/>
      <c r="L166" s="17"/>
      <c r="M166" s="16"/>
      <c r="N166" s="16"/>
      <c r="O166" s="16"/>
      <c r="P166" s="17"/>
      <c r="Q166" s="16"/>
      <c r="R166" s="16"/>
      <c r="S166" s="16"/>
      <c r="T166" s="17"/>
      <c r="U166" s="16"/>
      <c r="V166" s="16"/>
      <c r="W166" s="16"/>
      <c r="X166" s="17"/>
      <c r="Y166" s="115"/>
      <c r="Z166" s="29"/>
      <c r="AA166" s="1"/>
      <c r="AB166" s="1"/>
      <c r="AC166" s="1"/>
      <c r="AD166" s="1"/>
      <c r="AE166" s="1"/>
      <c r="AF166" s="1"/>
      <c r="AW166" s="36" t="str">
        <f t="shared" si="2"/>
        <v/>
      </c>
    </row>
    <row r="167" spans="1:49" x14ac:dyDescent="0.25">
      <c r="A167" s="1"/>
      <c r="B167" s="30">
        <v>159</v>
      </c>
      <c r="C167" s="15"/>
      <c r="D167" s="16"/>
      <c r="E167" s="89"/>
      <c r="F167" s="17"/>
      <c r="G167" s="17"/>
      <c r="H167" s="17"/>
      <c r="I167" s="17"/>
      <c r="J167" s="17"/>
      <c r="K167" s="17"/>
      <c r="L167" s="17"/>
      <c r="M167" s="16"/>
      <c r="N167" s="16"/>
      <c r="O167" s="16"/>
      <c r="P167" s="17"/>
      <c r="Q167" s="16"/>
      <c r="R167" s="16"/>
      <c r="S167" s="16"/>
      <c r="T167" s="17"/>
      <c r="U167" s="16"/>
      <c r="V167" s="16"/>
      <c r="W167" s="16"/>
      <c r="X167" s="17"/>
      <c r="Y167" s="115"/>
      <c r="Z167" s="29"/>
      <c r="AA167" s="1"/>
      <c r="AB167" s="1"/>
      <c r="AC167" s="1"/>
      <c r="AD167" s="1"/>
      <c r="AE167" s="1"/>
      <c r="AF167" s="1"/>
      <c r="AW167" s="36" t="str">
        <f t="shared" si="2"/>
        <v/>
      </c>
    </row>
    <row r="168" spans="1:49" x14ac:dyDescent="0.25">
      <c r="A168" s="1"/>
      <c r="B168" s="30">
        <v>160</v>
      </c>
      <c r="C168" s="15"/>
      <c r="D168" s="16"/>
      <c r="E168" s="89"/>
      <c r="F168" s="17"/>
      <c r="G168" s="17"/>
      <c r="H168" s="17"/>
      <c r="I168" s="17"/>
      <c r="J168" s="17"/>
      <c r="K168" s="17"/>
      <c r="L168" s="17"/>
      <c r="M168" s="16"/>
      <c r="N168" s="16"/>
      <c r="O168" s="16"/>
      <c r="P168" s="17"/>
      <c r="Q168" s="16"/>
      <c r="R168" s="16"/>
      <c r="S168" s="16"/>
      <c r="T168" s="17"/>
      <c r="U168" s="16"/>
      <c r="V168" s="16"/>
      <c r="W168" s="16"/>
      <c r="X168" s="17"/>
      <c r="Y168" s="115"/>
      <c r="Z168" s="29"/>
      <c r="AA168" s="1"/>
      <c r="AB168" s="1"/>
      <c r="AC168" s="1"/>
      <c r="AD168" s="1"/>
      <c r="AE168" s="1"/>
      <c r="AF168" s="1"/>
      <c r="AW168" s="36" t="str">
        <f t="shared" si="2"/>
        <v/>
      </c>
    </row>
    <row r="169" spans="1:49" x14ac:dyDescent="0.25">
      <c r="A169" s="1"/>
      <c r="B169" s="30">
        <v>161</v>
      </c>
      <c r="C169" s="15"/>
      <c r="D169" s="16"/>
      <c r="E169" s="89"/>
      <c r="F169" s="17"/>
      <c r="G169" s="17"/>
      <c r="H169" s="17"/>
      <c r="I169" s="17"/>
      <c r="J169" s="17"/>
      <c r="K169" s="17"/>
      <c r="L169" s="17"/>
      <c r="M169" s="16"/>
      <c r="N169" s="16"/>
      <c r="O169" s="16"/>
      <c r="P169" s="17"/>
      <c r="Q169" s="16"/>
      <c r="R169" s="16"/>
      <c r="S169" s="16"/>
      <c r="T169" s="17"/>
      <c r="U169" s="16"/>
      <c r="V169" s="16"/>
      <c r="W169" s="16"/>
      <c r="X169" s="17"/>
      <c r="Y169" s="115"/>
      <c r="Z169" s="29"/>
      <c r="AA169" s="1"/>
      <c r="AB169" s="1"/>
      <c r="AC169" s="1"/>
      <c r="AD169" s="1"/>
      <c r="AE169" s="1"/>
      <c r="AF169" s="1"/>
      <c r="AW169" s="36" t="str">
        <f t="shared" si="2"/>
        <v/>
      </c>
    </row>
    <row r="170" spans="1:49" x14ac:dyDescent="0.25">
      <c r="A170" s="1"/>
      <c r="B170" s="30">
        <v>162</v>
      </c>
      <c r="C170" s="15"/>
      <c r="D170" s="16"/>
      <c r="E170" s="89"/>
      <c r="F170" s="17"/>
      <c r="G170" s="17"/>
      <c r="H170" s="17"/>
      <c r="I170" s="17"/>
      <c r="J170" s="17"/>
      <c r="K170" s="17"/>
      <c r="L170" s="17"/>
      <c r="M170" s="16"/>
      <c r="N170" s="16"/>
      <c r="O170" s="16"/>
      <c r="P170" s="17"/>
      <c r="Q170" s="16"/>
      <c r="R170" s="16"/>
      <c r="S170" s="16"/>
      <c r="T170" s="17"/>
      <c r="U170" s="16"/>
      <c r="V170" s="16"/>
      <c r="W170" s="16"/>
      <c r="X170" s="17"/>
      <c r="Y170" s="115"/>
      <c r="Z170" s="29"/>
      <c r="AA170" s="1"/>
      <c r="AB170" s="1"/>
      <c r="AC170" s="1"/>
      <c r="AD170" s="1"/>
      <c r="AE170" s="1"/>
      <c r="AF170" s="1"/>
      <c r="AW170" s="36" t="str">
        <f t="shared" si="2"/>
        <v/>
      </c>
    </row>
    <row r="171" spans="1:49" x14ac:dyDescent="0.25">
      <c r="A171" s="1"/>
      <c r="B171" s="30">
        <v>163</v>
      </c>
      <c r="C171" s="15"/>
      <c r="D171" s="16"/>
      <c r="E171" s="89"/>
      <c r="F171" s="17"/>
      <c r="G171" s="17"/>
      <c r="H171" s="17"/>
      <c r="I171" s="17"/>
      <c r="J171" s="17"/>
      <c r="K171" s="17"/>
      <c r="L171" s="17"/>
      <c r="M171" s="16"/>
      <c r="N171" s="16"/>
      <c r="O171" s="16"/>
      <c r="P171" s="17"/>
      <c r="Q171" s="16"/>
      <c r="R171" s="16"/>
      <c r="S171" s="16"/>
      <c r="T171" s="17"/>
      <c r="U171" s="16"/>
      <c r="V171" s="16"/>
      <c r="W171" s="16"/>
      <c r="X171" s="17"/>
      <c r="Y171" s="115"/>
      <c r="Z171" s="29"/>
      <c r="AA171" s="1"/>
      <c r="AB171" s="1"/>
      <c r="AC171" s="1"/>
      <c r="AD171" s="1"/>
      <c r="AE171" s="1"/>
      <c r="AF171" s="1"/>
      <c r="AW171" s="36" t="str">
        <f t="shared" si="2"/>
        <v/>
      </c>
    </row>
    <row r="172" spans="1:49" x14ac:dyDescent="0.25">
      <c r="A172" s="1"/>
      <c r="B172" s="30">
        <v>164</v>
      </c>
      <c r="C172" s="15"/>
      <c r="D172" s="16"/>
      <c r="E172" s="89"/>
      <c r="F172" s="17"/>
      <c r="G172" s="17"/>
      <c r="H172" s="17"/>
      <c r="I172" s="17"/>
      <c r="J172" s="17"/>
      <c r="K172" s="17"/>
      <c r="L172" s="17"/>
      <c r="M172" s="16"/>
      <c r="N172" s="16"/>
      <c r="O172" s="16"/>
      <c r="P172" s="17"/>
      <c r="Q172" s="16"/>
      <c r="R172" s="16"/>
      <c r="S172" s="16"/>
      <c r="T172" s="17"/>
      <c r="U172" s="16"/>
      <c r="V172" s="16"/>
      <c r="W172" s="16"/>
      <c r="X172" s="17"/>
      <c r="Y172" s="115"/>
      <c r="Z172" s="29"/>
      <c r="AA172" s="1"/>
      <c r="AB172" s="1"/>
      <c r="AC172" s="1"/>
      <c r="AD172" s="1"/>
      <c r="AE172" s="1"/>
      <c r="AF172" s="1"/>
      <c r="AW172" s="36" t="str">
        <f t="shared" si="2"/>
        <v/>
      </c>
    </row>
    <row r="173" spans="1:49" x14ac:dyDescent="0.25">
      <c r="A173" s="1"/>
      <c r="B173" s="30">
        <v>165</v>
      </c>
      <c r="C173" s="15"/>
      <c r="D173" s="16"/>
      <c r="E173" s="89"/>
      <c r="F173" s="17"/>
      <c r="G173" s="17"/>
      <c r="H173" s="17"/>
      <c r="I173" s="17"/>
      <c r="J173" s="17"/>
      <c r="K173" s="17"/>
      <c r="L173" s="17"/>
      <c r="M173" s="16"/>
      <c r="N173" s="16"/>
      <c r="O173" s="16"/>
      <c r="P173" s="17"/>
      <c r="Q173" s="16"/>
      <c r="R173" s="16"/>
      <c r="S173" s="16"/>
      <c r="T173" s="17"/>
      <c r="U173" s="16"/>
      <c r="V173" s="16"/>
      <c r="W173" s="16"/>
      <c r="X173" s="17"/>
      <c r="Y173" s="115"/>
      <c r="Z173" s="29"/>
      <c r="AA173" s="1"/>
      <c r="AB173" s="1"/>
      <c r="AC173" s="1"/>
      <c r="AD173" s="1"/>
      <c r="AE173" s="1"/>
      <c r="AF173" s="1"/>
      <c r="AW173" s="36" t="str">
        <f t="shared" si="2"/>
        <v/>
      </c>
    </row>
    <row r="174" spans="1:49" x14ac:dyDescent="0.25">
      <c r="A174" s="1"/>
      <c r="B174" s="30">
        <v>166</v>
      </c>
      <c r="C174" s="15"/>
      <c r="D174" s="16"/>
      <c r="E174" s="89"/>
      <c r="F174" s="17"/>
      <c r="G174" s="17"/>
      <c r="H174" s="17"/>
      <c r="I174" s="17"/>
      <c r="J174" s="17"/>
      <c r="K174" s="17"/>
      <c r="L174" s="17"/>
      <c r="M174" s="16"/>
      <c r="N174" s="16"/>
      <c r="O174" s="16"/>
      <c r="P174" s="17"/>
      <c r="Q174" s="16"/>
      <c r="R174" s="16"/>
      <c r="S174" s="16"/>
      <c r="T174" s="17"/>
      <c r="U174" s="16"/>
      <c r="V174" s="16"/>
      <c r="W174" s="16"/>
      <c r="X174" s="17"/>
      <c r="Y174" s="115"/>
      <c r="Z174" s="29"/>
      <c r="AA174" s="1"/>
      <c r="AB174" s="1"/>
      <c r="AC174" s="1"/>
      <c r="AD174" s="1"/>
      <c r="AE174" s="1"/>
      <c r="AF174" s="1"/>
      <c r="AW174" s="36" t="str">
        <f t="shared" si="2"/>
        <v/>
      </c>
    </row>
    <row r="175" spans="1:49" x14ac:dyDescent="0.25">
      <c r="A175" s="1"/>
      <c r="B175" s="30">
        <v>167</v>
      </c>
      <c r="C175" s="15"/>
      <c r="D175" s="16"/>
      <c r="E175" s="89"/>
      <c r="F175" s="17"/>
      <c r="G175" s="17"/>
      <c r="H175" s="17"/>
      <c r="I175" s="17"/>
      <c r="J175" s="17"/>
      <c r="K175" s="17"/>
      <c r="L175" s="17"/>
      <c r="M175" s="16"/>
      <c r="N175" s="16"/>
      <c r="O175" s="16"/>
      <c r="P175" s="17"/>
      <c r="Q175" s="16"/>
      <c r="R175" s="16"/>
      <c r="S175" s="16"/>
      <c r="T175" s="17"/>
      <c r="U175" s="16"/>
      <c r="V175" s="16"/>
      <c r="W175" s="16"/>
      <c r="X175" s="17"/>
      <c r="Y175" s="115"/>
      <c r="Z175" s="29"/>
      <c r="AA175" s="1"/>
      <c r="AB175" s="1"/>
      <c r="AC175" s="1"/>
      <c r="AD175" s="1"/>
      <c r="AE175" s="1"/>
      <c r="AF175" s="1"/>
      <c r="AW175" s="36" t="str">
        <f t="shared" si="2"/>
        <v/>
      </c>
    </row>
    <row r="176" spans="1:49" x14ac:dyDescent="0.25">
      <c r="A176" s="1"/>
      <c r="B176" s="30">
        <v>168</v>
      </c>
      <c r="C176" s="15"/>
      <c r="D176" s="16"/>
      <c r="E176" s="89"/>
      <c r="F176" s="17"/>
      <c r="G176" s="17"/>
      <c r="H176" s="17"/>
      <c r="I176" s="17"/>
      <c r="J176" s="17"/>
      <c r="K176" s="17"/>
      <c r="L176" s="17"/>
      <c r="M176" s="16"/>
      <c r="N176" s="16"/>
      <c r="O176" s="16"/>
      <c r="P176" s="17"/>
      <c r="Q176" s="16"/>
      <c r="R176" s="16"/>
      <c r="S176" s="16"/>
      <c r="T176" s="17"/>
      <c r="U176" s="16"/>
      <c r="V176" s="16"/>
      <c r="W176" s="16"/>
      <c r="X176" s="17"/>
      <c r="Y176" s="115"/>
      <c r="Z176" s="29"/>
      <c r="AA176" s="1"/>
      <c r="AB176" s="1"/>
      <c r="AC176" s="1"/>
      <c r="AD176" s="1"/>
      <c r="AE176" s="1"/>
      <c r="AF176" s="1"/>
      <c r="AW176" s="36" t="str">
        <f t="shared" si="2"/>
        <v/>
      </c>
    </row>
    <row r="177" spans="1:49" x14ac:dyDescent="0.25">
      <c r="A177" s="1"/>
      <c r="B177" s="30">
        <v>169</v>
      </c>
      <c r="C177" s="15"/>
      <c r="D177" s="16"/>
      <c r="E177" s="89"/>
      <c r="F177" s="17"/>
      <c r="G177" s="17"/>
      <c r="H177" s="17"/>
      <c r="I177" s="17"/>
      <c r="J177" s="17"/>
      <c r="K177" s="17"/>
      <c r="L177" s="17"/>
      <c r="M177" s="16"/>
      <c r="N177" s="16"/>
      <c r="O177" s="16"/>
      <c r="P177" s="17"/>
      <c r="Q177" s="16"/>
      <c r="R177" s="16"/>
      <c r="S177" s="16"/>
      <c r="T177" s="17"/>
      <c r="U177" s="16"/>
      <c r="V177" s="16"/>
      <c r="W177" s="16"/>
      <c r="X177" s="17"/>
      <c r="Y177" s="115"/>
      <c r="Z177" s="29"/>
      <c r="AA177" s="1"/>
      <c r="AB177" s="1"/>
      <c r="AC177" s="1"/>
      <c r="AD177" s="1"/>
      <c r="AE177" s="1"/>
      <c r="AF177" s="1"/>
      <c r="AW177" s="36" t="str">
        <f t="shared" si="2"/>
        <v/>
      </c>
    </row>
    <row r="178" spans="1:49" x14ac:dyDescent="0.25">
      <c r="A178" s="1"/>
      <c r="B178" s="30">
        <v>170</v>
      </c>
      <c r="C178" s="15"/>
      <c r="D178" s="16"/>
      <c r="E178" s="89"/>
      <c r="F178" s="17"/>
      <c r="G178" s="17"/>
      <c r="H178" s="17"/>
      <c r="I178" s="17"/>
      <c r="J178" s="17"/>
      <c r="K178" s="17"/>
      <c r="L178" s="17"/>
      <c r="M178" s="16"/>
      <c r="N178" s="16"/>
      <c r="O178" s="16"/>
      <c r="P178" s="17"/>
      <c r="Q178" s="16"/>
      <c r="R178" s="16"/>
      <c r="S178" s="16"/>
      <c r="T178" s="17"/>
      <c r="U178" s="16"/>
      <c r="V178" s="16"/>
      <c r="W178" s="16"/>
      <c r="X178" s="17"/>
      <c r="Y178" s="115"/>
      <c r="Z178" s="29"/>
      <c r="AA178" s="1"/>
      <c r="AB178" s="1"/>
      <c r="AC178" s="1"/>
      <c r="AD178" s="1"/>
      <c r="AE178" s="1"/>
      <c r="AF178" s="1"/>
      <c r="AW178" s="36" t="str">
        <f t="shared" si="2"/>
        <v/>
      </c>
    </row>
    <row r="179" spans="1:49" x14ac:dyDescent="0.25">
      <c r="A179" s="1"/>
      <c r="B179" s="30">
        <v>171</v>
      </c>
      <c r="C179" s="15"/>
      <c r="D179" s="16"/>
      <c r="E179" s="89"/>
      <c r="F179" s="17"/>
      <c r="G179" s="17"/>
      <c r="H179" s="17"/>
      <c r="I179" s="17"/>
      <c r="J179" s="17"/>
      <c r="K179" s="17"/>
      <c r="L179" s="17"/>
      <c r="M179" s="16"/>
      <c r="N179" s="16"/>
      <c r="O179" s="16"/>
      <c r="P179" s="17"/>
      <c r="Q179" s="16"/>
      <c r="R179" s="16"/>
      <c r="S179" s="16"/>
      <c r="T179" s="17"/>
      <c r="U179" s="16"/>
      <c r="V179" s="16"/>
      <c r="W179" s="16"/>
      <c r="X179" s="17"/>
      <c r="Y179" s="115"/>
      <c r="Z179" s="29"/>
      <c r="AA179" s="1"/>
      <c r="AB179" s="1"/>
      <c r="AC179" s="1"/>
      <c r="AD179" s="1"/>
      <c r="AE179" s="1"/>
      <c r="AF179" s="1"/>
      <c r="AW179" s="36" t="str">
        <f t="shared" si="2"/>
        <v/>
      </c>
    </row>
    <row r="180" spans="1:49" x14ac:dyDescent="0.25">
      <c r="A180" s="1"/>
      <c r="B180" s="30">
        <v>172</v>
      </c>
      <c r="C180" s="15"/>
      <c r="D180" s="16"/>
      <c r="E180" s="89"/>
      <c r="F180" s="17"/>
      <c r="G180" s="17"/>
      <c r="H180" s="17"/>
      <c r="I180" s="17"/>
      <c r="J180" s="17"/>
      <c r="K180" s="17"/>
      <c r="L180" s="17"/>
      <c r="M180" s="16"/>
      <c r="N180" s="16"/>
      <c r="O180" s="16"/>
      <c r="P180" s="17"/>
      <c r="Q180" s="16"/>
      <c r="R180" s="16"/>
      <c r="S180" s="16"/>
      <c r="T180" s="17"/>
      <c r="U180" s="16"/>
      <c r="V180" s="16"/>
      <c r="W180" s="16"/>
      <c r="X180" s="17"/>
      <c r="Y180" s="115"/>
      <c r="Z180" s="29"/>
      <c r="AA180" s="1"/>
      <c r="AB180" s="1"/>
      <c r="AC180" s="1"/>
      <c r="AD180" s="1"/>
      <c r="AE180" s="1"/>
      <c r="AF180" s="1"/>
      <c r="AW180" s="36" t="str">
        <f t="shared" si="2"/>
        <v/>
      </c>
    </row>
    <row r="181" spans="1:49" x14ac:dyDescent="0.25">
      <c r="A181" s="1"/>
      <c r="B181" s="30">
        <v>173</v>
      </c>
      <c r="C181" s="15"/>
      <c r="D181" s="16"/>
      <c r="E181" s="89"/>
      <c r="F181" s="17"/>
      <c r="G181" s="17"/>
      <c r="H181" s="17"/>
      <c r="I181" s="17"/>
      <c r="J181" s="17"/>
      <c r="K181" s="17"/>
      <c r="L181" s="17"/>
      <c r="M181" s="16"/>
      <c r="N181" s="16"/>
      <c r="O181" s="16"/>
      <c r="P181" s="17"/>
      <c r="Q181" s="16"/>
      <c r="R181" s="16"/>
      <c r="S181" s="16"/>
      <c r="T181" s="17"/>
      <c r="U181" s="16"/>
      <c r="V181" s="16"/>
      <c r="W181" s="16"/>
      <c r="X181" s="17"/>
      <c r="Y181" s="115"/>
      <c r="Z181" s="29"/>
      <c r="AA181" s="1"/>
      <c r="AB181" s="1"/>
      <c r="AC181" s="1"/>
      <c r="AD181" s="1"/>
      <c r="AE181" s="1"/>
      <c r="AF181" s="1"/>
      <c r="AW181" s="36" t="str">
        <f t="shared" si="2"/>
        <v/>
      </c>
    </row>
    <row r="182" spans="1:49" x14ac:dyDescent="0.25">
      <c r="A182" s="1"/>
      <c r="B182" s="30">
        <v>174</v>
      </c>
      <c r="C182" s="15"/>
      <c r="D182" s="16"/>
      <c r="E182" s="89"/>
      <c r="F182" s="17"/>
      <c r="G182" s="17"/>
      <c r="H182" s="17"/>
      <c r="I182" s="17"/>
      <c r="J182" s="17"/>
      <c r="K182" s="17"/>
      <c r="L182" s="17"/>
      <c r="M182" s="16"/>
      <c r="N182" s="16"/>
      <c r="O182" s="16"/>
      <c r="P182" s="17"/>
      <c r="Q182" s="16"/>
      <c r="R182" s="16"/>
      <c r="S182" s="16"/>
      <c r="T182" s="17"/>
      <c r="U182" s="16"/>
      <c r="V182" s="16"/>
      <c r="W182" s="16"/>
      <c r="X182" s="17"/>
      <c r="Y182" s="115"/>
      <c r="Z182" s="29"/>
      <c r="AA182" s="1"/>
      <c r="AB182" s="1"/>
      <c r="AC182" s="1"/>
      <c r="AD182" s="1"/>
      <c r="AE182" s="1"/>
      <c r="AF182" s="1"/>
      <c r="AW182" s="36" t="str">
        <f t="shared" si="2"/>
        <v/>
      </c>
    </row>
    <row r="183" spans="1:49" x14ac:dyDescent="0.25">
      <c r="A183" s="1"/>
      <c r="B183" s="30">
        <v>175</v>
      </c>
      <c r="C183" s="15"/>
      <c r="D183" s="16"/>
      <c r="E183" s="89"/>
      <c r="F183" s="17"/>
      <c r="G183" s="17"/>
      <c r="H183" s="17"/>
      <c r="I183" s="17"/>
      <c r="J183" s="17"/>
      <c r="K183" s="17"/>
      <c r="L183" s="17"/>
      <c r="M183" s="16"/>
      <c r="N183" s="16"/>
      <c r="O183" s="16"/>
      <c r="P183" s="17"/>
      <c r="Q183" s="16"/>
      <c r="R183" s="16"/>
      <c r="S183" s="16"/>
      <c r="T183" s="17"/>
      <c r="U183" s="16"/>
      <c r="V183" s="16"/>
      <c r="W183" s="16"/>
      <c r="X183" s="17"/>
      <c r="Y183" s="115"/>
      <c r="Z183" s="29"/>
      <c r="AA183" s="1"/>
      <c r="AB183" s="1"/>
      <c r="AC183" s="1"/>
      <c r="AD183" s="1"/>
      <c r="AE183" s="1"/>
      <c r="AF183" s="1"/>
      <c r="AW183" s="36" t="str">
        <f t="shared" si="2"/>
        <v/>
      </c>
    </row>
    <row r="184" spans="1:49" x14ac:dyDescent="0.25">
      <c r="A184" s="1"/>
      <c r="B184" s="30">
        <v>176</v>
      </c>
      <c r="C184" s="15"/>
      <c r="D184" s="16"/>
      <c r="E184" s="89"/>
      <c r="F184" s="17"/>
      <c r="G184" s="17"/>
      <c r="H184" s="17"/>
      <c r="I184" s="17"/>
      <c r="J184" s="17"/>
      <c r="K184" s="17"/>
      <c r="L184" s="17"/>
      <c r="M184" s="16"/>
      <c r="N184" s="16"/>
      <c r="O184" s="16"/>
      <c r="P184" s="17"/>
      <c r="Q184" s="16"/>
      <c r="R184" s="16"/>
      <c r="S184" s="16"/>
      <c r="T184" s="17"/>
      <c r="U184" s="16"/>
      <c r="V184" s="16"/>
      <c r="W184" s="16"/>
      <c r="X184" s="17"/>
      <c r="Y184" s="115"/>
      <c r="Z184" s="29"/>
      <c r="AA184" s="1"/>
      <c r="AB184" s="1"/>
      <c r="AC184" s="1"/>
      <c r="AD184" s="1"/>
      <c r="AE184" s="1"/>
      <c r="AF184" s="1"/>
      <c r="AW184" s="36" t="str">
        <f t="shared" si="2"/>
        <v/>
      </c>
    </row>
    <row r="185" spans="1:49" x14ac:dyDescent="0.25">
      <c r="A185" s="1"/>
      <c r="B185" s="30">
        <v>177</v>
      </c>
      <c r="C185" s="15"/>
      <c r="D185" s="16"/>
      <c r="E185" s="89"/>
      <c r="F185" s="17"/>
      <c r="G185" s="17"/>
      <c r="H185" s="17"/>
      <c r="I185" s="17"/>
      <c r="J185" s="17"/>
      <c r="K185" s="17"/>
      <c r="L185" s="17"/>
      <c r="M185" s="16"/>
      <c r="N185" s="16"/>
      <c r="O185" s="16"/>
      <c r="P185" s="17"/>
      <c r="Q185" s="16"/>
      <c r="R185" s="16"/>
      <c r="S185" s="16"/>
      <c r="T185" s="17"/>
      <c r="U185" s="16"/>
      <c r="V185" s="16"/>
      <c r="W185" s="16"/>
      <c r="X185" s="17"/>
      <c r="Y185" s="115"/>
      <c r="Z185" s="29"/>
      <c r="AA185" s="1"/>
      <c r="AB185" s="1"/>
      <c r="AC185" s="1"/>
      <c r="AD185" s="1"/>
      <c r="AE185" s="1"/>
      <c r="AF185" s="1"/>
      <c r="AW185" s="36" t="str">
        <f t="shared" si="2"/>
        <v/>
      </c>
    </row>
    <row r="186" spans="1:49" x14ac:dyDescent="0.25">
      <c r="A186" s="1"/>
      <c r="B186" s="30">
        <v>178</v>
      </c>
      <c r="C186" s="15"/>
      <c r="D186" s="16"/>
      <c r="E186" s="89"/>
      <c r="F186" s="17"/>
      <c r="G186" s="17"/>
      <c r="H186" s="17"/>
      <c r="I186" s="17"/>
      <c r="J186" s="17"/>
      <c r="K186" s="17"/>
      <c r="L186" s="17"/>
      <c r="M186" s="16"/>
      <c r="N186" s="16"/>
      <c r="O186" s="16"/>
      <c r="P186" s="17"/>
      <c r="Q186" s="16"/>
      <c r="R186" s="16"/>
      <c r="S186" s="16"/>
      <c r="T186" s="17"/>
      <c r="U186" s="16"/>
      <c r="V186" s="16"/>
      <c r="W186" s="16"/>
      <c r="X186" s="17"/>
      <c r="Y186" s="115"/>
      <c r="Z186" s="29"/>
      <c r="AA186" s="1"/>
      <c r="AB186" s="1"/>
      <c r="AC186" s="1"/>
      <c r="AD186" s="1"/>
      <c r="AE186" s="1"/>
      <c r="AF186" s="1"/>
      <c r="AW186" s="36" t="str">
        <f t="shared" si="2"/>
        <v/>
      </c>
    </row>
    <row r="187" spans="1:49" x14ac:dyDescent="0.25">
      <c r="A187" s="1"/>
      <c r="B187" s="30">
        <v>179</v>
      </c>
      <c r="C187" s="15"/>
      <c r="D187" s="16"/>
      <c r="E187" s="89"/>
      <c r="F187" s="17"/>
      <c r="G187" s="17"/>
      <c r="H187" s="17"/>
      <c r="I187" s="17"/>
      <c r="J187" s="17"/>
      <c r="K187" s="17"/>
      <c r="L187" s="17"/>
      <c r="M187" s="16"/>
      <c r="N187" s="16"/>
      <c r="O187" s="16"/>
      <c r="P187" s="17"/>
      <c r="Q187" s="16"/>
      <c r="R187" s="16"/>
      <c r="S187" s="16"/>
      <c r="T187" s="17"/>
      <c r="U187" s="16"/>
      <c r="V187" s="16"/>
      <c r="W187" s="16"/>
      <c r="X187" s="17"/>
      <c r="Y187" s="115"/>
      <c r="Z187" s="29"/>
      <c r="AA187" s="1"/>
      <c r="AB187" s="1"/>
      <c r="AC187" s="1"/>
      <c r="AD187" s="1"/>
      <c r="AE187" s="1"/>
      <c r="AF187" s="1"/>
      <c r="AW187" s="36" t="str">
        <f t="shared" si="2"/>
        <v/>
      </c>
    </row>
    <row r="188" spans="1:49" x14ac:dyDescent="0.25">
      <c r="A188" s="1"/>
      <c r="B188" s="30">
        <v>180</v>
      </c>
      <c r="C188" s="15"/>
      <c r="D188" s="16"/>
      <c r="E188" s="89"/>
      <c r="F188" s="17"/>
      <c r="G188" s="17"/>
      <c r="H188" s="17"/>
      <c r="I188" s="17"/>
      <c r="J188" s="17"/>
      <c r="K188" s="17"/>
      <c r="L188" s="17"/>
      <c r="M188" s="16"/>
      <c r="N188" s="16"/>
      <c r="O188" s="16"/>
      <c r="P188" s="17"/>
      <c r="Q188" s="16"/>
      <c r="R188" s="16"/>
      <c r="S188" s="16"/>
      <c r="T188" s="17"/>
      <c r="U188" s="16"/>
      <c r="V188" s="16"/>
      <c r="W188" s="16"/>
      <c r="X188" s="17"/>
      <c r="Y188" s="115"/>
      <c r="Z188" s="29"/>
      <c r="AA188" s="1"/>
      <c r="AB188" s="1"/>
      <c r="AC188" s="1"/>
      <c r="AD188" s="1"/>
      <c r="AE188" s="1"/>
      <c r="AF188" s="1"/>
      <c r="AW188" s="36" t="str">
        <f t="shared" si="2"/>
        <v/>
      </c>
    </row>
    <row r="189" spans="1:49" x14ac:dyDescent="0.25">
      <c r="A189" s="1"/>
      <c r="B189" s="30">
        <v>181</v>
      </c>
      <c r="C189" s="15"/>
      <c r="D189" s="16"/>
      <c r="E189" s="89"/>
      <c r="F189" s="17"/>
      <c r="G189" s="17"/>
      <c r="H189" s="17"/>
      <c r="I189" s="17"/>
      <c r="J189" s="17"/>
      <c r="K189" s="17"/>
      <c r="L189" s="17"/>
      <c r="M189" s="16"/>
      <c r="N189" s="16"/>
      <c r="O189" s="16"/>
      <c r="P189" s="17"/>
      <c r="Q189" s="16"/>
      <c r="R189" s="16"/>
      <c r="S189" s="16"/>
      <c r="T189" s="17"/>
      <c r="U189" s="16"/>
      <c r="V189" s="16"/>
      <c r="W189" s="16"/>
      <c r="X189" s="17"/>
      <c r="Y189" s="115"/>
      <c r="Z189" s="29"/>
      <c r="AA189" s="1"/>
      <c r="AB189" s="1"/>
      <c r="AC189" s="1"/>
      <c r="AD189" s="1"/>
      <c r="AE189" s="1"/>
      <c r="AF189" s="1"/>
      <c r="AW189" s="36" t="str">
        <f t="shared" si="2"/>
        <v/>
      </c>
    </row>
    <row r="190" spans="1:49" x14ac:dyDescent="0.25">
      <c r="A190" s="1"/>
      <c r="B190" s="30">
        <v>182</v>
      </c>
      <c r="C190" s="15"/>
      <c r="D190" s="16"/>
      <c r="E190" s="89"/>
      <c r="F190" s="17"/>
      <c r="G190" s="17"/>
      <c r="H190" s="17"/>
      <c r="I190" s="17"/>
      <c r="J190" s="17"/>
      <c r="K190" s="17"/>
      <c r="L190" s="17"/>
      <c r="M190" s="16"/>
      <c r="N190" s="16"/>
      <c r="O190" s="16"/>
      <c r="P190" s="17"/>
      <c r="Q190" s="16"/>
      <c r="R190" s="16"/>
      <c r="S190" s="16"/>
      <c r="T190" s="17"/>
      <c r="U190" s="16"/>
      <c r="V190" s="16"/>
      <c r="W190" s="16"/>
      <c r="X190" s="17"/>
      <c r="Y190" s="115"/>
      <c r="Z190" s="29"/>
      <c r="AA190" s="1"/>
      <c r="AB190" s="1"/>
      <c r="AC190" s="1"/>
      <c r="AD190" s="1"/>
      <c r="AE190" s="1"/>
      <c r="AF190" s="1"/>
      <c r="AW190" s="36" t="str">
        <f t="shared" si="2"/>
        <v/>
      </c>
    </row>
    <row r="191" spans="1:49" x14ac:dyDescent="0.25">
      <c r="A191" s="1"/>
      <c r="B191" s="30">
        <v>183</v>
      </c>
      <c r="C191" s="15"/>
      <c r="D191" s="16"/>
      <c r="E191" s="89"/>
      <c r="F191" s="17"/>
      <c r="G191" s="17"/>
      <c r="H191" s="17"/>
      <c r="I191" s="17"/>
      <c r="J191" s="17"/>
      <c r="K191" s="17"/>
      <c r="L191" s="17"/>
      <c r="M191" s="16"/>
      <c r="N191" s="16"/>
      <c r="O191" s="16"/>
      <c r="P191" s="17"/>
      <c r="Q191" s="16"/>
      <c r="R191" s="16"/>
      <c r="S191" s="16"/>
      <c r="T191" s="17"/>
      <c r="U191" s="16"/>
      <c r="V191" s="16"/>
      <c r="W191" s="16"/>
      <c r="X191" s="17"/>
      <c r="Y191" s="115"/>
      <c r="Z191" s="29"/>
      <c r="AA191" s="1"/>
      <c r="AB191" s="1"/>
      <c r="AC191" s="1"/>
      <c r="AD191" s="1"/>
      <c r="AE191" s="1"/>
      <c r="AF191" s="1"/>
      <c r="AW191" s="36" t="str">
        <f t="shared" si="2"/>
        <v/>
      </c>
    </row>
    <row r="192" spans="1:49" x14ac:dyDescent="0.25">
      <c r="A192" s="1"/>
      <c r="B192" s="30">
        <v>184</v>
      </c>
      <c r="C192" s="15"/>
      <c r="D192" s="16"/>
      <c r="E192" s="89"/>
      <c r="F192" s="17"/>
      <c r="G192" s="17"/>
      <c r="H192" s="17"/>
      <c r="I192" s="17"/>
      <c r="J192" s="17"/>
      <c r="K192" s="17"/>
      <c r="L192" s="17"/>
      <c r="M192" s="16"/>
      <c r="N192" s="16"/>
      <c r="O192" s="16"/>
      <c r="P192" s="17"/>
      <c r="Q192" s="16"/>
      <c r="R192" s="16"/>
      <c r="S192" s="16"/>
      <c r="T192" s="17"/>
      <c r="U192" s="16"/>
      <c r="V192" s="16"/>
      <c r="W192" s="16"/>
      <c r="X192" s="17"/>
      <c r="Y192" s="115"/>
      <c r="Z192" s="29"/>
      <c r="AA192" s="1"/>
      <c r="AB192" s="1"/>
      <c r="AC192" s="1"/>
      <c r="AD192" s="1"/>
      <c r="AE192" s="1"/>
      <c r="AF192" s="1"/>
      <c r="AW192" s="36" t="str">
        <f t="shared" si="2"/>
        <v/>
      </c>
    </row>
    <row r="193" spans="1:49" x14ac:dyDescent="0.25">
      <c r="A193" s="1"/>
      <c r="B193" s="30">
        <v>185</v>
      </c>
      <c r="C193" s="15"/>
      <c r="D193" s="16"/>
      <c r="E193" s="89"/>
      <c r="F193" s="17"/>
      <c r="G193" s="17"/>
      <c r="H193" s="17"/>
      <c r="I193" s="17"/>
      <c r="J193" s="17"/>
      <c r="K193" s="17"/>
      <c r="L193" s="17"/>
      <c r="M193" s="16"/>
      <c r="N193" s="16"/>
      <c r="O193" s="16"/>
      <c r="P193" s="17"/>
      <c r="Q193" s="16"/>
      <c r="R193" s="16"/>
      <c r="S193" s="16"/>
      <c r="T193" s="17"/>
      <c r="U193" s="16"/>
      <c r="V193" s="16"/>
      <c r="W193" s="16"/>
      <c r="X193" s="17"/>
      <c r="Y193" s="115"/>
      <c r="Z193" s="29"/>
      <c r="AA193" s="1"/>
      <c r="AB193" s="1"/>
      <c r="AC193" s="1"/>
      <c r="AD193" s="1"/>
      <c r="AE193" s="1"/>
      <c r="AF193" s="1"/>
      <c r="AW193" s="36" t="str">
        <f t="shared" si="2"/>
        <v/>
      </c>
    </row>
    <row r="194" spans="1:49" x14ac:dyDescent="0.25">
      <c r="A194" s="1"/>
      <c r="B194" s="30">
        <v>186</v>
      </c>
      <c r="C194" s="15"/>
      <c r="D194" s="16"/>
      <c r="E194" s="89"/>
      <c r="F194" s="17"/>
      <c r="G194" s="17"/>
      <c r="H194" s="17"/>
      <c r="I194" s="17"/>
      <c r="J194" s="17"/>
      <c r="K194" s="17"/>
      <c r="L194" s="17"/>
      <c r="M194" s="16"/>
      <c r="N194" s="16"/>
      <c r="O194" s="16"/>
      <c r="P194" s="17"/>
      <c r="Q194" s="16"/>
      <c r="R194" s="16"/>
      <c r="S194" s="16"/>
      <c r="T194" s="17"/>
      <c r="U194" s="16"/>
      <c r="V194" s="16"/>
      <c r="W194" s="16"/>
      <c r="X194" s="17"/>
      <c r="Y194" s="115"/>
      <c r="Z194" s="29"/>
      <c r="AA194" s="1"/>
      <c r="AB194" s="1"/>
      <c r="AC194" s="1"/>
      <c r="AD194" s="1"/>
      <c r="AE194" s="1"/>
      <c r="AF194" s="1"/>
      <c r="AW194" s="36" t="str">
        <f t="shared" si="2"/>
        <v/>
      </c>
    </row>
    <row r="195" spans="1:49" x14ac:dyDescent="0.25">
      <c r="A195" s="1"/>
      <c r="B195" s="30">
        <v>187</v>
      </c>
      <c r="C195" s="15"/>
      <c r="D195" s="16"/>
      <c r="E195" s="89"/>
      <c r="F195" s="17"/>
      <c r="G195" s="17"/>
      <c r="H195" s="17"/>
      <c r="I195" s="17"/>
      <c r="J195" s="17"/>
      <c r="K195" s="17"/>
      <c r="L195" s="17"/>
      <c r="M195" s="16"/>
      <c r="N195" s="16"/>
      <c r="O195" s="16"/>
      <c r="P195" s="17"/>
      <c r="Q195" s="16"/>
      <c r="R195" s="16"/>
      <c r="S195" s="16"/>
      <c r="T195" s="17"/>
      <c r="U195" s="16"/>
      <c r="V195" s="16"/>
      <c r="W195" s="16"/>
      <c r="X195" s="17"/>
      <c r="Y195" s="115"/>
      <c r="Z195" s="29"/>
      <c r="AA195" s="1"/>
      <c r="AB195" s="1"/>
      <c r="AC195" s="1"/>
      <c r="AD195" s="1"/>
      <c r="AE195" s="1"/>
      <c r="AF195" s="1"/>
      <c r="AW195" s="36" t="str">
        <f t="shared" si="2"/>
        <v/>
      </c>
    </row>
    <row r="196" spans="1:49" x14ac:dyDescent="0.25">
      <c r="A196" s="1"/>
      <c r="B196" s="30">
        <v>188</v>
      </c>
      <c r="C196" s="15"/>
      <c r="D196" s="16"/>
      <c r="E196" s="89"/>
      <c r="F196" s="17"/>
      <c r="G196" s="17"/>
      <c r="H196" s="17"/>
      <c r="I196" s="17"/>
      <c r="J196" s="17"/>
      <c r="K196" s="17"/>
      <c r="L196" s="17"/>
      <c r="M196" s="16"/>
      <c r="N196" s="16"/>
      <c r="O196" s="16"/>
      <c r="P196" s="17"/>
      <c r="Q196" s="16"/>
      <c r="R196" s="16"/>
      <c r="S196" s="16"/>
      <c r="T196" s="17"/>
      <c r="U196" s="16"/>
      <c r="V196" s="16"/>
      <c r="W196" s="16"/>
      <c r="X196" s="17"/>
      <c r="Y196" s="115"/>
      <c r="Z196" s="29"/>
      <c r="AA196" s="1"/>
      <c r="AB196" s="1"/>
      <c r="AC196" s="1"/>
      <c r="AD196" s="1"/>
      <c r="AE196" s="1"/>
      <c r="AF196" s="1"/>
      <c r="AW196" s="36" t="str">
        <f t="shared" si="2"/>
        <v/>
      </c>
    </row>
    <row r="197" spans="1:49" x14ac:dyDescent="0.25">
      <c r="A197" s="1"/>
      <c r="B197" s="30">
        <v>189</v>
      </c>
      <c r="C197" s="15"/>
      <c r="D197" s="16"/>
      <c r="E197" s="89"/>
      <c r="F197" s="17"/>
      <c r="G197" s="17"/>
      <c r="H197" s="17"/>
      <c r="I197" s="17"/>
      <c r="J197" s="17"/>
      <c r="K197" s="17"/>
      <c r="L197" s="17"/>
      <c r="M197" s="16"/>
      <c r="N197" s="16"/>
      <c r="O197" s="16"/>
      <c r="P197" s="17"/>
      <c r="Q197" s="16"/>
      <c r="R197" s="16"/>
      <c r="S197" s="16"/>
      <c r="T197" s="17"/>
      <c r="U197" s="16"/>
      <c r="V197" s="16"/>
      <c r="W197" s="16"/>
      <c r="X197" s="17"/>
      <c r="Y197" s="115"/>
      <c r="Z197" s="29"/>
      <c r="AA197" s="1"/>
      <c r="AB197" s="1"/>
      <c r="AC197" s="1"/>
      <c r="AD197" s="1"/>
      <c r="AE197" s="1"/>
      <c r="AF197" s="1"/>
      <c r="AW197" s="36" t="str">
        <f t="shared" si="2"/>
        <v/>
      </c>
    </row>
    <row r="198" spans="1:49" x14ac:dyDescent="0.25">
      <c r="A198" s="1"/>
      <c r="B198" s="30">
        <v>190</v>
      </c>
      <c r="C198" s="15"/>
      <c r="D198" s="16"/>
      <c r="E198" s="89"/>
      <c r="F198" s="17"/>
      <c r="G198" s="17"/>
      <c r="H198" s="17"/>
      <c r="I198" s="17"/>
      <c r="J198" s="17"/>
      <c r="K198" s="17"/>
      <c r="L198" s="17"/>
      <c r="M198" s="16"/>
      <c r="N198" s="16"/>
      <c r="O198" s="16"/>
      <c r="P198" s="17"/>
      <c r="Q198" s="16"/>
      <c r="R198" s="16"/>
      <c r="S198" s="16"/>
      <c r="T198" s="17"/>
      <c r="U198" s="16"/>
      <c r="V198" s="16"/>
      <c r="W198" s="16"/>
      <c r="X198" s="17"/>
      <c r="Y198" s="115"/>
      <c r="Z198" s="29"/>
      <c r="AA198" s="1"/>
      <c r="AB198" s="1"/>
      <c r="AC198" s="1"/>
      <c r="AD198" s="1"/>
      <c r="AE198" s="1"/>
      <c r="AF198" s="1"/>
      <c r="AW198" s="36" t="str">
        <f t="shared" si="2"/>
        <v/>
      </c>
    </row>
    <row r="199" spans="1:49" x14ac:dyDescent="0.25">
      <c r="A199" s="1"/>
      <c r="B199" s="30">
        <v>191</v>
      </c>
      <c r="C199" s="15"/>
      <c r="D199" s="16"/>
      <c r="E199" s="89"/>
      <c r="F199" s="17"/>
      <c r="G199" s="17"/>
      <c r="H199" s="17"/>
      <c r="I199" s="17"/>
      <c r="J199" s="17"/>
      <c r="K199" s="17"/>
      <c r="L199" s="17"/>
      <c r="M199" s="16"/>
      <c r="N199" s="16"/>
      <c r="O199" s="16"/>
      <c r="P199" s="17"/>
      <c r="Q199" s="16"/>
      <c r="R199" s="16"/>
      <c r="S199" s="16"/>
      <c r="T199" s="17"/>
      <c r="U199" s="16"/>
      <c r="V199" s="16"/>
      <c r="W199" s="16"/>
      <c r="X199" s="17"/>
      <c r="Y199" s="115"/>
      <c r="Z199" s="29"/>
      <c r="AA199" s="1"/>
      <c r="AB199" s="1"/>
      <c r="AC199" s="1"/>
      <c r="AD199" s="1"/>
      <c r="AE199" s="1"/>
      <c r="AF199" s="1"/>
      <c r="AW199" s="36" t="str">
        <f t="shared" si="2"/>
        <v/>
      </c>
    </row>
    <row r="200" spans="1:49" x14ac:dyDescent="0.25">
      <c r="A200" s="1"/>
      <c r="B200" s="30">
        <v>192</v>
      </c>
      <c r="C200" s="15"/>
      <c r="D200" s="16"/>
      <c r="E200" s="89"/>
      <c r="F200" s="17"/>
      <c r="G200" s="17"/>
      <c r="H200" s="17"/>
      <c r="I200" s="17"/>
      <c r="J200" s="17"/>
      <c r="K200" s="17"/>
      <c r="L200" s="17"/>
      <c r="M200" s="16"/>
      <c r="N200" s="16"/>
      <c r="O200" s="16"/>
      <c r="P200" s="17"/>
      <c r="Q200" s="16"/>
      <c r="R200" s="16"/>
      <c r="S200" s="16"/>
      <c r="T200" s="17"/>
      <c r="U200" s="16"/>
      <c r="V200" s="16"/>
      <c r="W200" s="16"/>
      <c r="X200" s="17"/>
      <c r="Y200" s="115"/>
      <c r="Z200" s="29"/>
      <c r="AA200" s="1"/>
      <c r="AB200" s="1"/>
      <c r="AC200" s="1"/>
      <c r="AD200" s="1"/>
      <c r="AE200" s="1"/>
      <c r="AF200" s="1"/>
      <c r="AW200" s="36" t="str">
        <f t="shared" si="2"/>
        <v/>
      </c>
    </row>
    <row r="201" spans="1:49" x14ac:dyDescent="0.25">
      <c r="A201" s="1"/>
      <c r="B201" s="30">
        <v>193</v>
      </c>
      <c r="C201" s="15"/>
      <c r="D201" s="16"/>
      <c r="E201" s="89"/>
      <c r="F201" s="17"/>
      <c r="G201" s="17"/>
      <c r="H201" s="17"/>
      <c r="I201" s="17"/>
      <c r="J201" s="17"/>
      <c r="K201" s="17"/>
      <c r="L201" s="17"/>
      <c r="M201" s="16"/>
      <c r="N201" s="16"/>
      <c r="O201" s="16"/>
      <c r="P201" s="17"/>
      <c r="Q201" s="16"/>
      <c r="R201" s="16"/>
      <c r="S201" s="16"/>
      <c r="T201" s="17"/>
      <c r="U201" s="16"/>
      <c r="V201" s="16"/>
      <c r="W201" s="16"/>
      <c r="X201" s="17"/>
      <c r="Y201" s="115"/>
      <c r="Z201" s="29"/>
      <c r="AA201" s="1"/>
      <c r="AB201" s="1"/>
      <c r="AC201" s="1"/>
      <c r="AD201" s="1"/>
      <c r="AE201" s="1"/>
      <c r="AF201" s="1"/>
      <c r="AW201" s="36" t="str">
        <f t="shared" si="2"/>
        <v/>
      </c>
    </row>
    <row r="202" spans="1:49" x14ac:dyDescent="0.25">
      <c r="A202" s="1"/>
      <c r="B202" s="30">
        <v>194</v>
      </c>
      <c r="C202" s="15"/>
      <c r="D202" s="16"/>
      <c r="E202" s="89"/>
      <c r="F202" s="17"/>
      <c r="G202" s="17"/>
      <c r="H202" s="17"/>
      <c r="I202" s="17"/>
      <c r="J202" s="17"/>
      <c r="K202" s="17"/>
      <c r="L202" s="17"/>
      <c r="M202" s="16"/>
      <c r="N202" s="16"/>
      <c r="O202" s="16"/>
      <c r="P202" s="17"/>
      <c r="Q202" s="16"/>
      <c r="R202" s="16"/>
      <c r="S202" s="16"/>
      <c r="T202" s="17"/>
      <c r="U202" s="16"/>
      <c r="V202" s="16"/>
      <c r="W202" s="16"/>
      <c r="X202" s="17"/>
      <c r="Y202" s="115"/>
      <c r="Z202" s="29"/>
      <c r="AA202" s="1"/>
      <c r="AB202" s="1"/>
      <c r="AC202" s="1"/>
      <c r="AD202" s="1"/>
      <c r="AE202" s="1"/>
      <c r="AF202" s="1"/>
      <c r="AW202" s="36" t="str">
        <f t="shared" si="2"/>
        <v/>
      </c>
    </row>
    <row r="203" spans="1:49" x14ac:dyDescent="0.25">
      <c r="A203" s="1"/>
      <c r="B203" s="30">
        <v>195</v>
      </c>
      <c r="C203" s="15"/>
      <c r="D203" s="16"/>
      <c r="E203" s="89"/>
      <c r="F203" s="17"/>
      <c r="G203" s="17"/>
      <c r="H203" s="17"/>
      <c r="I203" s="17"/>
      <c r="J203" s="17"/>
      <c r="K203" s="17"/>
      <c r="L203" s="17"/>
      <c r="M203" s="16"/>
      <c r="N203" s="16"/>
      <c r="O203" s="16"/>
      <c r="P203" s="17"/>
      <c r="Q203" s="16"/>
      <c r="R203" s="16"/>
      <c r="S203" s="16"/>
      <c r="T203" s="17"/>
      <c r="U203" s="16"/>
      <c r="V203" s="16"/>
      <c r="W203" s="16"/>
      <c r="X203" s="17"/>
      <c r="Y203" s="115"/>
      <c r="Z203" s="29"/>
      <c r="AA203" s="1"/>
      <c r="AB203" s="1"/>
      <c r="AC203" s="1"/>
      <c r="AD203" s="1"/>
      <c r="AE203" s="1"/>
      <c r="AF203" s="1"/>
      <c r="AW203" s="36" t="str">
        <f t="shared" ref="AW203:AW266" si="3">IF(E203="", "", IF(E203&gt;=E202, "", 1))</f>
        <v/>
      </c>
    </row>
    <row r="204" spans="1:49" x14ac:dyDescent="0.25">
      <c r="A204" s="1"/>
      <c r="B204" s="30">
        <v>196</v>
      </c>
      <c r="C204" s="15"/>
      <c r="D204" s="16"/>
      <c r="E204" s="89"/>
      <c r="F204" s="17"/>
      <c r="G204" s="17"/>
      <c r="H204" s="17"/>
      <c r="I204" s="17"/>
      <c r="J204" s="17"/>
      <c r="K204" s="17"/>
      <c r="L204" s="17"/>
      <c r="M204" s="16"/>
      <c r="N204" s="16"/>
      <c r="O204" s="16"/>
      <c r="P204" s="17"/>
      <c r="Q204" s="16"/>
      <c r="R204" s="16"/>
      <c r="S204" s="16"/>
      <c r="T204" s="17"/>
      <c r="U204" s="16"/>
      <c r="V204" s="16"/>
      <c r="W204" s="16"/>
      <c r="X204" s="17"/>
      <c r="Y204" s="115"/>
      <c r="Z204" s="29"/>
      <c r="AA204" s="1"/>
      <c r="AB204" s="1"/>
      <c r="AC204" s="1"/>
      <c r="AD204" s="1"/>
      <c r="AE204" s="1"/>
      <c r="AF204" s="1"/>
      <c r="AW204" s="36" t="str">
        <f t="shared" si="3"/>
        <v/>
      </c>
    </row>
    <row r="205" spans="1:49" x14ac:dyDescent="0.25">
      <c r="A205" s="1"/>
      <c r="B205" s="30">
        <v>197</v>
      </c>
      <c r="C205" s="15"/>
      <c r="D205" s="16"/>
      <c r="E205" s="89"/>
      <c r="F205" s="17"/>
      <c r="G205" s="17"/>
      <c r="H205" s="17"/>
      <c r="I205" s="17"/>
      <c r="J205" s="17"/>
      <c r="K205" s="17"/>
      <c r="L205" s="17"/>
      <c r="M205" s="16"/>
      <c r="N205" s="16"/>
      <c r="O205" s="16"/>
      <c r="P205" s="17"/>
      <c r="Q205" s="16"/>
      <c r="R205" s="16"/>
      <c r="S205" s="16"/>
      <c r="T205" s="17"/>
      <c r="U205" s="16"/>
      <c r="V205" s="16"/>
      <c r="W205" s="16"/>
      <c r="X205" s="17"/>
      <c r="Y205" s="115"/>
      <c r="Z205" s="29"/>
      <c r="AA205" s="1"/>
      <c r="AB205" s="1"/>
      <c r="AC205" s="1"/>
      <c r="AD205" s="1"/>
      <c r="AE205" s="1"/>
      <c r="AF205" s="1"/>
      <c r="AW205" s="36" t="str">
        <f t="shared" si="3"/>
        <v/>
      </c>
    </row>
    <row r="206" spans="1:49" x14ac:dyDescent="0.25">
      <c r="A206" s="1"/>
      <c r="B206" s="30">
        <v>198</v>
      </c>
      <c r="C206" s="15"/>
      <c r="D206" s="16"/>
      <c r="E206" s="89"/>
      <c r="F206" s="17"/>
      <c r="G206" s="17"/>
      <c r="H206" s="17"/>
      <c r="I206" s="17"/>
      <c r="J206" s="17"/>
      <c r="K206" s="17"/>
      <c r="L206" s="17"/>
      <c r="M206" s="16"/>
      <c r="N206" s="16"/>
      <c r="O206" s="16"/>
      <c r="P206" s="17"/>
      <c r="Q206" s="16"/>
      <c r="R206" s="16"/>
      <c r="S206" s="16"/>
      <c r="T206" s="17"/>
      <c r="U206" s="16"/>
      <c r="V206" s="16"/>
      <c r="W206" s="16"/>
      <c r="X206" s="17"/>
      <c r="Y206" s="115"/>
      <c r="Z206" s="29"/>
      <c r="AA206" s="1"/>
      <c r="AB206" s="1"/>
      <c r="AC206" s="1"/>
      <c r="AD206" s="1"/>
      <c r="AE206" s="1"/>
      <c r="AF206" s="1"/>
      <c r="AW206" s="36" t="str">
        <f t="shared" si="3"/>
        <v/>
      </c>
    </row>
    <row r="207" spans="1:49" x14ac:dyDescent="0.25">
      <c r="A207" s="1"/>
      <c r="B207" s="30">
        <v>199</v>
      </c>
      <c r="C207" s="15"/>
      <c r="D207" s="16"/>
      <c r="E207" s="89"/>
      <c r="F207" s="17"/>
      <c r="G207" s="17"/>
      <c r="H207" s="17"/>
      <c r="I207" s="17"/>
      <c r="J207" s="17"/>
      <c r="K207" s="17"/>
      <c r="L207" s="17"/>
      <c r="M207" s="16"/>
      <c r="N207" s="16"/>
      <c r="O207" s="16"/>
      <c r="P207" s="17"/>
      <c r="Q207" s="16"/>
      <c r="R207" s="16"/>
      <c r="S207" s="16"/>
      <c r="T207" s="17"/>
      <c r="U207" s="16"/>
      <c r="V207" s="16"/>
      <c r="W207" s="16"/>
      <c r="X207" s="17"/>
      <c r="Y207" s="115"/>
      <c r="Z207" s="29"/>
      <c r="AA207" s="1"/>
      <c r="AB207" s="1"/>
      <c r="AC207" s="1"/>
      <c r="AD207" s="1"/>
      <c r="AE207" s="1"/>
      <c r="AF207" s="1"/>
      <c r="AW207" s="36" t="str">
        <f t="shared" si="3"/>
        <v/>
      </c>
    </row>
    <row r="208" spans="1:49" x14ac:dyDescent="0.25">
      <c r="A208" s="1"/>
      <c r="B208" s="30">
        <v>200</v>
      </c>
      <c r="C208" s="15"/>
      <c r="D208" s="16"/>
      <c r="E208" s="89"/>
      <c r="F208" s="17"/>
      <c r="G208" s="17"/>
      <c r="H208" s="17"/>
      <c r="I208" s="17"/>
      <c r="J208" s="17"/>
      <c r="K208" s="17"/>
      <c r="L208" s="17"/>
      <c r="M208" s="16"/>
      <c r="N208" s="16"/>
      <c r="O208" s="16"/>
      <c r="P208" s="17"/>
      <c r="Q208" s="16"/>
      <c r="R208" s="16"/>
      <c r="S208" s="16"/>
      <c r="T208" s="17"/>
      <c r="U208" s="16"/>
      <c r="V208" s="16"/>
      <c r="W208" s="16"/>
      <c r="X208" s="17"/>
      <c r="Y208" s="115"/>
      <c r="Z208" s="29"/>
      <c r="AA208" s="1"/>
      <c r="AB208" s="1"/>
      <c r="AC208" s="1"/>
      <c r="AD208" s="1"/>
      <c r="AE208" s="1"/>
      <c r="AF208" s="1"/>
      <c r="AW208" s="36" t="str">
        <f t="shared" si="3"/>
        <v/>
      </c>
    </row>
    <row r="209" spans="1:49" x14ac:dyDescent="0.25">
      <c r="A209" s="1"/>
      <c r="B209" s="30">
        <v>201</v>
      </c>
      <c r="C209" s="15"/>
      <c r="D209" s="16"/>
      <c r="E209" s="89"/>
      <c r="F209" s="17"/>
      <c r="G209" s="17"/>
      <c r="H209" s="17"/>
      <c r="I209" s="17"/>
      <c r="J209" s="17"/>
      <c r="K209" s="17"/>
      <c r="L209" s="17"/>
      <c r="M209" s="16"/>
      <c r="N209" s="16"/>
      <c r="O209" s="16"/>
      <c r="P209" s="17"/>
      <c r="Q209" s="16"/>
      <c r="R209" s="16"/>
      <c r="S209" s="16"/>
      <c r="T209" s="17"/>
      <c r="U209" s="16"/>
      <c r="V209" s="16"/>
      <c r="W209" s="16"/>
      <c r="X209" s="17"/>
      <c r="Y209" s="115"/>
      <c r="Z209" s="29"/>
      <c r="AA209" s="1"/>
      <c r="AB209" s="1"/>
      <c r="AC209" s="1"/>
      <c r="AD209" s="1"/>
      <c r="AE209" s="1"/>
      <c r="AF209" s="1"/>
      <c r="AW209" s="36" t="str">
        <f t="shared" si="3"/>
        <v/>
      </c>
    </row>
    <row r="210" spans="1:49" x14ac:dyDescent="0.25">
      <c r="A210" s="1"/>
      <c r="B210" s="30">
        <v>202</v>
      </c>
      <c r="C210" s="15"/>
      <c r="D210" s="16"/>
      <c r="E210" s="89"/>
      <c r="F210" s="17"/>
      <c r="G210" s="17"/>
      <c r="H210" s="17"/>
      <c r="I210" s="17"/>
      <c r="J210" s="17"/>
      <c r="K210" s="17"/>
      <c r="L210" s="17"/>
      <c r="M210" s="16"/>
      <c r="N210" s="16"/>
      <c r="O210" s="16"/>
      <c r="P210" s="17"/>
      <c r="Q210" s="16"/>
      <c r="R210" s="16"/>
      <c r="S210" s="16"/>
      <c r="T210" s="17"/>
      <c r="U210" s="16"/>
      <c r="V210" s="16"/>
      <c r="W210" s="16"/>
      <c r="X210" s="17"/>
      <c r="Y210" s="115"/>
      <c r="Z210" s="29"/>
      <c r="AA210" s="1"/>
      <c r="AB210" s="1"/>
      <c r="AC210" s="1"/>
      <c r="AD210" s="1"/>
      <c r="AE210" s="1"/>
      <c r="AF210" s="1"/>
      <c r="AW210" s="36" t="str">
        <f t="shared" si="3"/>
        <v/>
      </c>
    </row>
    <row r="211" spans="1:49" x14ac:dyDescent="0.25">
      <c r="A211" s="1"/>
      <c r="B211" s="30">
        <v>203</v>
      </c>
      <c r="C211" s="15"/>
      <c r="D211" s="16"/>
      <c r="E211" s="89"/>
      <c r="F211" s="17"/>
      <c r="G211" s="17"/>
      <c r="H211" s="17"/>
      <c r="I211" s="17"/>
      <c r="J211" s="17"/>
      <c r="K211" s="17"/>
      <c r="L211" s="17"/>
      <c r="M211" s="16"/>
      <c r="N211" s="16"/>
      <c r="O211" s="16"/>
      <c r="P211" s="17"/>
      <c r="Q211" s="16"/>
      <c r="R211" s="16"/>
      <c r="S211" s="16"/>
      <c r="T211" s="17"/>
      <c r="U211" s="16"/>
      <c r="V211" s="16"/>
      <c r="W211" s="16"/>
      <c r="X211" s="17"/>
      <c r="Y211" s="115"/>
      <c r="Z211" s="29"/>
      <c r="AA211" s="1"/>
      <c r="AB211" s="1"/>
      <c r="AC211" s="1"/>
      <c r="AD211" s="1"/>
      <c r="AE211" s="1"/>
      <c r="AF211" s="1"/>
      <c r="AW211" s="36" t="str">
        <f t="shared" si="3"/>
        <v/>
      </c>
    </row>
    <row r="212" spans="1:49" x14ac:dyDescent="0.25">
      <c r="A212" s="1"/>
      <c r="B212" s="30">
        <v>204</v>
      </c>
      <c r="C212" s="15"/>
      <c r="D212" s="16"/>
      <c r="E212" s="89"/>
      <c r="F212" s="17"/>
      <c r="G212" s="17"/>
      <c r="H212" s="17"/>
      <c r="I212" s="17"/>
      <c r="J212" s="17"/>
      <c r="K212" s="17"/>
      <c r="L212" s="17"/>
      <c r="M212" s="16"/>
      <c r="N212" s="16"/>
      <c r="O212" s="16"/>
      <c r="P212" s="17"/>
      <c r="Q212" s="16"/>
      <c r="R212" s="16"/>
      <c r="S212" s="16"/>
      <c r="T212" s="17"/>
      <c r="U212" s="16"/>
      <c r="V212" s="16"/>
      <c r="W212" s="16"/>
      <c r="X212" s="17"/>
      <c r="Y212" s="115"/>
      <c r="Z212" s="29"/>
      <c r="AA212" s="1"/>
      <c r="AB212" s="1"/>
      <c r="AC212" s="1"/>
      <c r="AD212" s="1"/>
      <c r="AE212" s="1"/>
      <c r="AF212" s="1"/>
      <c r="AW212" s="36" t="str">
        <f t="shared" si="3"/>
        <v/>
      </c>
    </row>
    <row r="213" spans="1:49" x14ac:dyDescent="0.25">
      <c r="A213" s="1"/>
      <c r="B213" s="30">
        <v>205</v>
      </c>
      <c r="C213" s="15"/>
      <c r="D213" s="16"/>
      <c r="E213" s="89"/>
      <c r="F213" s="17"/>
      <c r="G213" s="17"/>
      <c r="H213" s="17"/>
      <c r="I213" s="17"/>
      <c r="J213" s="17"/>
      <c r="K213" s="17"/>
      <c r="L213" s="17"/>
      <c r="M213" s="16"/>
      <c r="N213" s="16"/>
      <c r="O213" s="16"/>
      <c r="P213" s="17"/>
      <c r="Q213" s="16"/>
      <c r="R213" s="16"/>
      <c r="S213" s="16"/>
      <c r="T213" s="17"/>
      <c r="U213" s="16"/>
      <c r="V213" s="16"/>
      <c r="W213" s="16"/>
      <c r="X213" s="17"/>
      <c r="Y213" s="115"/>
      <c r="Z213" s="29"/>
      <c r="AA213" s="1"/>
      <c r="AB213" s="1"/>
      <c r="AC213" s="1"/>
      <c r="AD213" s="1"/>
      <c r="AE213" s="1"/>
      <c r="AF213" s="1"/>
      <c r="AW213" s="36" t="str">
        <f t="shared" si="3"/>
        <v/>
      </c>
    </row>
    <row r="214" spans="1:49" x14ac:dyDescent="0.25">
      <c r="A214" s="1"/>
      <c r="B214" s="30">
        <v>206</v>
      </c>
      <c r="C214" s="15"/>
      <c r="D214" s="16"/>
      <c r="E214" s="89"/>
      <c r="F214" s="17"/>
      <c r="G214" s="17"/>
      <c r="H214" s="17"/>
      <c r="I214" s="17"/>
      <c r="J214" s="17"/>
      <c r="K214" s="17"/>
      <c r="L214" s="17"/>
      <c r="M214" s="16"/>
      <c r="N214" s="16"/>
      <c r="O214" s="16"/>
      <c r="P214" s="17"/>
      <c r="Q214" s="16"/>
      <c r="R214" s="16"/>
      <c r="S214" s="16"/>
      <c r="T214" s="17"/>
      <c r="U214" s="16"/>
      <c r="V214" s="16"/>
      <c r="W214" s="16"/>
      <c r="X214" s="17"/>
      <c r="Y214" s="115"/>
      <c r="Z214" s="29"/>
      <c r="AA214" s="1"/>
      <c r="AB214" s="1"/>
      <c r="AC214" s="1"/>
      <c r="AD214" s="1"/>
      <c r="AE214" s="1"/>
      <c r="AF214" s="1"/>
      <c r="AW214" s="36" t="str">
        <f t="shared" si="3"/>
        <v/>
      </c>
    </row>
    <row r="215" spans="1:49" x14ac:dyDescent="0.25">
      <c r="A215" s="1"/>
      <c r="B215" s="30">
        <v>207</v>
      </c>
      <c r="C215" s="15"/>
      <c r="D215" s="16"/>
      <c r="E215" s="89"/>
      <c r="F215" s="17"/>
      <c r="G215" s="17"/>
      <c r="H215" s="17"/>
      <c r="I215" s="17"/>
      <c r="J215" s="17"/>
      <c r="K215" s="17"/>
      <c r="L215" s="17"/>
      <c r="M215" s="16"/>
      <c r="N215" s="16"/>
      <c r="O215" s="16"/>
      <c r="P215" s="17"/>
      <c r="Q215" s="16"/>
      <c r="R215" s="16"/>
      <c r="S215" s="16"/>
      <c r="T215" s="17"/>
      <c r="U215" s="16"/>
      <c r="V215" s="16"/>
      <c r="W215" s="16"/>
      <c r="X215" s="17"/>
      <c r="Y215" s="115"/>
      <c r="Z215" s="29"/>
      <c r="AA215" s="1"/>
      <c r="AB215" s="1"/>
      <c r="AC215" s="1"/>
      <c r="AD215" s="1"/>
      <c r="AE215" s="1"/>
      <c r="AF215" s="1"/>
      <c r="AW215" s="36" t="str">
        <f t="shared" si="3"/>
        <v/>
      </c>
    </row>
    <row r="216" spans="1:49" x14ac:dyDescent="0.25">
      <c r="A216" s="1"/>
      <c r="B216" s="30">
        <v>208</v>
      </c>
      <c r="C216" s="15"/>
      <c r="D216" s="16"/>
      <c r="E216" s="89"/>
      <c r="F216" s="17"/>
      <c r="G216" s="17"/>
      <c r="H216" s="17"/>
      <c r="I216" s="17"/>
      <c r="J216" s="17"/>
      <c r="K216" s="17"/>
      <c r="L216" s="17"/>
      <c r="M216" s="16"/>
      <c r="N216" s="16"/>
      <c r="O216" s="16"/>
      <c r="P216" s="17"/>
      <c r="Q216" s="16"/>
      <c r="R216" s="16"/>
      <c r="S216" s="16"/>
      <c r="T216" s="17"/>
      <c r="U216" s="16"/>
      <c r="V216" s="16"/>
      <c r="W216" s="16"/>
      <c r="X216" s="17"/>
      <c r="Y216" s="115"/>
      <c r="Z216" s="29"/>
      <c r="AA216" s="1"/>
      <c r="AB216" s="1"/>
      <c r="AC216" s="1"/>
      <c r="AD216" s="1"/>
      <c r="AE216" s="1"/>
      <c r="AF216" s="1"/>
      <c r="AW216" s="36" t="str">
        <f t="shared" si="3"/>
        <v/>
      </c>
    </row>
    <row r="217" spans="1:49" x14ac:dyDescent="0.25">
      <c r="A217" s="1"/>
      <c r="B217" s="30">
        <v>209</v>
      </c>
      <c r="C217" s="15"/>
      <c r="D217" s="16"/>
      <c r="E217" s="89"/>
      <c r="F217" s="17"/>
      <c r="G217" s="17"/>
      <c r="H217" s="17"/>
      <c r="I217" s="17"/>
      <c r="J217" s="17"/>
      <c r="K217" s="17"/>
      <c r="L217" s="17"/>
      <c r="M217" s="16"/>
      <c r="N217" s="16"/>
      <c r="O217" s="16"/>
      <c r="P217" s="17"/>
      <c r="Q217" s="16"/>
      <c r="R217" s="16"/>
      <c r="S217" s="16"/>
      <c r="T217" s="17"/>
      <c r="U217" s="16"/>
      <c r="V217" s="16"/>
      <c r="W217" s="16"/>
      <c r="X217" s="17"/>
      <c r="Y217" s="115"/>
      <c r="Z217" s="29"/>
      <c r="AA217" s="1"/>
      <c r="AB217" s="1"/>
      <c r="AC217" s="1"/>
      <c r="AD217" s="1"/>
      <c r="AE217" s="1"/>
      <c r="AF217" s="1"/>
      <c r="AW217" s="36" t="str">
        <f t="shared" si="3"/>
        <v/>
      </c>
    </row>
    <row r="218" spans="1:49" x14ac:dyDescent="0.25">
      <c r="A218" s="1"/>
      <c r="B218" s="30">
        <v>210</v>
      </c>
      <c r="C218" s="15"/>
      <c r="D218" s="16"/>
      <c r="E218" s="89"/>
      <c r="F218" s="17"/>
      <c r="G218" s="17"/>
      <c r="H218" s="17"/>
      <c r="I218" s="17"/>
      <c r="J218" s="17"/>
      <c r="K218" s="17"/>
      <c r="L218" s="17"/>
      <c r="M218" s="16"/>
      <c r="N218" s="16"/>
      <c r="O218" s="16"/>
      <c r="P218" s="17"/>
      <c r="Q218" s="16"/>
      <c r="R218" s="16"/>
      <c r="S218" s="16"/>
      <c r="T218" s="17"/>
      <c r="U218" s="16"/>
      <c r="V218" s="16"/>
      <c r="W218" s="16"/>
      <c r="X218" s="17"/>
      <c r="Y218" s="115"/>
      <c r="Z218" s="29"/>
      <c r="AA218" s="1"/>
      <c r="AB218" s="1"/>
      <c r="AC218" s="1"/>
      <c r="AD218" s="1"/>
      <c r="AE218" s="1"/>
      <c r="AF218" s="1"/>
      <c r="AW218" s="36" t="str">
        <f t="shared" si="3"/>
        <v/>
      </c>
    </row>
    <row r="219" spans="1:49" x14ac:dyDescent="0.25">
      <c r="A219" s="1"/>
      <c r="B219" s="30">
        <v>211</v>
      </c>
      <c r="C219" s="15"/>
      <c r="D219" s="16"/>
      <c r="E219" s="89"/>
      <c r="F219" s="17"/>
      <c r="G219" s="17"/>
      <c r="H219" s="17"/>
      <c r="I219" s="17"/>
      <c r="J219" s="17"/>
      <c r="K219" s="17"/>
      <c r="L219" s="17"/>
      <c r="M219" s="16"/>
      <c r="N219" s="16"/>
      <c r="O219" s="16"/>
      <c r="P219" s="17"/>
      <c r="Q219" s="16"/>
      <c r="R219" s="16"/>
      <c r="S219" s="16"/>
      <c r="T219" s="17"/>
      <c r="U219" s="16"/>
      <c r="V219" s="16"/>
      <c r="W219" s="16"/>
      <c r="X219" s="17"/>
      <c r="Y219" s="115"/>
      <c r="Z219" s="29"/>
      <c r="AA219" s="1"/>
      <c r="AB219" s="1"/>
      <c r="AC219" s="1"/>
      <c r="AD219" s="1"/>
      <c r="AE219" s="1"/>
      <c r="AF219" s="1"/>
      <c r="AW219" s="36" t="str">
        <f t="shared" si="3"/>
        <v/>
      </c>
    </row>
    <row r="220" spans="1:49" x14ac:dyDescent="0.25">
      <c r="A220" s="1"/>
      <c r="B220" s="30">
        <v>212</v>
      </c>
      <c r="C220" s="15"/>
      <c r="D220" s="16"/>
      <c r="E220" s="89"/>
      <c r="F220" s="17"/>
      <c r="G220" s="17"/>
      <c r="H220" s="17"/>
      <c r="I220" s="17"/>
      <c r="J220" s="17"/>
      <c r="K220" s="17"/>
      <c r="L220" s="17"/>
      <c r="M220" s="16"/>
      <c r="N220" s="16"/>
      <c r="O220" s="16"/>
      <c r="P220" s="17"/>
      <c r="Q220" s="16"/>
      <c r="R220" s="16"/>
      <c r="S220" s="16"/>
      <c r="T220" s="17"/>
      <c r="U220" s="16"/>
      <c r="V220" s="16"/>
      <c r="W220" s="16"/>
      <c r="X220" s="17"/>
      <c r="Y220" s="115"/>
      <c r="Z220" s="29"/>
      <c r="AA220" s="1"/>
      <c r="AB220" s="1"/>
      <c r="AC220" s="1"/>
      <c r="AD220" s="1"/>
      <c r="AE220" s="1"/>
      <c r="AF220" s="1"/>
      <c r="AW220" s="36" t="str">
        <f t="shared" si="3"/>
        <v/>
      </c>
    </row>
    <row r="221" spans="1:49" x14ac:dyDescent="0.25">
      <c r="A221" s="1"/>
      <c r="B221" s="30">
        <v>213</v>
      </c>
      <c r="C221" s="15"/>
      <c r="D221" s="16"/>
      <c r="E221" s="89"/>
      <c r="F221" s="17"/>
      <c r="G221" s="17"/>
      <c r="H221" s="17"/>
      <c r="I221" s="17"/>
      <c r="J221" s="17"/>
      <c r="K221" s="17"/>
      <c r="L221" s="17"/>
      <c r="M221" s="16"/>
      <c r="N221" s="16"/>
      <c r="O221" s="16"/>
      <c r="P221" s="17"/>
      <c r="Q221" s="16"/>
      <c r="R221" s="16"/>
      <c r="S221" s="16"/>
      <c r="T221" s="17"/>
      <c r="U221" s="16"/>
      <c r="V221" s="16"/>
      <c r="W221" s="16"/>
      <c r="X221" s="17"/>
      <c r="Y221" s="115"/>
      <c r="Z221" s="29"/>
      <c r="AA221" s="1"/>
      <c r="AB221" s="1"/>
      <c r="AC221" s="1"/>
      <c r="AD221" s="1"/>
      <c r="AE221" s="1"/>
      <c r="AF221" s="1"/>
      <c r="AW221" s="36" t="str">
        <f t="shared" si="3"/>
        <v/>
      </c>
    </row>
    <row r="222" spans="1:49" x14ac:dyDescent="0.25">
      <c r="A222" s="1"/>
      <c r="B222" s="30">
        <v>214</v>
      </c>
      <c r="C222" s="15"/>
      <c r="D222" s="16"/>
      <c r="E222" s="89"/>
      <c r="F222" s="17"/>
      <c r="G222" s="17"/>
      <c r="H222" s="17"/>
      <c r="I222" s="17"/>
      <c r="J222" s="17"/>
      <c r="K222" s="17"/>
      <c r="L222" s="17"/>
      <c r="M222" s="16"/>
      <c r="N222" s="16"/>
      <c r="O222" s="16"/>
      <c r="P222" s="17"/>
      <c r="Q222" s="16"/>
      <c r="R222" s="16"/>
      <c r="S222" s="16"/>
      <c r="T222" s="17"/>
      <c r="U222" s="16"/>
      <c r="V222" s="16"/>
      <c r="W222" s="16"/>
      <c r="X222" s="17"/>
      <c r="Y222" s="115"/>
      <c r="Z222" s="29"/>
      <c r="AA222" s="1"/>
      <c r="AB222" s="1"/>
      <c r="AC222" s="1"/>
      <c r="AD222" s="1"/>
      <c r="AE222" s="1"/>
      <c r="AF222" s="1"/>
      <c r="AW222" s="36" t="str">
        <f t="shared" si="3"/>
        <v/>
      </c>
    </row>
    <row r="223" spans="1:49" x14ac:dyDescent="0.25">
      <c r="A223" s="1"/>
      <c r="B223" s="30">
        <v>215</v>
      </c>
      <c r="C223" s="15"/>
      <c r="D223" s="16"/>
      <c r="E223" s="89"/>
      <c r="F223" s="17"/>
      <c r="G223" s="17"/>
      <c r="H223" s="17"/>
      <c r="I223" s="17"/>
      <c r="J223" s="17"/>
      <c r="K223" s="17"/>
      <c r="L223" s="17"/>
      <c r="M223" s="16"/>
      <c r="N223" s="16"/>
      <c r="O223" s="16"/>
      <c r="P223" s="17"/>
      <c r="Q223" s="16"/>
      <c r="R223" s="16"/>
      <c r="S223" s="16"/>
      <c r="T223" s="17"/>
      <c r="U223" s="16"/>
      <c r="V223" s="16"/>
      <c r="W223" s="16"/>
      <c r="X223" s="17"/>
      <c r="Y223" s="115"/>
      <c r="Z223" s="29"/>
      <c r="AA223" s="1"/>
      <c r="AB223" s="1"/>
      <c r="AC223" s="1"/>
      <c r="AD223" s="1"/>
      <c r="AE223" s="1"/>
      <c r="AF223" s="1"/>
      <c r="AW223" s="36" t="str">
        <f t="shared" si="3"/>
        <v/>
      </c>
    </row>
    <row r="224" spans="1:49" x14ac:dyDescent="0.25">
      <c r="A224" s="1"/>
      <c r="B224" s="30">
        <v>216</v>
      </c>
      <c r="C224" s="15"/>
      <c r="D224" s="16"/>
      <c r="E224" s="89"/>
      <c r="F224" s="17"/>
      <c r="G224" s="17"/>
      <c r="H224" s="17"/>
      <c r="I224" s="17"/>
      <c r="J224" s="17"/>
      <c r="K224" s="17"/>
      <c r="L224" s="17"/>
      <c r="M224" s="16"/>
      <c r="N224" s="16"/>
      <c r="O224" s="16"/>
      <c r="P224" s="17"/>
      <c r="Q224" s="16"/>
      <c r="R224" s="16"/>
      <c r="S224" s="16"/>
      <c r="T224" s="17"/>
      <c r="U224" s="16"/>
      <c r="V224" s="16"/>
      <c r="W224" s="16"/>
      <c r="X224" s="17"/>
      <c r="Y224" s="115"/>
      <c r="Z224" s="29"/>
      <c r="AA224" s="1"/>
      <c r="AB224" s="1"/>
      <c r="AC224" s="1"/>
      <c r="AD224" s="1"/>
      <c r="AE224" s="1"/>
      <c r="AF224" s="1"/>
      <c r="AW224" s="36" t="str">
        <f t="shared" si="3"/>
        <v/>
      </c>
    </row>
    <row r="225" spans="1:49" x14ac:dyDescent="0.25">
      <c r="A225" s="1"/>
      <c r="B225" s="30">
        <v>217</v>
      </c>
      <c r="C225" s="15"/>
      <c r="D225" s="16"/>
      <c r="E225" s="89"/>
      <c r="F225" s="17"/>
      <c r="G225" s="17"/>
      <c r="H225" s="17"/>
      <c r="I225" s="17"/>
      <c r="J225" s="17"/>
      <c r="K225" s="17"/>
      <c r="L225" s="17"/>
      <c r="M225" s="16"/>
      <c r="N225" s="16"/>
      <c r="O225" s="16"/>
      <c r="P225" s="17"/>
      <c r="Q225" s="16"/>
      <c r="R225" s="16"/>
      <c r="S225" s="16"/>
      <c r="T225" s="17"/>
      <c r="U225" s="16"/>
      <c r="V225" s="16"/>
      <c r="W225" s="16"/>
      <c r="X225" s="17"/>
      <c r="Y225" s="115"/>
      <c r="Z225" s="29"/>
      <c r="AA225" s="1"/>
      <c r="AB225" s="1"/>
      <c r="AC225" s="1"/>
      <c r="AD225" s="1"/>
      <c r="AE225" s="1"/>
      <c r="AF225" s="1"/>
      <c r="AW225" s="36" t="str">
        <f t="shared" si="3"/>
        <v/>
      </c>
    </row>
    <row r="226" spans="1:49" x14ac:dyDescent="0.25">
      <c r="A226" s="1"/>
      <c r="B226" s="30">
        <v>218</v>
      </c>
      <c r="C226" s="15"/>
      <c r="D226" s="16"/>
      <c r="E226" s="89"/>
      <c r="F226" s="17"/>
      <c r="G226" s="17"/>
      <c r="H226" s="17"/>
      <c r="I226" s="17"/>
      <c r="J226" s="17"/>
      <c r="K226" s="17"/>
      <c r="L226" s="17"/>
      <c r="M226" s="16"/>
      <c r="N226" s="16"/>
      <c r="O226" s="16"/>
      <c r="P226" s="17"/>
      <c r="Q226" s="16"/>
      <c r="R226" s="16"/>
      <c r="S226" s="16"/>
      <c r="T226" s="17"/>
      <c r="U226" s="16"/>
      <c r="V226" s="16"/>
      <c r="W226" s="16"/>
      <c r="X226" s="17"/>
      <c r="Y226" s="115"/>
      <c r="Z226" s="29"/>
      <c r="AA226" s="1"/>
      <c r="AB226" s="1"/>
      <c r="AC226" s="1"/>
      <c r="AD226" s="1"/>
      <c r="AE226" s="1"/>
      <c r="AF226" s="1"/>
      <c r="AW226" s="36" t="str">
        <f t="shared" si="3"/>
        <v/>
      </c>
    </row>
    <row r="227" spans="1:49" x14ac:dyDescent="0.25">
      <c r="A227" s="1"/>
      <c r="B227" s="30">
        <v>219</v>
      </c>
      <c r="C227" s="15"/>
      <c r="D227" s="16"/>
      <c r="E227" s="89"/>
      <c r="F227" s="17"/>
      <c r="G227" s="17"/>
      <c r="H227" s="17"/>
      <c r="I227" s="17"/>
      <c r="J227" s="17"/>
      <c r="K227" s="17"/>
      <c r="L227" s="17"/>
      <c r="M227" s="16"/>
      <c r="N227" s="16"/>
      <c r="O227" s="16"/>
      <c r="P227" s="17"/>
      <c r="Q227" s="16"/>
      <c r="R227" s="16"/>
      <c r="S227" s="16"/>
      <c r="T227" s="17"/>
      <c r="U227" s="16"/>
      <c r="V227" s="16"/>
      <c r="W227" s="16"/>
      <c r="X227" s="17"/>
      <c r="Y227" s="115"/>
      <c r="Z227" s="29"/>
      <c r="AA227" s="1"/>
      <c r="AB227" s="1"/>
      <c r="AC227" s="1"/>
      <c r="AD227" s="1"/>
      <c r="AE227" s="1"/>
      <c r="AF227" s="1"/>
      <c r="AW227" s="36" t="str">
        <f t="shared" si="3"/>
        <v/>
      </c>
    </row>
    <row r="228" spans="1:49" x14ac:dyDescent="0.25">
      <c r="A228" s="1"/>
      <c r="B228" s="30">
        <v>220</v>
      </c>
      <c r="C228" s="15"/>
      <c r="D228" s="16"/>
      <c r="E228" s="89"/>
      <c r="F228" s="17"/>
      <c r="G228" s="17"/>
      <c r="H228" s="17"/>
      <c r="I228" s="17"/>
      <c r="J228" s="17"/>
      <c r="K228" s="17"/>
      <c r="L228" s="17"/>
      <c r="M228" s="16"/>
      <c r="N228" s="16"/>
      <c r="O228" s="16"/>
      <c r="P228" s="17"/>
      <c r="Q228" s="16"/>
      <c r="R228" s="16"/>
      <c r="S228" s="16"/>
      <c r="T228" s="17"/>
      <c r="U228" s="16"/>
      <c r="V228" s="16"/>
      <c r="W228" s="16"/>
      <c r="X228" s="17"/>
      <c r="Y228" s="115"/>
      <c r="Z228" s="29"/>
      <c r="AA228" s="1"/>
      <c r="AB228" s="1"/>
      <c r="AC228" s="1"/>
      <c r="AD228" s="1"/>
      <c r="AE228" s="1"/>
      <c r="AF228" s="1"/>
      <c r="AW228" s="36" t="str">
        <f t="shared" si="3"/>
        <v/>
      </c>
    </row>
    <row r="229" spans="1:49" x14ac:dyDescent="0.25">
      <c r="A229" s="1"/>
      <c r="B229" s="30">
        <v>221</v>
      </c>
      <c r="C229" s="15"/>
      <c r="D229" s="16"/>
      <c r="E229" s="89"/>
      <c r="F229" s="17"/>
      <c r="G229" s="17"/>
      <c r="H229" s="17"/>
      <c r="I229" s="17"/>
      <c r="J229" s="17"/>
      <c r="K229" s="17"/>
      <c r="L229" s="17"/>
      <c r="M229" s="16"/>
      <c r="N229" s="16"/>
      <c r="O229" s="16"/>
      <c r="P229" s="17"/>
      <c r="Q229" s="16"/>
      <c r="R229" s="16"/>
      <c r="S229" s="16"/>
      <c r="T229" s="17"/>
      <c r="U229" s="16"/>
      <c r="V229" s="16"/>
      <c r="W229" s="16"/>
      <c r="X229" s="17"/>
      <c r="Y229" s="115"/>
      <c r="Z229" s="29"/>
      <c r="AA229" s="1"/>
      <c r="AB229" s="1"/>
      <c r="AC229" s="1"/>
      <c r="AD229" s="1"/>
      <c r="AE229" s="1"/>
      <c r="AF229" s="1"/>
      <c r="AW229" s="36" t="str">
        <f t="shared" si="3"/>
        <v/>
      </c>
    </row>
    <row r="230" spans="1:49" x14ac:dyDescent="0.25">
      <c r="A230" s="1"/>
      <c r="B230" s="30">
        <v>222</v>
      </c>
      <c r="C230" s="15"/>
      <c r="D230" s="16"/>
      <c r="E230" s="89"/>
      <c r="F230" s="17"/>
      <c r="G230" s="17"/>
      <c r="H230" s="17"/>
      <c r="I230" s="17"/>
      <c r="J230" s="17"/>
      <c r="K230" s="17"/>
      <c r="L230" s="17"/>
      <c r="M230" s="16"/>
      <c r="N230" s="16"/>
      <c r="O230" s="16"/>
      <c r="P230" s="17"/>
      <c r="Q230" s="16"/>
      <c r="R230" s="16"/>
      <c r="S230" s="16"/>
      <c r="T230" s="17"/>
      <c r="U230" s="16"/>
      <c r="V230" s="16"/>
      <c r="W230" s="16"/>
      <c r="X230" s="17"/>
      <c r="Y230" s="115"/>
      <c r="Z230" s="29"/>
      <c r="AA230" s="1"/>
      <c r="AB230" s="1"/>
      <c r="AC230" s="1"/>
      <c r="AD230" s="1"/>
      <c r="AE230" s="1"/>
      <c r="AF230" s="1"/>
      <c r="AW230" s="36" t="str">
        <f t="shared" si="3"/>
        <v/>
      </c>
    </row>
    <row r="231" spans="1:49" x14ac:dyDescent="0.25">
      <c r="A231" s="1"/>
      <c r="B231" s="30">
        <v>223</v>
      </c>
      <c r="C231" s="15"/>
      <c r="D231" s="16"/>
      <c r="E231" s="89"/>
      <c r="F231" s="17"/>
      <c r="G231" s="17"/>
      <c r="H231" s="17"/>
      <c r="I231" s="17"/>
      <c r="J231" s="17"/>
      <c r="K231" s="17"/>
      <c r="L231" s="17"/>
      <c r="M231" s="16"/>
      <c r="N231" s="16"/>
      <c r="O231" s="16"/>
      <c r="P231" s="17"/>
      <c r="Q231" s="16"/>
      <c r="R231" s="16"/>
      <c r="S231" s="16"/>
      <c r="T231" s="17"/>
      <c r="U231" s="16"/>
      <c r="V231" s="16"/>
      <c r="W231" s="16"/>
      <c r="X231" s="17"/>
      <c r="Y231" s="115"/>
      <c r="Z231" s="29"/>
      <c r="AA231" s="1"/>
      <c r="AB231" s="1"/>
      <c r="AC231" s="1"/>
      <c r="AD231" s="1"/>
      <c r="AE231" s="1"/>
      <c r="AF231" s="1"/>
      <c r="AW231" s="36" t="str">
        <f t="shared" si="3"/>
        <v/>
      </c>
    </row>
    <row r="232" spans="1:49" x14ac:dyDescent="0.25">
      <c r="A232" s="1"/>
      <c r="B232" s="30">
        <v>224</v>
      </c>
      <c r="C232" s="15"/>
      <c r="D232" s="16"/>
      <c r="E232" s="89"/>
      <c r="F232" s="17"/>
      <c r="G232" s="17"/>
      <c r="H232" s="17"/>
      <c r="I232" s="17"/>
      <c r="J232" s="17"/>
      <c r="K232" s="17"/>
      <c r="L232" s="17"/>
      <c r="M232" s="16"/>
      <c r="N232" s="16"/>
      <c r="O232" s="16"/>
      <c r="P232" s="17"/>
      <c r="Q232" s="16"/>
      <c r="R232" s="16"/>
      <c r="S232" s="16"/>
      <c r="T232" s="17"/>
      <c r="U232" s="16"/>
      <c r="V232" s="16"/>
      <c r="W232" s="16"/>
      <c r="X232" s="17"/>
      <c r="Y232" s="115"/>
      <c r="Z232" s="29"/>
      <c r="AA232" s="1"/>
      <c r="AB232" s="1"/>
      <c r="AC232" s="1"/>
      <c r="AD232" s="1"/>
      <c r="AE232" s="1"/>
      <c r="AF232" s="1"/>
      <c r="AW232" s="36" t="str">
        <f t="shared" si="3"/>
        <v/>
      </c>
    </row>
    <row r="233" spans="1:49" x14ac:dyDescent="0.25">
      <c r="A233" s="1"/>
      <c r="B233" s="30">
        <v>225</v>
      </c>
      <c r="C233" s="15"/>
      <c r="D233" s="16"/>
      <c r="E233" s="89"/>
      <c r="F233" s="17"/>
      <c r="G233" s="17"/>
      <c r="H233" s="17"/>
      <c r="I233" s="17"/>
      <c r="J233" s="17"/>
      <c r="K233" s="17"/>
      <c r="L233" s="17"/>
      <c r="M233" s="16"/>
      <c r="N233" s="16"/>
      <c r="O233" s="16"/>
      <c r="P233" s="17"/>
      <c r="Q233" s="16"/>
      <c r="R233" s="16"/>
      <c r="S233" s="16"/>
      <c r="T233" s="17"/>
      <c r="U233" s="16"/>
      <c r="V233" s="16"/>
      <c r="W233" s="16"/>
      <c r="X233" s="17"/>
      <c r="Y233" s="115"/>
      <c r="Z233" s="29"/>
      <c r="AA233" s="1"/>
      <c r="AB233" s="1"/>
      <c r="AC233" s="1"/>
      <c r="AD233" s="1"/>
      <c r="AE233" s="1"/>
      <c r="AF233" s="1"/>
      <c r="AW233" s="36" t="str">
        <f t="shared" si="3"/>
        <v/>
      </c>
    </row>
    <row r="234" spans="1:49" x14ac:dyDescent="0.25">
      <c r="A234" s="1"/>
      <c r="B234" s="30">
        <v>226</v>
      </c>
      <c r="C234" s="15"/>
      <c r="D234" s="16"/>
      <c r="E234" s="89"/>
      <c r="F234" s="17"/>
      <c r="G234" s="17"/>
      <c r="H234" s="17"/>
      <c r="I234" s="17"/>
      <c r="J234" s="17"/>
      <c r="K234" s="17"/>
      <c r="L234" s="17"/>
      <c r="M234" s="16"/>
      <c r="N234" s="16"/>
      <c r="O234" s="16"/>
      <c r="P234" s="17"/>
      <c r="Q234" s="16"/>
      <c r="R234" s="16"/>
      <c r="S234" s="16"/>
      <c r="T234" s="17"/>
      <c r="U234" s="16"/>
      <c r="V234" s="16"/>
      <c r="W234" s="16"/>
      <c r="X234" s="17"/>
      <c r="Y234" s="115"/>
      <c r="Z234" s="29"/>
      <c r="AA234" s="1"/>
      <c r="AB234" s="1"/>
      <c r="AC234" s="1"/>
      <c r="AD234" s="1"/>
      <c r="AE234" s="1"/>
      <c r="AF234" s="1"/>
      <c r="AW234" s="36" t="str">
        <f t="shared" si="3"/>
        <v/>
      </c>
    </row>
    <row r="235" spans="1:49" x14ac:dyDescent="0.25">
      <c r="A235" s="1"/>
      <c r="B235" s="30">
        <v>227</v>
      </c>
      <c r="C235" s="15"/>
      <c r="D235" s="16"/>
      <c r="E235" s="89"/>
      <c r="F235" s="17"/>
      <c r="G235" s="17"/>
      <c r="H235" s="17"/>
      <c r="I235" s="17"/>
      <c r="J235" s="17"/>
      <c r="K235" s="17"/>
      <c r="L235" s="17"/>
      <c r="M235" s="16"/>
      <c r="N235" s="16"/>
      <c r="O235" s="16"/>
      <c r="P235" s="17"/>
      <c r="Q235" s="16"/>
      <c r="R235" s="16"/>
      <c r="S235" s="16"/>
      <c r="T235" s="17"/>
      <c r="U235" s="16"/>
      <c r="V235" s="16"/>
      <c r="W235" s="16"/>
      <c r="X235" s="17"/>
      <c r="Y235" s="115"/>
      <c r="Z235" s="29"/>
      <c r="AA235" s="1"/>
      <c r="AB235" s="1"/>
      <c r="AC235" s="1"/>
      <c r="AD235" s="1"/>
      <c r="AE235" s="1"/>
      <c r="AF235" s="1"/>
      <c r="AW235" s="36" t="str">
        <f t="shared" si="3"/>
        <v/>
      </c>
    </row>
    <row r="236" spans="1:49" x14ac:dyDescent="0.25">
      <c r="A236" s="1"/>
      <c r="B236" s="30">
        <v>228</v>
      </c>
      <c r="C236" s="15"/>
      <c r="D236" s="16"/>
      <c r="E236" s="89"/>
      <c r="F236" s="17"/>
      <c r="G236" s="17"/>
      <c r="H236" s="17"/>
      <c r="I236" s="17"/>
      <c r="J236" s="17"/>
      <c r="K236" s="17"/>
      <c r="L236" s="17"/>
      <c r="M236" s="16"/>
      <c r="N236" s="16"/>
      <c r="O236" s="16"/>
      <c r="P236" s="17"/>
      <c r="Q236" s="16"/>
      <c r="R236" s="16"/>
      <c r="S236" s="16"/>
      <c r="T236" s="17"/>
      <c r="U236" s="16"/>
      <c r="V236" s="16"/>
      <c r="W236" s="16"/>
      <c r="X236" s="17"/>
      <c r="Y236" s="115"/>
      <c r="Z236" s="29"/>
      <c r="AA236" s="1"/>
      <c r="AB236" s="1"/>
      <c r="AC236" s="1"/>
      <c r="AD236" s="1"/>
      <c r="AE236" s="1"/>
      <c r="AF236" s="1"/>
      <c r="AW236" s="36" t="str">
        <f t="shared" si="3"/>
        <v/>
      </c>
    </row>
    <row r="237" spans="1:49" x14ac:dyDescent="0.25">
      <c r="A237" s="1"/>
      <c r="B237" s="30">
        <v>229</v>
      </c>
      <c r="C237" s="15"/>
      <c r="D237" s="16"/>
      <c r="E237" s="89"/>
      <c r="F237" s="17"/>
      <c r="G237" s="17"/>
      <c r="H237" s="17"/>
      <c r="I237" s="17"/>
      <c r="J237" s="17"/>
      <c r="K237" s="17"/>
      <c r="L237" s="17"/>
      <c r="M237" s="16"/>
      <c r="N237" s="16"/>
      <c r="O237" s="16"/>
      <c r="P237" s="17"/>
      <c r="Q237" s="16"/>
      <c r="R237" s="16"/>
      <c r="S237" s="16"/>
      <c r="T237" s="17"/>
      <c r="U237" s="16"/>
      <c r="V237" s="16"/>
      <c r="W237" s="16"/>
      <c r="X237" s="17"/>
      <c r="Y237" s="115"/>
      <c r="Z237" s="29"/>
      <c r="AA237" s="1"/>
      <c r="AB237" s="1"/>
      <c r="AC237" s="1"/>
      <c r="AD237" s="1"/>
      <c r="AE237" s="1"/>
      <c r="AF237" s="1"/>
      <c r="AW237" s="36" t="str">
        <f t="shared" si="3"/>
        <v/>
      </c>
    </row>
    <row r="238" spans="1:49" x14ac:dyDescent="0.25">
      <c r="A238" s="1"/>
      <c r="B238" s="30">
        <v>230</v>
      </c>
      <c r="C238" s="15"/>
      <c r="D238" s="16"/>
      <c r="E238" s="89"/>
      <c r="F238" s="17"/>
      <c r="G238" s="17"/>
      <c r="H238" s="17"/>
      <c r="I238" s="17"/>
      <c r="J238" s="17"/>
      <c r="K238" s="17"/>
      <c r="L238" s="17"/>
      <c r="M238" s="16"/>
      <c r="N238" s="16"/>
      <c r="O238" s="16"/>
      <c r="P238" s="17"/>
      <c r="Q238" s="16"/>
      <c r="R238" s="16"/>
      <c r="S238" s="16"/>
      <c r="T238" s="17"/>
      <c r="U238" s="16"/>
      <c r="V238" s="16"/>
      <c r="W238" s="16"/>
      <c r="X238" s="17"/>
      <c r="Y238" s="115"/>
      <c r="Z238" s="29"/>
      <c r="AA238" s="1"/>
      <c r="AB238" s="1"/>
      <c r="AC238" s="1"/>
      <c r="AD238" s="1"/>
      <c r="AE238" s="1"/>
      <c r="AF238" s="1"/>
      <c r="AW238" s="36" t="str">
        <f t="shared" si="3"/>
        <v/>
      </c>
    </row>
    <row r="239" spans="1:49" x14ac:dyDescent="0.25">
      <c r="A239" s="1"/>
      <c r="B239" s="30">
        <v>231</v>
      </c>
      <c r="C239" s="15"/>
      <c r="D239" s="16"/>
      <c r="E239" s="89"/>
      <c r="F239" s="17"/>
      <c r="G239" s="17"/>
      <c r="H239" s="17"/>
      <c r="I239" s="17"/>
      <c r="J239" s="17"/>
      <c r="K239" s="17"/>
      <c r="L239" s="17"/>
      <c r="M239" s="16"/>
      <c r="N239" s="16"/>
      <c r="O239" s="16"/>
      <c r="P239" s="17"/>
      <c r="Q239" s="16"/>
      <c r="R239" s="16"/>
      <c r="S239" s="16"/>
      <c r="T239" s="17"/>
      <c r="U239" s="16"/>
      <c r="V239" s="16"/>
      <c r="W239" s="16"/>
      <c r="X239" s="17"/>
      <c r="Y239" s="115"/>
      <c r="Z239" s="29"/>
      <c r="AA239" s="1"/>
      <c r="AB239" s="1"/>
      <c r="AC239" s="1"/>
      <c r="AD239" s="1"/>
      <c r="AE239" s="1"/>
      <c r="AF239" s="1"/>
      <c r="AW239" s="36" t="str">
        <f t="shared" si="3"/>
        <v/>
      </c>
    </row>
    <row r="240" spans="1:49" x14ac:dyDescent="0.25">
      <c r="A240" s="1"/>
      <c r="B240" s="30">
        <v>232</v>
      </c>
      <c r="C240" s="15"/>
      <c r="D240" s="16"/>
      <c r="E240" s="89"/>
      <c r="F240" s="17"/>
      <c r="G240" s="17"/>
      <c r="H240" s="17"/>
      <c r="I240" s="17"/>
      <c r="J240" s="17"/>
      <c r="K240" s="17"/>
      <c r="L240" s="17"/>
      <c r="M240" s="16"/>
      <c r="N240" s="16"/>
      <c r="O240" s="16"/>
      <c r="P240" s="17"/>
      <c r="Q240" s="16"/>
      <c r="R240" s="16"/>
      <c r="S240" s="16"/>
      <c r="T240" s="17"/>
      <c r="U240" s="16"/>
      <c r="V240" s="16"/>
      <c r="W240" s="16"/>
      <c r="X240" s="17"/>
      <c r="Y240" s="115"/>
      <c r="Z240" s="29"/>
      <c r="AA240" s="1"/>
      <c r="AB240" s="1"/>
      <c r="AC240" s="1"/>
      <c r="AD240" s="1"/>
      <c r="AE240" s="1"/>
      <c r="AF240" s="1"/>
      <c r="AW240" s="36" t="str">
        <f t="shared" si="3"/>
        <v/>
      </c>
    </row>
    <row r="241" spans="1:49" x14ac:dyDescent="0.25">
      <c r="A241" s="1"/>
      <c r="B241" s="30">
        <v>233</v>
      </c>
      <c r="C241" s="15"/>
      <c r="D241" s="16"/>
      <c r="E241" s="89"/>
      <c r="F241" s="17"/>
      <c r="G241" s="17"/>
      <c r="H241" s="17"/>
      <c r="I241" s="17"/>
      <c r="J241" s="17"/>
      <c r="K241" s="17"/>
      <c r="L241" s="17"/>
      <c r="M241" s="16"/>
      <c r="N241" s="16"/>
      <c r="O241" s="16"/>
      <c r="P241" s="17"/>
      <c r="Q241" s="16"/>
      <c r="R241" s="16"/>
      <c r="S241" s="16"/>
      <c r="T241" s="17"/>
      <c r="U241" s="16"/>
      <c r="V241" s="16"/>
      <c r="W241" s="16"/>
      <c r="X241" s="17"/>
      <c r="Y241" s="115"/>
      <c r="Z241" s="29"/>
      <c r="AA241" s="1"/>
      <c r="AB241" s="1"/>
      <c r="AC241" s="1"/>
      <c r="AD241" s="1"/>
      <c r="AE241" s="1"/>
      <c r="AF241" s="1"/>
      <c r="AW241" s="36" t="str">
        <f t="shared" si="3"/>
        <v/>
      </c>
    </row>
    <row r="242" spans="1:49" x14ac:dyDescent="0.25">
      <c r="A242" s="1"/>
      <c r="B242" s="30">
        <v>234</v>
      </c>
      <c r="C242" s="15"/>
      <c r="D242" s="16"/>
      <c r="E242" s="89"/>
      <c r="F242" s="17"/>
      <c r="G242" s="17"/>
      <c r="H242" s="17"/>
      <c r="I242" s="17"/>
      <c r="J242" s="17"/>
      <c r="K242" s="17"/>
      <c r="L242" s="17"/>
      <c r="M242" s="16"/>
      <c r="N242" s="16"/>
      <c r="O242" s="16"/>
      <c r="P242" s="17"/>
      <c r="Q242" s="16"/>
      <c r="R242" s="16"/>
      <c r="S242" s="16"/>
      <c r="T242" s="17"/>
      <c r="U242" s="16"/>
      <c r="V242" s="16"/>
      <c r="W242" s="16"/>
      <c r="X242" s="17"/>
      <c r="Y242" s="115"/>
      <c r="Z242" s="29"/>
      <c r="AA242" s="1"/>
      <c r="AB242" s="1"/>
      <c r="AC242" s="1"/>
      <c r="AD242" s="1"/>
      <c r="AE242" s="1"/>
      <c r="AF242" s="1"/>
      <c r="AW242" s="36" t="str">
        <f t="shared" si="3"/>
        <v/>
      </c>
    </row>
    <row r="243" spans="1:49" x14ac:dyDescent="0.25">
      <c r="A243" s="1"/>
      <c r="B243" s="30">
        <v>235</v>
      </c>
      <c r="C243" s="15"/>
      <c r="D243" s="16"/>
      <c r="E243" s="89"/>
      <c r="F243" s="17"/>
      <c r="G243" s="17"/>
      <c r="H243" s="17"/>
      <c r="I243" s="17"/>
      <c r="J243" s="17"/>
      <c r="K243" s="17"/>
      <c r="L243" s="17"/>
      <c r="M243" s="16"/>
      <c r="N243" s="16"/>
      <c r="O243" s="16"/>
      <c r="P243" s="17"/>
      <c r="Q243" s="16"/>
      <c r="R243" s="16"/>
      <c r="S243" s="16"/>
      <c r="T243" s="17"/>
      <c r="U243" s="16"/>
      <c r="V243" s="16"/>
      <c r="W243" s="16"/>
      <c r="X243" s="17"/>
      <c r="Y243" s="115"/>
      <c r="Z243" s="29"/>
      <c r="AA243" s="1"/>
      <c r="AB243" s="1"/>
      <c r="AC243" s="1"/>
      <c r="AD243" s="1"/>
      <c r="AE243" s="1"/>
      <c r="AF243" s="1"/>
      <c r="AW243" s="36" t="str">
        <f t="shared" si="3"/>
        <v/>
      </c>
    </row>
    <row r="244" spans="1:49" x14ac:dyDescent="0.25">
      <c r="A244" s="1"/>
      <c r="B244" s="30">
        <v>236</v>
      </c>
      <c r="C244" s="15"/>
      <c r="D244" s="16"/>
      <c r="E244" s="89"/>
      <c r="F244" s="17"/>
      <c r="G244" s="17"/>
      <c r="H244" s="17"/>
      <c r="I244" s="17"/>
      <c r="J244" s="17"/>
      <c r="K244" s="17"/>
      <c r="L244" s="17"/>
      <c r="M244" s="16"/>
      <c r="N244" s="16"/>
      <c r="O244" s="16"/>
      <c r="P244" s="17"/>
      <c r="Q244" s="16"/>
      <c r="R244" s="16"/>
      <c r="S244" s="16"/>
      <c r="T244" s="17"/>
      <c r="U244" s="16"/>
      <c r="V244" s="16"/>
      <c r="W244" s="16"/>
      <c r="X244" s="17"/>
      <c r="Y244" s="115"/>
      <c r="Z244" s="29"/>
      <c r="AA244" s="1"/>
      <c r="AB244" s="1"/>
      <c r="AC244" s="1"/>
      <c r="AD244" s="1"/>
      <c r="AE244" s="1"/>
      <c r="AF244" s="1"/>
      <c r="AW244" s="36" t="str">
        <f t="shared" si="3"/>
        <v/>
      </c>
    </row>
    <row r="245" spans="1:49" x14ac:dyDescent="0.25">
      <c r="A245" s="1"/>
      <c r="B245" s="30">
        <v>237</v>
      </c>
      <c r="C245" s="15"/>
      <c r="D245" s="16"/>
      <c r="E245" s="89"/>
      <c r="F245" s="17"/>
      <c r="G245" s="17"/>
      <c r="H245" s="17"/>
      <c r="I245" s="17"/>
      <c r="J245" s="17"/>
      <c r="K245" s="17"/>
      <c r="L245" s="17"/>
      <c r="M245" s="16"/>
      <c r="N245" s="16"/>
      <c r="O245" s="16"/>
      <c r="P245" s="17"/>
      <c r="Q245" s="16"/>
      <c r="R245" s="16"/>
      <c r="S245" s="16"/>
      <c r="T245" s="17"/>
      <c r="U245" s="16"/>
      <c r="V245" s="16"/>
      <c r="W245" s="16"/>
      <c r="X245" s="17"/>
      <c r="Y245" s="115"/>
      <c r="Z245" s="29"/>
      <c r="AA245" s="1"/>
      <c r="AB245" s="1"/>
      <c r="AC245" s="1"/>
      <c r="AD245" s="1"/>
      <c r="AE245" s="1"/>
      <c r="AF245" s="1"/>
      <c r="AW245" s="36" t="str">
        <f t="shared" si="3"/>
        <v/>
      </c>
    </row>
    <row r="246" spans="1:49" x14ac:dyDescent="0.25">
      <c r="A246" s="1"/>
      <c r="B246" s="30">
        <v>238</v>
      </c>
      <c r="C246" s="15"/>
      <c r="D246" s="16"/>
      <c r="E246" s="89"/>
      <c r="F246" s="17"/>
      <c r="G246" s="17"/>
      <c r="H246" s="17"/>
      <c r="I246" s="17"/>
      <c r="J246" s="17"/>
      <c r="K246" s="17"/>
      <c r="L246" s="17"/>
      <c r="M246" s="16"/>
      <c r="N246" s="16"/>
      <c r="O246" s="16"/>
      <c r="P246" s="17"/>
      <c r="Q246" s="16"/>
      <c r="R246" s="16"/>
      <c r="S246" s="16"/>
      <c r="T246" s="17"/>
      <c r="U246" s="16"/>
      <c r="V246" s="16"/>
      <c r="W246" s="16"/>
      <c r="X246" s="17"/>
      <c r="Y246" s="115"/>
      <c r="Z246" s="29"/>
      <c r="AA246" s="1"/>
      <c r="AB246" s="1"/>
      <c r="AC246" s="1"/>
      <c r="AD246" s="1"/>
      <c r="AE246" s="1"/>
      <c r="AF246" s="1"/>
      <c r="AW246" s="36" t="str">
        <f t="shared" si="3"/>
        <v/>
      </c>
    </row>
    <row r="247" spans="1:49" x14ac:dyDescent="0.25">
      <c r="A247" s="1"/>
      <c r="B247" s="30">
        <v>239</v>
      </c>
      <c r="C247" s="15"/>
      <c r="D247" s="16"/>
      <c r="E247" s="89"/>
      <c r="F247" s="17"/>
      <c r="G247" s="17"/>
      <c r="H247" s="17"/>
      <c r="I247" s="17"/>
      <c r="J247" s="17"/>
      <c r="K247" s="17"/>
      <c r="L247" s="17"/>
      <c r="M247" s="16"/>
      <c r="N247" s="16"/>
      <c r="O247" s="16"/>
      <c r="P247" s="17"/>
      <c r="Q247" s="16"/>
      <c r="R247" s="16"/>
      <c r="S247" s="16"/>
      <c r="T247" s="17"/>
      <c r="U247" s="16"/>
      <c r="V247" s="16"/>
      <c r="W247" s="16"/>
      <c r="X247" s="17"/>
      <c r="Y247" s="115"/>
      <c r="Z247" s="29"/>
      <c r="AA247" s="1"/>
      <c r="AB247" s="1"/>
      <c r="AC247" s="1"/>
      <c r="AD247" s="1"/>
      <c r="AE247" s="1"/>
      <c r="AF247" s="1"/>
      <c r="AW247" s="36" t="str">
        <f t="shared" si="3"/>
        <v/>
      </c>
    </row>
    <row r="248" spans="1:49" x14ac:dyDescent="0.25">
      <c r="A248" s="1"/>
      <c r="B248" s="30">
        <v>240</v>
      </c>
      <c r="C248" s="15"/>
      <c r="D248" s="16"/>
      <c r="E248" s="89"/>
      <c r="F248" s="17"/>
      <c r="G248" s="17"/>
      <c r="H248" s="17"/>
      <c r="I248" s="17"/>
      <c r="J248" s="17"/>
      <c r="K248" s="17"/>
      <c r="L248" s="17"/>
      <c r="M248" s="16"/>
      <c r="N248" s="16"/>
      <c r="O248" s="16"/>
      <c r="P248" s="17"/>
      <c r="Q248" s="16"/>
      <c r="R248" s="16"/>
      <c r="S248" s="16"/>
      <c r="T248" s="17"/>
      <c r="U248" s="16"/>
      <c r="V248" s="16"/>
      <c r="W248" s="16"/>
      <c r="X248" s="17"/>
      <c r="Y248" s="115"/>
      <c r="Z248" s="29"/>
      <c r="AA248" s="1"/>
      <c r="AB248" s="1"/>
      <c r="AC248" s="1"/>
      <c r="AD248" s="1"/>
      <c r="AE248" s="1"/>
      <c r="AF248" s="1"/>
      <c r="AW248" s="36" t="str">
        <f t="shared" si="3"/>
        <v/>
      </c>
    </row>
    <row r="249" spans="1:49" x14ac:dyDescent="0.25">
      <c r="A249" s="1"/>
      <c r="B249" s="30">
        <v>241</v>
      </c>
      <c r="C249" s="15"/>
      <c r="D249" s="16"/>
      <c r="E249" s="89"/>
      <c r="F249" s="17"/>
      <c r="G249" s="17"/>
      <c r="H249" s="17"/>
      <c r="I249" s="17"/>
      <c r="J249" s="17"/>
      <c r="K249" s="17"/>
      <c r="L249" s="17"/>
      <c r="M249" s="16"/>
      <c r="N249" s="16"/>
      <c r="O249" s="16"/>
      <c r="P249" s="17"/>
      <c r="Q249" s="16"/>
      <c r="R249" s="16"/>
      <c r="S249" s="16"/>
      <c r="T249" s="17"/>
      <c r="U249" s="16"/>
      <c r="V249" s="16"/>
      <c r="W249" s="16"/>
      <c r="X249" s="17"/>
      <c r="Y249" s="115"/>
      <c r="Z249" s="29"/>
      <c r="AA249" s="1"/>
      <c r="AB249" s="1"/>
      <c r="AC249" s="1"/>
      <c r="AD249" s="1"/>
      <c r="AE249" s="1"/>
      <c r="AF249" s="1"/>
      <c r="AW249" s="36" t="str">
        <f t="shared" si="3"/>
        <v/>
      </c>
    </row>
    <row r="250" spans="1:49" x14ac:dyDescent="0.25">
      <c r="A250" s="1"/>
      <c r="B250" s="30">
        <v>242</v>
      </c>
      <c r="C250" s="15"/>
      <c r="D250" s="16"/>
      <c r="E250" s="89"/>
      <c r="F250" s="17"/>
      <c r="G250" s="17"/>
      <c r="H250" s="17"/>
      <c r="I250" s="17"/>
      <c r="J250" s="17"/>
      <c r="K250" s="17"/>
      <c r="L250" s="17"/>
      <c r="M250" s="16"/>
      <c r="N250" s="16"/>
      <c r="O250" s="16"/>
      <c r="P250" s="17"/>
      <c r="Q250" s="16"/>
      <c r="R250" s="16"/>
      <c r="S250" s="16"/>
      <c r="T250" s="17"/>
      <c r="U250" s="16"/>
      <c r="V250" s="16"/>
      <c r="W250" s="16"/>
      <c r="X250" s="17"/>
      <c r="Y250" s="115"/>
      <c r="Z250" s="29"/>
      <c r="AA250" s="1"/>
      <c r="AB250" s="1"/>
      <c r="AC250" s="1"/>
      <c r="AD250" s="1"/>
      <c r="AE250" s="1"/>
      <c r="AF250" s="1"/>
      <c r="AW250" s="36" t="str">
        <f t="shared" si="3"/>
        <v/>
      </c>
    </row>
    <row r="251" spans="1:49" x14ac:dyDescent="0.25">
      <c r="A251" s="1"/>
      <c r="B251" s="30">
        <v>243</v>
      </c>
      <c r="C251" s="15"/>
      <c r="D251" s="16"/>
      <c r="E251" s="89"/>
      <c r="F251" s="17"/>
      <c r="G251" s="17"/>
      <c r="H251" s="17"/>
      <c r="I251" s="17"/>
      <c r="J251" s="17"/>
      <c r="K251" s="17"/>
      <c r="L251" s="17"/>
      <c r="M251" s="16"/>
      <c r="N251" s="16"/>
      <c r="O251" s="16"/>
      <c r="P251" s="17"/>
      <c r="Q251" s="16"/>
      <c r="R251" s="16"/>
      <c r="S251" s="16"/>
      <c r="T251" s="17"/>
      <c r="U251" s="16"/>
      <c r="V251" s="16"/>
      <c r="W251" s="16"/>
      <c r="X251" s="17"/>
      <c r="Y251" s="115"/>
      <c r="Z251" s="29"/>
      <c r="AA251" s="1"/>
      <c r="AB251" s="1"/>
      <c r="AC251" s="1"/>
      <c r="AD251" s="1"/>
      <c r="AE251" s="1"/>
      <c r="AF251" s="1"/>
      <c r="AW251" s="36" t="str">
        <f t="shared" si="3"/>
        <v/>
      </c>
    </row>
    <row r="252" spans="1:49" x14ac:dyDescent="0.25">
      <c r="A252" s="1"/>
      <c r="B252" s="30">
        <v>244</v>
      </c>
      <c r="C252" s="15"/>
      <c r="D252" s="16"/>
      <c r="E252" s="89"/>
      <c r="F252" s="17"/>
      <c r="G252" s="17"/>
      <c r="H252" s="17"/>
      <c r="I252" s="17"/>
      <c r="J252" s="17"/>
      <c r="K252" s="17"/>
      <c r="L252" s="17"/>
      <c r="M252" s="16"/>
      <c r="N252" s="16"/>
      <c r="O252" s="16"/>
      <c r="P252" s="17"/>
      <c r="Q252" s="16"/>
      <c r="R252" s="16"/>
      <c r="S252" s="16"/>
      <c r="T252" s="17"/>
      <c r="U252" s="16"/>
      <c r="V252" s="16"/>
      <c r="W252" s="16"/>
      <c r="X252" s="17"/>
      <c r="Y252" s="115"/>
      <c r="Z252" s="29"/>
      <c r="AA252" s="1"/>
      <c r="AB252" s="1"/>
      <c r="AC252" s="1"/>
      <c r="AD252" s="1"/>
      <c r="AE252" s="1"/>
      <c r="AF252" s="1"/>
      <c r="AW252" s="36" t="str">
        <f t="shared" si="3"/>
        <v/>
      </c>
    </row>
    <row r="253" spans="1:49" x14ac:dyDescent="0.25">
      <c r="A253" s="1"/>
      <c r="B253" s="30">
        <v>245</v>
      </c>
      <c r="C253" s="15"/>
      <c r="D253" s="16"/>
      <c r="E253" s="89"/>
      <c r="F253" s="17"/>
      <c r="G253" s="17"/>
      <c r="H253" s="17"/>
      <c r="I253" s="17"/>
      <c r="J253" s="17"/>
      <c r="K253" s="17"/>
      <c r="L253" s="17"/>
      <c r="M253" s="16"/>
      <c r="N253" s="16"/>
      <c r="O253" s="16"/>
      <c r="P253" s="17"/>
      <c r="Q253" s="16"/>
      <c r="R253" s="16"/>
      <c r="S253" s="16"/>
      <c r="T253" s="17"/>
      <c r="U253" s="16"/>
      <c r="V253" s="16"/>
      <c r="W253" s="16"/>
      <c r="X253" s="17"/>
      <c r="Y253" s="115"/>
      <c r="Z253" s="29"/>
      <c r="AA253" s="1"/>
      <c r="AB253" s="1"/>
      <c r="AC253" s="1"/>
      <c r="AD253" s="1"/>
      <c r="AE253" s="1"/>
      <c r="AF253" s="1"/>
      <c r="AW253" s="36" t="str">
        <f t="shared" si="3"/>
        <v/>
      </c>
    </row>
    <row r="254" spans="1:49" x14ac:dyDescent="0.25">
      <c r="A254" s="1"/>
      <c r="B254" s="30">
        <v>246</v>
      </c>
      <c r="C254" s="15"/>
      <c r="D254" s="16"/>
      <c r="E254" s="89"/>
      <c r="F254" s="17"/>
      <c r="G254" s="17"/>
      <c r="H254" s="17"/>
      <c r="I254" s="17"/>
      <c r="J254" s="17"/>
      <c r="K254" s="17"/>
      <c r="L254" s="17"/>
      <c r="M254" s="16"/>
      <c r="N254" s="16"/>
      <c r="O254" s="16"/>
      <c r="P254" s="17"/>
      <c r="Q254" s="16"/>
      <c r="R254" s="16"/>
      <c r="S254" s="16"/>
      <c r="T254" s="17"/>
      <c r="U254" s="16"/>
      <c r="V254" s="16"/>
      <c r="W254" s="16"/>
      <c r="X254" s="17"/>
      <c r="Y254" s="115"/>
      <c r="Z254" s="29"/>
      <c r="AA254" s="1"/>
      <c r="AB254" s="1"/>
      <c r="AC254" s="1"/>
      <c r="AD254" s="1"/>
      <c r="AE254" s="1"/>
      <c r="AF254" s="1"/>
      <c r="AW254" s="36" t="str">
        <f t="shared" si="3"/>
        <v/>
      </c>
    </row>
    <row r="255" spans="1:49" x14ac:dyDescent="0.25">
      <c r="A255" s="1"/>
      <c r="B255" s="30">
        <v>247</v>
      </c>
      <c r="C255" s="15"/>
      <c r="D255" s="16"/>
      <c r="E255" s="89"/>
      <c r="F255" s="17"/>
      <c r="G255" s="17"/>
      <c r="H255" s="17"/>
      <c r="I255" s="17"/>
      <c r="J255" s="17"/>
      <c r="K255" s="17"/>
      <c r="L255" s="17"/>
      <c r="M255" s="16"/>
      <c r="N255" s="16"/>
      <c r="O255" s="16"/>
      <c r="P255" s="17"/>
      <c r="Q255" s="16"/>
      <c r="R255" s="16"/>
      <c r="S255" s="16"/>
      <c r="T255" s="17"/>
      <c r="U255" s="16"/>
      <c r="V255" s="16"/>
      <c r="W255" s="16"/>
      <c r="X255" s="17"/>
      <c r="Y255" s="115"/>
      <c r="Z255" s="29"/>
      <c r="AA255" s="1"/>
      <c r="AB255" s="1"/>
      <c r="AC255" s="1"/>
      <c r="AD255" s="1"/>
      <c r="AE255" s="1"/>
      <c r="AF255" s="1"/>
      <c r="AW255" s="36" t="str">
        <f t="shared" si="3"/>
        <v/>
      </c>
    </row>
    <row r="256" spans="1:49" x14ac:dyDescent="0.25">
      <c r="A256" s="1"/>
      <c r="B256" s="30">
        <v>248</v>
      </c>
      <c r="C256" s="15"/>
      <c r="D256" s="16"/>
      <c r="E256" s="89"/>
      <c r="F256" s="17"/>
      <c r="G256" s="17"/>
      <c r="H256" s="17"/>
      <c r="I256" s="17"/>
      <c r="J256" s="17"/>
      <c r="K256" s="17"/>
      <c r="L256" s="17"/>
      <c r="M256" s="16"/>
      <c r="N256" s="16"/>
      <c r="O256" s="16"/>
      <c r="P256" s="17"/>
      <c r="Q256" s="16"/>
      <c r="R256" s="16"/>
      <c r="S256" s="16"/>
      <c r="T256" s="17"/>
      <c r="U256" s="16"/>
      <c r="V256" s="16"/>
      <c r="W256" s="16"/>
      <c r="X256" s="17"/>
      <c r="Y256" s="115"/>
      <c r="Z256" s="29"/>
      <c r="AA256" s="1"/>
      <c r="AB256" s="1"/>
      <c r="AC256" s="1"/>
      <c r="AD256" s="1"/>
      <c r="AE256" s="1"/>
      <c r="AF256" s="1"/>
      <c r="AW256" s="36" t="str">
        <f t="shared" si="3"/>
        <v/>
      </c>
    </row>
    <row r="257" spans="1:49" x14ac:dyDescent="0.25">
      <c r="A257" s="1"/>
      <c r="B257" s="30">
        <v>249</v>
      </c>
      <c r="C257" s="15"/>
      <c r="D257" s="16"/>
      <c r="E257" s="89"/>
      <c r="F257" s="17"/>
      <c r="G257" s="17"/>
      <c r="H257" s="17"/>
      <c r="I257" s="17"/>
      <c r="J257" s="17"/>
      <c r="K257" s="17"/>
      <c r="L257" s="17"/>
      <c r="M257" s="16"/>
      <c r="N257" s="16"/>
      <c r="O257" s="16"/>
      <c r="P257" s="17"/>
      <c r="Q257" s="16"/>
      <c r="R257" s="16"/>
      <c r="S257" s="16"/>
      <c r="T257" s="17"/>
      <c r="U257" s="16"/>
      <c r="V257" s="16"/>
      <c r="W257" s="16"/>
      <c r="X257" s="17"/>
      <c r="Y257" s="115"/>
      <c r="Z257" s="29"/>
      <c r="AA257" s="1"/>
      <c r="AB257" s="1"/>
      <c r="AC257" s="1"/>
      <c r="AD257" s="1"/>
      <c r="AE257" s="1"/>
      <c r="AF257" s="1"/>
      <c r="AW257" s="36" t="str">
        <f t="shared" si="3"/>
        <v/>
      </c>
    </row>
    <row r="258" spans="1:49" x14ac:dyDescent="0.25">
      <c r="A258" s="1"/>
      <c r="B258" s="30">
        <v>250</v>
      </c>
      <c r="C258" s="15"/>
      <c r="D258" s="16"/>
      <c r="E258" s="89"/>
      <c r="F258" s="17"/>
      <c r="G258" s="17"/>
      <c r="H258" s="17"/>
      <c r="I258" s="17"/>
      <c r="J258" s="17"/>
      <c r="K258" s="17"/>
      <c r="L258" s="17"/>
      <c r="M258" s="16"/>
      <c r="N258" s="16"/>
      <c r="O258" s="16"/>
      <c r="P258" s="17"/>
      <c r="Q258" s="16"/>
      <c r="R258" s="16"/>
      <c r="S258" s="16"/>
      <c r="T258" s="17"/>
      <c r="U258" s="16"/>
      <c r="V258" s="16"/>
      <c r="W258" s="16"/>
      <c r="X258" s="17"/>
      <c r="Y258" s="115"/>
      <c r="Z258" s="29"/>
      <c r="AA258" s="1"/>
      <c r="AB258" s="1"/>
      <c r="AC258" s="1"/>
      <c r="AD258" s="1"/>
      <c r="AE258" s="1"/>
      <c r="AF258" s="1"/>
      <c r="AW258" s="36" t="str">
        <f t="shared" si="3"/>
        <v/>
      </c>
    </row>
    <row r="259" spans="1:49" x14ac:dyDescent="0.25">
      <c r="A259" s="1"/>
      <c r="B259" s="30">
        <v>251</v>
      </c>
      <c r="C259" s="15"/>
      <c r="D259" s="16"/>
      <c r="E259" s="89"/>
      <c r="F259" s="17"/>
      <c r="G259" s="17"/>
      <c r="H259" s="17"/>
      <c r="I259" s="17"/>
      <c r="J259" s="17"/>
      <c r="K259" s="17"/>
      <c r="L259" s="17"/>
      <c r="M259" s="16"/>
      <c r="N259" s="16"/>
      <c r="O259" s="16"/>
      <c r="P259" s="17"/>
      <c r="Q259" s="16"/>
      <c r="R259" s="16"/>
      <c r="S259" s="16"/>
      <c r="T259" s="17"/>
      <c r="U259" s="16"/>
      <c r="V259" s="16"/>
      <c r="W259" s="16"/>
      <c r="X259" s="17"/>
      <c r="Y259" s="115"/>
      <c r="Z259" s="29"/>
      <c r="AA259" s="1"/>
      <c r="AB259" s="1"/>
      <c r="AC259" s="1"/>
      <c r="AD259" s="1"/>
      <c r="AE259" s="1"/>
      <c r="AF259" s="1"/>
      <c r="AW259" s="36" t="str">
        <f t="shared" si="3"/>
        <v/>
      </c>
    </row>
    <row r="260" spans="1:49" x14ac:dyDescent="0.25">
      <c r="A260" s="1"/>
      <c r="B260" s="30">
        <v>252</v>
      </c>
      <c r="C260" s="15"/>
      <c r="D260" s="16"/>
      <c r="E260" s="89"/>
      <c r="F260" s="17"/>
      <c r="G260" s="17"/>
      <c r="H260" s="17"/>
      <c r="I260" s="17"/>
      <c r="J260" s="17"/>
      <c r="K260" s="17"/>
      <c r="L260" s="17"/>
      <c r="M260" s="16"/>
      <c r="N260" s="16"/>
      <c r="O260" s="16"/>
      <c r="P260" s="17"/>
      <c r="Q260" s="16"/>
      <c r="R260" s="16"/>
      <c r="S260" s="16"/>
      <c r="T260" s="17"/>
      <c r="U260" s="16"/>
      <c r="V260" s="16"/>
      <c r="W260" s="16"/>
      <c r="X260" s="17"/>
      <c r="Y260" s="115"/>
      <c r="Z260" s="29"/>
      <c r="AA260" s="1"/>
      <c r="AB260" s="1"/>
      <c r="AC260" s="1"/>
      <c r="AD260" s="1"/>
      <c r="AE260" s="1"/>
      <c r="AF260" s="1"/>
      <c r="AW260" s="36" t="str">
        <f t="shared" si="3"/>
        <v/>
      </c>
    </row>
    <row r="261" spans="1:49" x14ac:dyDescent="0.25">
      <c r="A261" s="1"/>
      <c r="B261" s="30">
        <v>253</v>
      </c>
      <c r="C261" s="15"/>
      <c r="D261" s="16"/>
      <c r="E261" s="89"/>
      <c r="F261" s="17"/>
      <c r="G261" s="17"/>
      <c r="H261" s="17"/>
      <c r="I261" s="17"/>
      <c r="J261" s="17"/>
      <c r="K261" s="17"/>
      <c r="L261" s="17"/>
      <c r="M261" s="16"/>
      <c r="N261" s="16"/>
      <c r="O261" s="16"/>
      <c r="P261" s="17"/>
      <c r="Q261" s="16"/>
      <c r="R261" s="16"/>
      <c r="S261" s="16"/>
      <c r="T261" s="17"/>
      <c r="U261" s="16"/>
      <c r="V261" s="16"/>
      <c r="W261" s="16"/>
      <c r="X261" s="17"/>
      <c r="Y261" s="115"/>
      <c r="Z261" s="29"/>
      <c r="AA261" s="1"/>
      <c r="AB261" s="1"/>
      <c r="AC261" s="1"/>
      <c r="AD261" s="1"/>
      <c r="AE261" s="1"/>
      <c r="AF261" s="1"/>
      <c r="AW261" s="36" t="str">
        <f t="shared" si="3"/>
        <v/>
      </c>
    </row>
    <row r="262" spans="1:49" x14ac:dyDescent="0.25">
      <c r="A262" s="1"/>
      <c r="B262" s="30">
        <v>254</v>
      </c>
      <c r="C262" s="15"/>
      <c r="D262" s="16"/>
      <c r="E262" s="89"/>
      <c r="F262" s="17"/>
      <c r="G262" s="17"/>
      <c r="H262" s="17"/>
      <c r="I262" s="17"/>
      <c r="J262" s="17"/>
      <c r="K262" s="17"/>
      <c r="L262" s="17"/>
      <c r="M262" s="16"/>
      <c r="N262" s="16"/>
      <c r="O262" s="16"/>
      <c r="P262" s="17"/>
      <c r="Q262" s="16"/>
      <c r="R262" s="16"/>
      <c r="S262" s="16"/>
      <c r="T262" s="17"/>
      <c r="U262" s="16"/>
      <c r="V262" s="16"/>
      <c r="W262" s="16"/>
      <c r="X262" s="17"/>
      <c r="Y262" s="115"/>
      <c r="Z262" s="29"/>
      <c r="AA262" s="1"/>
      <c r="AB262" s="1"/>
      <c r="AC262" s="1"/>
      <c r="AD262" s="1"/>
      <c r="AE262" s="1"/>
      <c r="AF262" s="1"/>
      <c r="AW262" s="36" t="str">
        <f t="shared" si="3"/>
        <v/>
      </c>
    </row>
    <row r="263" spans="1:49" x14ac:dyDescent="0.25">
      <c r="A263" s="1"/>
      <c r="B263" s="30">
        <v>255</v>
      </c>
      <c r="C263" s="15"/>
      <c r="D263" s="16"/>
      <c r="E263" s="89"/>
      <c r="F263" s="17"/>
      <c r="G263" s="17"/>
      <c r="H263" s="17"/>
      <c r="I263" s="17"/>
      <c r="J263" s="17"/>
      <c r="K263" s="17"/>
      <c r="L263" s="17"/>
      <c r="M263" s="16"/>
      <c r="N263" s="16"/>
      <c r="O263" s="16"/>
      <c r="P263" s="17"/>
      <c r="Q263" s="16"/>
      <c r="R263" s="16"/>
      <c r="S263" s="16"/>
      <c r="T263" s="17"/>
      <c r="U263" s="16"/>
      <c r="V263" s="16"/>
      <c r="W263" s="16"/>
      <c r="X263" s="17"/>
      <c r="Y263" s="115"/>
      <c r="Z263" s="29"/>
      <c r="AA263" s="1"/>
      <c r="AB263" s="1"/>
      <c r="AC263" s="1"/>
      <c r="AD263" s="1"/>
      <c r="AE263" s="1"/>
      <c r="AF263" s="1"/>
      <c r="AW263" s="36" t="str">
        <f t="shared" si="3"/>
        <v/>
      </c>
    </row>
    <row r="264" spans="1:49" x14ac:dyDescent="0.25">
      <c r="A264" s="1"/>
      <c r="B264" s="30">
        <v>256</v>
      </c>
      <c r="C264" s="15"/>
      <c r="D264" s="16"/>
      <c r="E264" s="89"/>
      <c r="F264" s="17"/>
      <c r="G264" s="17"/>
      <c r="H264" s="17"/>
      <c r="I264" s="17"/>
      <c r="J264" s="17"/>
      <c r="K264" s="17"/>
      <c r="L264" s="17"/>
      <c r="M264" s="16"/>
      <c r="N264" s="16"/>
      <c r="O264" s="16"/>
      <c r="P264" s="17"/>
      <c r="Q264" s="16"/>
      <c r="R264" s="16"/>
      <c r="S264" s="16"/>
      <c r="T264" s="17"/>
      <c r="U264" s="16"/>
      <c r="V264" s="16"/>
      <c r="W264" s="16"/>
      <c r="X264" s="17"/>
      <c r="Y264" s="115"/>
      <c r="Z264" s="29"/>
      <c r="AA264" s="1"/>
      <c r="AB264" s="1"/>
      <c r="AC264" s="1"/>
      <c r="AD264" s="1"/>
      <c r="AE264" s="1"/>
      <c r="AF264" s="1"/>
      <c r="AW264" s="36" t="str">
        <f t="shared" si="3"/>
        <v/>
      </c>
    </row>
    <row r="265" spans="1:49" x14ac:dyDescent="0.25">
      <c r="A265" s="1"/>
      <c r="B265" s="30">
        <v>257</v>
      </c>
      <c r="C265" s="15"/>
      <c r="D265" s="16"/>
      <c r="E265" s="89"/>
      <c r="F265" s="17"/>
      <c r="G265" s="17"/>
      <c r="H265" s="17"/>
      <c r="I265" s="17"/>
      <c r="J265" s="17"/>
      <c r="K265" s="17"/>
      <c r="L265" s="17"/>
      <c r="M265" s="16"/>
      <c r="N265" s="16"/>
      <c r="O265" s="16"/>
      <c r="P265" s="17"/>
      <c r="Q265" s="16"/>
      <c r="R265" s="16"/>
      <c r="S265" s="16"/>
      <c r="T265" s="17"/>
      <c r="U265" s="16"/>
      <c r="V265" s="16"/>
      <c r="W265" s="16"/>
      <c r="X265" s="17"/>
      <c r="Y265" s="115"/>
      <c r="Z265" s="29"/>
      <c r="AA265" s="1"/>
      <c r="AB265" s="1"/>
      <c r="AC265" s="1"/>
      <c r="AD265" s="1"/>
      <c r="AE265" s="1"/>
      <c r="AF265" s="1"/>
      <c r="AW265" s="36" t="str">
        <f t="shared" si="3"/>
        <v/>
      </c>
    </row>
    <row r="266" spans="1:49" x14ac:dyDescent="0.25">
      <c r="A266" s="1"/>
      <c r="B266" s="30">
        <v>258</v>
      </c>
      <c r="C266" s="15"/>
      <c r="D266" s="16"/>
      <c r="E266" s="89"/>
      <c r="F266" s="17"/>
      <c r="G266" s="17"/>
      <c r="H266" s="17"/>
      <c r="I266" s="17"/>
      <c r="J266" s="17"/>
      <c r="K266" s="17"/>
      <c r="L266" s="17"/>
      <c r="M266" s="16"/>
      <c r="N266" s="16"/>
      <c r="O266" s="16"/>
      <c r="P266" s="17"/>
      <c r="Q266" s="16"/>
      <c r="R266" s="16"/>
      <c r="S266" s="16"/>
      <c r="T266" s="17"/>
      <c r="U266" s="16"/>
      <c r="V266" s="16"/>
      <c r="W266" s="16"/>
      <c r="X266" s="17"/>
      <c r="Y266" s="115"/>
      <c r="Z266" s="29"/>
      <c r="AA266" s="1"/>
      <c r="AB266" s="1"/>
      <c r="AC266" s="1"/>
      <c r="AD266" s="1"/>
      <c r="AE266" s="1"/>
      <c r="AF266" s="1"/>
      <c r="AW266" s="36" t="str">
        <f t="shared" si="3"/>
        <v/>
      </c>
    </row>
    <row r="267" spans="1:49" x14ac:dyDescent="0.25">
      <c r="A267" s="1"/>
      <c r="B267" s="30">
        <v>259</v>
      </c>
      <c r="C267" s="15"/>
      <c r="D267" s="16"/>
      <c r="E267" s="89"/>
      <c r="F267" s="17"/>
      <c r="G267" s="17"/>
      <c r="H267" s="17"/>
      <c r="I267" s="17"/>
      <c r="J267" s="17"/>
      <c r="K267" s="17"/>
      <c r="L267" s="17"/>
      <c r="M267" s="16"/>
      <c r="N267" s="16"/>
      <c r="O267" s="16"/>
      <c r="P267" s="17"/>
      <c r="Q267" s="16"/>
      <c r="R267" s="16"/>
      <c r="S267" s="16"/>
      <c r="T267" s="17"/>
      <c r="U267" s="16"/>
      <c r="V267" s="16"/>
      <c r="W267" s="16"/>
      <c r="X267" s="17"/>
      <c r="Y267" s="115"/>
      <c r="Z267" s="29"/>
      <c r="AA267" s="1"/>
      <c r="AB267" s="1"/>
      <c r="AC267" s="1"/>
      <c r="AD267" s="1"/>
      <c r="AE267" s="1"/>
      <c r="AF267" s="1"/>
      <c r="AW267" s="36" t="str">
        <f t="shared" ref="AW267:AW330" si="4">IF(E267="", "", IF(E267&gt;=E266, "", 1))</f>
        <v/>
      </c>
    </row>
    <row r="268" spans="1:49" x14ac:dyDescent="0.25">
      <c r="A268" s="1"/>
      <c r="B268" s="30">
        <v>260</v>
      </c>
      <c r="C268" s="15"/>
      <c r="D268" s="16"/>
      <c r="E268" s="89"/>
      <c r="F268" s="17"/>
      <c r="G268" s="17"/>
      <c r="H268" s="17"/>
      <c r="I268" s="17"/>
      <c r="J268" s="17"/>
      <c r="K268" s="17"/>
      <c r="L268" s="17"/>
      <c r="M268" s="16"/>
      <c r="N268" s="16"/>
      <c r="O268" s="16"/>
      <c r="P268" s="17"/>
      <c r="Q268" s="16"/>
      <c r="R268" s="16"/>
      <c r="S268" s="16"/>
      <c r="T268" s="17"/>
      <c r="U268" s="16"/>
      <c r="V268" s="16"/>
      <c r="W268" s="16"/>
      <c r="X268" s="17"/>
      <c r="Y268" s="115"/>
      <c r="Z268" s="29"/>
      <c r="AA268" s="1"/>
      <c r="AB268" s="1"/>
      <c r="AC268" s="1"/>
      <c r="AD268" s="1"/>
      <c r="AE268" s="1"/>
      <c r="AF268" s="1"/>
      <c r="AW268" s="36" t="str">
        <f t="shared" si="4"/>
        <v/>
      </c>
    </row>
    <row r="269" spans="1:49" x14ac:dyDescent="0.25">
      <c r="A269" s="1"/>
      <c r="B269" s="30">
        <v>261</v>
      </c>
      <c r="C269" s="15"/>
      <c r="D269" s="16"/>
      <c r="E269" s="89"/>
      <c r="F269" s="17"/>
      <c r="G269" s="17"/>
      <c r="H269" s="17"/>
      <c r="I269" s="17"/>
      <c r="J269" s="17"/>
      <c r="K269" s="17"/>
      <c r="L269" s="17"/>
      <c r="M269" s="16"/>
      <c r="N269" s="16"/>
      <c r="O269" s="16"/>
      <c r="P269" s="17"/>
      <c r="Q269" s="16"/>
      <c r="R269" s="16"/>
      <c r="S269" s="16"/>
      <c r="T269" s="17"/>
      <c r="U269" s="16"/>
      <c r="V269" s="16"/>
      <c r="W269" s="16"/>
      <c r="X269" s="17"/>
      <c r="Y269" s="115"/>
      <c r="Z269" s="29"/>
      <c r="AA269" s="1"/>
      <c r="AB269" s="1"/>
      <c r="AC269" s="1"/>
      <c r="AD269" s="1"/>
      <c r="AE269" s="1"/>
      <c r="AF269" s="1"/>
      <c r="AW269" s="36" t="str">
        <f t="shared" si="4"/>
        <v/>
      </c>
    </row>
    <row r="270" spans="1:49" x14ac:dyDescent="0.25">
      <c r="A270" s="1"/>
      <c r="B270" s="30">
        <v>262</v>
      </c>
      <c r="C270" s="15"/>
      <c r="D270" s="16"/>
      <c r="E270" s="89"/>
      <c r="F270" s="17"/>
      <c r="G270" s="17"/>
      <c r="H270" s="17"/>
      <c r="I270" s="17"/>
      <c r="J270" s="17"/>
      <c r="K270" s="17"/>
      <c r="L270" s="17"/>
      <c r="M270" s="16"/>
      <c r="N270" s="16"/>
      <c r="O270" s="16"/>
      <c r="P270" s="17"/>
      <c r="Q270" s="16"/>
      <c r="R270" s="16"/>
      <c r="S270" s="16"/>
      <c r="T270" s="17"/>
      <c r="U270" s="16"/>
      <c r="V270" s="16"/>
      <c r="W270" s="16"/>
      <c r="X270" s="17"/>
      <c r="Y270" s="115"/>
      <c r="Z270" s="29"/>
      <c r="AA270" s="1"/>
      <c r="AB270" s="1"/>
      <c r="AC270" s="1"/>
      <c r="AD270" s="1"/>
      <c r="AE270" s="1"/>
      <c r="AF270" s="1"/>
      <c r="AW270" s="36" t="str">
        <f t="shared" si="4"/>
        <v/>
      </c>
    </row>
    <row r="271" spans="1:49" x14ac:dyDescent="0.25">
      <c r="A271" s="1"/>
      <c r="B271" s="30">
        <v>263</v>
      </c>
      <c r="C271" s="15"/>
      <c r="D271" s="16"/>
      <c r="E271" s="89"/>
      <c r="F271" s="17"/>
      <c r="G271" s="17"/>
      <c r="H271" s="17"/>
      <c r="I271" s="17"/>
      <c r="J271" s="17"/>
      <c r="K271" s="17"/>
      <c r="L271" s="17"/>
      <c r="M271" s="16"/>
      <c r="N271" s="16"/>
      <c r="O271" s="16"/>
      <c r="P271" s="17"/>
      <c r="Q271" s="16"/>
      <c r="R271" s="16"/>
      <c r="S271" s="16"/>
      <c r="T271" s="17"/>
      <c r="U271" s="16"/>
      <c r="V271" s="16"/>
      <c r="W271" s="16"/>
      <c r="X271" s="17"/>
      <c r="Y271" s="115"/>
      <c r="Z271" s="29"/>
      <c r="AA271" s="1"/>
      <c r="AB271" s="1"/>
      <c r="AC271" s="1"/>
      <c r="AD271" s="1"/>
      <c r="AE271" s="1"/>
      <c r="AF271" s="1"/>
      <c r="AW271" s="36" t="str">
        <f t="shared" si="4"/>
        <v/>
      </c>
    </row>
    <row r="272" spans="1:49" x14ac:dyDescent="0.25">
      <c r="A272" s="1"/>
      <c r="B272" s="30">
        <v>264</v>
      </c>
      <c r="C272" s="15"/>
      <c r="D272" s="16"/>
      <c r="E272" s="89"/>
      <c r="F272" s="17"/>
      <c r="G272" s="17"/>
      <c r="H272" s="17"/>
      <c r="I272" s="17"/>
      <c r="J272" s="17"/>
      <c r="K272" s="17"/>
      <c r="L272" s="17"/>
      <c r="M272" s="16"/>
      <c r="N272" s="16"/>
      <c r="O272" s="16"/>
      <c r="P272" s="17"/>
      <c r="Q272" s="16"/>
      <c r="R272" s="16"/>
      <c r="S272" s="16"/>
      <c r="T272" s="17"/>
      <c r="U272" s="16"/>
      <c r="V272" s="16"/>
      <c r="W272" s="16"/>
      <c r="X272" s="17"/>
      <c r="Y272" s="115"/>
      <c r="Z272" s="29"/>
      <c r="AA272" s="1"/>
      <c r="AB272" s="1"/>
      <c r="AC272" s="1"/>
      <c r="AD272" s="1"/>
      <c r="AE272" s="1"/>
      <c r="AF272" s="1"/>
      <c r="AW272" s="36" t="str">
        <f t="shared" si="4"/>
        <v/>
      </c>
    </row>
    <row r="273" spans="1:49" x14ac:dyDescent="0.25">
      <c r="A273" s="1"/>
      <c r="B273" s="30">
        <v>265</v>
      </c>
      <c r="C273" s="15"/>
      <c r="D273" s="16"/>
      <c r="E273" s="89"/>
      <c r="F273" s="17"/>
      <c r="G273" s="17"/>
      <c r="H273" s="17"/>
      <c r="I273" s="17"/>
      <c r="J273" s="17"/>
      <c r="K273" s="17"/>
      <c r="L273" s="17"/>
      <c r="M273" s="16"/>
      <c r="N273" s="16"/>
      <c r="O273" s="16"/>
      <c r="P273" s="17"/>
      <c r="Q273" s="16"/>
      <c r="R273" s="16"/>
      <c r="S273" s="16"/>
      <c r="T273" s="17"/>
      <c r="U273" s="16"/>
      <c r="V273" s="16"/>
      <c r="W273" s="16"/>
      <c r="X273" s="17"/>
      <c r="Y273" s="115"/>
      <c r="Z273" s="29"/>
      <c r="AA273" s="1"/>
      <c r="AB273" s="1"/>
      <c r="AC273" s="1"/>
      <c r="AD273" s="1"/>
      <c r="AE273" s="1"/>
      <c r="AF273" s="1"/>
      <c r="AW273" s="36" t="str">
        <f t="shared" si="4"/>
        <v/>
      </c>
    </row>
    <row r="274" spans="1:49" x14ac:dyDescent="0.25">
      <c r="A274" s="1"/>
      <c r="B274" s="30">
        <v>266</v>
      </c>
      <c r="C274" s="15"/>
      <c r="D274" s="16"/>
      <c r="E274" s="89"/>
      <c r="F274" s="17"/>
      <c r="G274" s="17"/>
      <c r="H274" s="17"/>
      <c r="I274" s="17"/>
      <c r="J274" s="17"/>
      <c r="K274" s="17"/>
      <c r="L274" s="17"/>
      <c r="M274" s="16"/>
      <c r="N274" s="16"/>
      <c r="O274" s="16"/>
      <c r="P274" s="17"/>
      <c r="Q274" s="16"/>
      <c r="R274" s="16"/>
      <c r="S274" s="16"/>
      <c r="T274" s="17"/>
      <c r="U274" s="16"/>
      <c r="V274" s="16"/>
      <c r="W274" s="16"/>
      <c r="X274" s="17"/>
      <c r="Y274" s="115"/>
      <c r="Z274" s="29"/>
      <c r="AA274" s="1"/>
      <c r="AB274" s="1"/>
      <c r="AC274" s="1"/>
      <c r="AD274" s="1"/>
      <c r="AE274" s="1"/>
      <c r="AF274" s="1"/>
      <c r="AW274" s="36" t="str">
        <f t="shared" si="4"/>
        <v/>
      </c>
    </row>
    <row r="275" spans="1:49" x14ac:dyDescent="0.25">
      <c r="A275" s="1"/>
      <c r="B275" s="30">
        <v>267</v>
      </c>
      <c r="C275" s="15"/>
      <c r="D275" s="16"/>
      <c r="E275" s="89"/>
      <c r="F275" s="17"/>
      <c r="G275" s="17"/>
      <c r="H275" s="17"/>
      <c r="I275" s="17"/>
      <c r="J275" s="17"/>
      <c r="K275" s="17"/>
      <c r="L275" s="17"/>
      <c r="M275" s="16"/>
      <c r="N275" s="16"/>
      <c r="O275" s="16"/>
      <c r="P275" s="17"/>
      <c r="Q275" s="16"/>
      <c r="R275" s="16"/>
      <c r="S275" s="16"/>
      <c r="T275" s="17"/>
      <c r="U275" s="16"/>
      <c r="V275" s="16"/>
      <c r="W275" s="16"/>
      <c r="X275" s="17"/>
      <c r="Y275" s="115"/>
      <c r="Z275" s="29"/>
      <c r="AA275" s="1"/>
      <c r="AB275" s="1"/>
      <c r="AC275" s="1"/>
      <c r="AD275" s="1"/>
      <c r="AE275" s="1"/>
      <c r="AF275" s="1"/>
      <c r="AW275" s="36" t="str">
        <f t="shared" si="4"/>
        <v/>
      </c>
    </row>
    <row r="276" spans="1:49" x14ac:dyDescent="0.25">
      <c r="A276" s="1"/>
      <c r="B276" s="30">
        <v>268</v>
      </c>
      <c r="C276" s="15"/>
      <c r="D276" s="16"/>
      <c r="E276" s="89"/>
      <c r="F276" s="17"/>
      <c r="G276" s="17"/>
      <c r="H276" s="17"/>
      <c r="I276" s="17"/>
      <c r="J276" s="17"/>
      <c r="K276" s="17"/>
      <c r="L276" s="17"/>
      <c r="M276" s="16"/>
      <c r="N276" s="16"/>
      <c r="O276" s="16"/>
      <c r="P276" s="17"/>
      <c r="Q276" s="16"/>
      <c r="R276" s="16"/>
      <c r="S276" s="16"/>
      <c r="T276" s="17"/>
      <c r="U276" s="16"/>
      <c r="V276" s="16"/>
      <c r="W276" s="16"/>
      <c r="X276" s="17"/>
      <c r="Y276" s="115"/>
      <c r="Z276" s="29"/>
      <c r="AA276" s="1"/>
      <c r="AB276" s="1"/>
      <c r="AC276" s="1"/>
      <c r="AD276" s="1"/>
      <c r="AE276" s="1"/>
      <c r="AF276" s="1"/>
      <c r="AW276" s="36" t="str">
        <f t="shared" si="4"/>
        <v/>
      </c>
    </row>
    <row r="277" spans="1:49" x14ac:dyDescent="0.25">
      <c r="A277" s="1"/>
      <c r="B277" s="30">
        <v>269</v>
      </c>
      <c r="C277" s="15"/>
      <c r="D277" s="16"/>
      <c r="E277" s="89"/>
      <c r="F277" s="17"/>
      <c r="G277" s="17"/>
      <c r="H277" s="17"/>
      <c r="I277" s="17"/>
      <c r="J277" s="17"/>
      <c r="K277" s="17"/>
      <c r="L277" s="17"/>
      <c r="M277" s="16"/>
      <c r="N277" s="16"/>
      <c r="O277" s="16"/>
      <c r="P277" s="17"/>
      <c r="Q277" s="16"/>
      <c r="R277" s="16"/>
      <c r="S277" s="16"/>
      <c r="T277" s="17"/>
      <c r="U277" s="16"/>
      <c r="V277" s="16"/>
      <c r="W277" s="16"/>
      <c r="X277" s="17"/>
      <c r="Y277" s="115"/>
      <c r="Z277" s="29"/>
      <c r="AA277" s="1"/>
      <c r="AB277" s="1"/>
      <c r="AC277" s="1"/>
      <c r="AD277" s="1"/>
      <c r="AE277" s="1"/>
      <c r="AF277" s="1"/>
      <c r="AW277" s="36" t="str">
        <f t="shared" si="4"/>
        <v/>
      </c>
    </row>
    <row r="278" spans="1:49" x14ac:dyDescent="0.25">
      <c r="A278" s="1"/>
      <c r="B278" s="30">
        <v>270</v>
      </c>
      <c r="C278" s="15"/>
      <c r="D278" s="16"/>
      <c r="E278" s="89"/>
      <c r="F278" s="17"/>
      <c r="G278" s="17"/>
      <c r="H278" s="17"/>
      <c r="I278" s="17"/>
      <c r="J278" s="17"/>
      <c r="K278" s="17"/>
      <c r="L278" s="17"/>
      <c r="M278" s="16"/>
      <c r="N278" s="16"/>
      <c r="O278" s="16"/>
      <c r="P278" s="17"/>
      <c r="Q278" s="16"/>
      <c r="R278" s="16"/>
      <c r="S278" s="16"/>
      <c r="T278" s="17"/>
      <c r="U278" s="16"/>
      <c r="V278" s="16"/>
      <c r="W278" s="16"/>
      <c r="X278" s="17"/>
      <c r="Y278" s="115"/>
      <c r="Z278" s="29"/>
      <c r="AA278" s="1"/>
      <c r="AB278" s="1"/>
      <c r="AC278" s="1"/>
      <c r="AD278" s="1"/>
      <c r="AE278" s="1"/>
      <c r="AF278" s="1"/>
      <c r="AW278" s="36" t="str">
        <f t="shared" si="4"/>
        <v/>
      </c>
    </row>
    <row r="279" spans="1:49" x14ac:dyDescent="0.25">
      <c r="A279" s="1"/>
      <c r="B279" s="30">
        <v>271</v>
      </c>
      <c r="C279" s="15"/>
      <c r="D279" s="16"/>
      <c r="E279" s="89"/>
      <c r="F279" s="17"/>
      <c r="G279" s="17"/>
      <c r="H279" s="17"/>
      <c r="I279" s="17"/>
      <c r="J279" s="17"/>
      <c r="K279" s="17"/>
      <c r="L279" s="17"/>
      <c r="M279" s="16"/>
      <c r="N279" s="16"/>
      <c r="O279" s="16"/>
      <c r="P279" s="17"/>
      <c r="Q279" s="16"/>
      <c r="R279" s="16"/>
      <c r="S279" s="16"/>
      <c r="T279" s="17"/>
      <c r="U279" s="16"/>
      <c r="V279" s="16"/>
      <c r="W279" s="16"/>
      <c r="X279" s="17"/>
      <c r="Y279" s="115"/>
      <c r="Z279" s="29"/>
      <c r="AA279" s="1"/>
      <c r="AB279" s="1"/>
      <c r="AC279" s="1"/>
      <c r="AD279" s="1"/>
      <c r="AE279" s="1"/>
      <c r="AF279" s="1"/>
      <c r="AW279" s="36" t="str">
        <f t="shared" si="4"/>
        <v/>
      </c>
    </row>
    <row r="280" spans="1:49" x14ac:dyDescent="0.25">
      <c r="A280" s="1"/>
      <c r="B280" s="30">
        <v>272</v>
      </c>
      <c r="C280" s="15"/>
      <c r="D280" s="16"/>
      <c r="E280" s="89"/>
      <c r="F280" s="17"/>
      <c r="G280" s="17"/>
      <c r="H280" s="17"/>
      <c r="I280" s="17"/>
      <c r="J280" s="17"/>
      <c r="K280" s="17"/>
      <c r="L280" s="17"/>
      <c r="M280" s="16"/>
      <c r="N280" s="16"/>
      <c r="O280" s="16"/>
      <c r="P280" s="17"/>
      <c r="Q280" s="16"/>
      <c r="R280" s="16"/>
      <c r="S280" s="16"/>
      <c r="T280" s="17"/>
      <c r="U280" s="16"/>
      <c r="V280" s="16"/>
      <c r="W280" s="16"/>
      <c r="X280" s="17"/>
      <c r="Y280" s="115"/>
      <c r="Z280" s="29"/>
      <c r="AA280" s="1"/>
      <c r="AB280" s="1"/>
      <c r="AC280" s="1"/>
      <c r="AD280" s="1"/>
      <c r="AE280" s="1"/>
      <c r="AF280" s="1"/>
      <c r="AW280" s="36" t="str">
        <f t="shared" si="4"/>
        <v/>
      </c>
    </row>
    <row r="281" spans="1:49" x14ac:dyDescent="0.25">
      <c r="A281" s="1"/>
      <c r="B281" s="30">
        <v>273</v>
      </c>
      <c r="C281" s="15"/>
      <c r="D281" s="16"/>
      <c r="E281" s="89"/>
      <c r="F281" s="17"/>
      <c r="G281" s="17"/>
      <c r="H281" s="17"/>
      <c r="I281" s="17"/>
      <c r="J281" s="17"/>
      <c r="K281" s="17"/>
      <c r="L281" s="17"/>
      <c r="M281" s="16"/>
      <c r="N281" s="16"/>
      <c r="O281" s="16"/>
      <c r="P281" s="17"/>
      <c r="Q281" s="16"/>
      <c r="R281" s="16"/>
      <c r="S281" s="16"/>
      <c r="T281" s="17"/>
      <c r="U281" s="16"/>
      <c r="V281" s="16"/>
      <c r="W281" s="16"/>
      <c r="X281" s="17"/>
      <c r="Y281" s="115"/>
      <c r="Z281" s="29"/>
      <c r="AA281" s="1"/>
      <c r="AB281" s="1"/>
      <c r="AC281" s="1"/>
      <c r="AD281" s="1"/>
      <c r="AE281" s="1"/>
      <c r="AF281" s="1"/>
      <c r="AW281" s="36" t="str">
        <f t="shared" si="4"/>
        <v/>
      </c>
    </row>
    <row r="282" spans="1:49" x14ac:dyDescent="0.25">
      <c r="A282" s="1"/>
      <c r="B282" s="30">
        <v>274</v>
      </c>
      <c r="C282" s="15"/>
      <c r="D282" s="16"/>
      <c r="E282" s="89"/>
      <c r="F282" s="17"/>
      <c r="G282" s="17"/>
      <c r="H282" s="17"/>
      <c r="I282" s="17"/>
      <c r="J282" s="17"/>
      <c r="K282" s="17"/>
      <c r="L282" s="17"/>
      <c r="M282" s="16"/>
      <c r="N282" s="16"/>
      <c r="O282" s="16"/>
      <c r="P282" s="17"/>
      <c r="Q282" s="16"/>
      <c r="R282" s="16"/>
      <c r="S282" s="16"/>
      <c r="T282" s="17"/>
      <c r="U282" s="16"/>
      <c r="V282" s="16"/>
      <c r="W282" s="16"/>
      <c r="X282" s="17"/>
      <c r="Y282" s="115"/>
      <c r="Z282" s="29"/>
      <c r="AA282" s="1"/>
      <c r="AB282" s="1"/>
      <c r="AC282" s="1"/>
      <c r="AD282" s="1"/>
      <c r="AE282" s="1"/>
      <c r="AF282" s="1"/>
      <c r="AW282" s="36" t="str">
        <f t="shared" si="4"/>
        <v/>
      </c>
    </row>
    <row r="283" spans="1:49" x14ac:dyDescent="0.25">
      <c r="A283" s="1"/>
      <c r="B283" s="30">
        <v>275</v>
      </c>
      <c r="C283" s="15"/>
      <c r="D283" s="16"/>
      <c r="E283" s="89"/>
      <c r="F283" s="17"/>
      <c r="G283" s="17"/>
      <c r="H283" s="17"/>
      <c r="I283" s="17"/>
      <c r="J283" s="17"/>
      <c r="K283" s="17"/>
      <c r="L283" s="17"/>
      <c r="M283" s="16"/>
      <c r="N283" s="16"/>
      <c r="O283" s="16"/>
      <c r="P283" s="17"/>
      <c r="Q283" s="16"/>
      <c r="R283" s="16"/>
      <c r="S283" s="16"/>
      <c r="T283" s="17"/>
      <c r="U283" s="16"/>
      <c r="V283" s="16"/>
      <c r="W283" s="16"/>
      <c r="X283" s="17"/>
      <c r="Y283" s="115"/>
      <c r="Z283" s="29"/>
      <c r="AA283" s="1"/>
      <c r="AB283" s="1"/>
      <c r="AC283" s="1"/>
      <c r="AD283" s="1"/>
      <c r="AE283" s="1"/>
      <c r="AF283" s="1"/>
      <c r="AW283" s="36" t="str">
        <f t="shared" si="4"/>
        <v/>
      </c>
    </row>
    <row r="284" spans="1:49" x14ac:dyDescent="0.25">
      <c r="A284" s="1"/>
      <c r="B284" s="30">
        <v>276</v>
      </c>
      <c r="C284" s="15"/>
      <c r="D284" s="16"/>
      <c r="E284" s="89"/>
      <c r="F284" s="17"/>
      <c r="G284" s="17"/>
      <c r="H284" s="17"/>
      <c r="I284" s="17"/>
      <c r="J284" s="17"/>
      <c r="K284" s="17"/>
      <c r="L284" s="17"/>
      <c r="M284" s="16"/>
      <c r="N284" s="16"/>
      <c r="O284" s="16"/>
      <c r="P284" s="17"/>
      <c r="Q284" s="16"/>
      <c r="R284" s="16"/>
      <c r="S284" s="16"/>
      <c r="T284" s="17"/>
      <c r="U284" s="16"/>
      <c r="V284" s="16"/>
      <c r="W284" s="16"/>
      <c r="X284" s="17"/>
      <c r="Y284" s="115"/>
      <c r="Z284" s="29"/>
      <c r="AA284" s="1"/>
      <c r="AB284" s="1"/>
      <c r="AC284" s="1"/>
      <c r="AD284" s="1"/>
      <c r="AE284" s="1"/>
      <c r="AF284" s="1"/>
      <c r="AW284" s="36" t="str">
        <f t="shared" si="4"/>
        <v/>
      </c>
    </row>
    <row r="285" spans="1:49" x14ac:dyDescent="0.25">
      <c r="A285" s="1"/>
      <c r="B285" s="30">
        <v>277</v>
      </c>
      <c r="C285" s="15"/>
      <c r="D285" s="16"/>
      <c r="E285" s="89"/>
      <c r="F285" s="17"/>
      <c r="G285" s="17"/>
      <c r="H285" s="17"/>
      <c r="I285" s="17"/>
      <c r="J285" s="17"/>
      <c r="K285" s="17"/>
      <c r="L285" s="17"/>
      <c r="M285" s="16"/>
      <c r="N285" s="16"/>
      <c r="O285" s="16"/>
      <c r="P285" s="17"/>
      <c r="Q285" s="16"/>
      <c r="R285" s="16"/>
      <c r="S285" s="16"/>
      <c r="T285" s="17"/>
      <c r="U285" s="16"/>
      <c r="V285" s="16"/>
      <c r="W285" s="16"/>
      <c r="X285" s="17"/>
      <c r="Y285" s="115"/>
      <c r="Z285" s="29"/>
      <c r="AA285" s="1"/>
      <c r="AB285" s="1"/>
      <c r="AC285" s="1"/>
      <c r="AD285" s="1"/>
      <c r="AE285" s="1"/>
      <c r="AF285" s="1"/>
      <c r="AW285" s="36" t="str">
        <f t="shared" si="4"/>
        <v/>
      </c>
    </row>
    <row r="286" spans="1:49" x14ac:dyDescent="0.25">
      <c r="A286" s="1"/>
      <c r="B286" s="30">
        <v>278</v>
      </c>
      <c r="C286" s="15"/>
      <c r="D286" s="16"/>
      <c r="E286" s="89"/>
      <c r="F286" s="17"/>
      <c r="G286" s="17"/>
      <c r="H286" s="17"/>
      <c r="I286" s="17"/>
      <c r="J286" s="17"/>
      <c r="K286" s="17"/>
      <c r="L286" s="17"/>
      <c r="M286" s="16"/>
      <c r="N286" s="16"/>
      <c r="O286" s="16"/>
      <c r="P286" s="17"/>
      <c r="Q286" s="16"/>
      <c r="R286" s="16"/>
      <c r="S286" s="16"/>
      <c r="T286" s="17"/>
      <c r="U286" s="16"/>
      <c r="V286" s="16"/>
      <c r="W286" s="16"/>
      <c r="X286" s="17"/>
      <c r="Y286" s="115"/>
      <c r="Z286" s="29"/>
      <c r="AA286" s="1"/>
      <c r="AB286" s="1"/>
      <c r="AC286" s="1"/>
      <c r="AD286" s="1"/>
      <c r="AE286" s="1"/>
      <c r="AF286" s="1"/>
      <c r="AW286" s="36" t="str">
        <f t="shared" si="4"/>
        <v/>
      </c>
    </row>
    <row r="287" spans="1:49" x14ac:dyDescent="0.25">
      <c r="A287" s="1"/>
      <c r="B287" s="30">
        <v>279</v>
      </c>
      <c r="C287" s="15"/>
      <c r="D287" s="16"/>
      <c r="E287" s="89"/>
      <c r="F287" s="17"/>
      <c r="G287" s="17"/>
      <c r="H287" s="17"/>
      <c r="I287" s="17"/>
      <c r="J287" s="17"/>
      <c r="K287" s="17"/>
      <c r="L287" s="17"/>
      <c r="M287" s="16"/>
      <c r="N287" s="16"/>
      <c r="O287" s="16"/>
      <c r="P287" s="17"/>
      <c r="Q287" s="16"/>
      <c r="R287" s="16"/>
      <c r="S287" s="16"/>
      <c r="T287" s="17"/>
      <c r="U287" s="16"/>
      <c r="V287" s="16"/>
      <c r="W287" s="16"/>
      <c r="X287" s="17"/>
      <c r="Y287" s="115"/>
      <c r="Z287" s="29"/>
      <c r="AA287" s="1"/>
      <c r="AB287" s="1"/>
      <c r="AC287" s="1"/>
      <c r="AD287" s="1"/>
      <c r="AE287" s="1"/>
      <c r="AF287" s="1"/>
      <c r="AW287" s="36" t="str">
        <f t="shared" si="4"/>
        <v/>
      </c>
    </row>
    <row r="288" spans="1:49" x14ac:dyDescent="0.25">
      <c r="A288" s="1"/>
      <c r="B288" s="30">
        <v>280</v>
      </c>
      <c r="C288" s="15"/>
      <c r="D288" s="16"/>
      <c r="E288" s="89"/>
      <c r="F288" s="17"/>
      <c r="G288" s="17"/>
      <c r="H288" s="17"/>
      <c r="I288" s="17"/>
      <c r="J288" s="17"/>
      <c r="K288" s="17"/>
      <c r="L288" s="17"/>
      <c r="M288" s="16"/>
      <c r="N288" s="16"/>
      <c r="O288" s="16"/>
      <c r="P288" s="17"/>
      <c r="Q288" s="16"/>
      <c r="R288" s="16"/>
      <c r="S288" s="16"/>
      <c r="T288" s="17"/>
      <c r="U288" s="16"/>
      <c r="V288" s="16"/>
      <c r="W288" s="16"/>
      <c r="X288" s="17"/>
      <c r="Y288" s="115"/>
      <c r="Z288" s="29"/>
      <c r="AA288" s="1"/>
      <c r="AB288" s="1"/>
      <c r="AC288" s="1"/>
      <c r="AD288" s="1"/>
      <c r="AE288" s="1"/>
      <c r="AF288" s="1"/>
      <c r="AW288" s="36" t="str">
        <f t="shared" si="4"/>
        <v/>
      </c>
    </row>
    <row r="289" spans="1:49" x14ac:dyDescent="0.25">
      <c r="A289" s="1"/>
      <c r="B289" s="30">
        <v>281</v>
      </c>
      <c r="C289" s="15"/>
      <c r="D289" s="16"/>
      <c r="E289" s="89"/>
      <c r="F289" s="17"/>
      <c r="G289" s="17"/>
      <c r="H289" s="17"/>
      <c r="I289" s="17"/>
      <c r="J289" s="17"/>
      <c r="K289" s="17"/>
      <c r="L289" s="17"/>
      <c r="M289" s="16"/>
      <c r="N289" s="16"/>
      <c r="O289" s="16"/>
      <c r="P289" s="17"/>
      <c r="Q289" s="16"/>
      <c r="R289" s="16"/>
      <c r="S289" s="16"/>
      <c r="T289" s="17"/>
      <c r="U289" s="16"/>
      <c r="V289" s="16"/>
      <c r="W289" s="16"/>
      <c r="X289" s="17"/>
      <c r="Y289" s="115"/>
      <c r="Z289" s="29"/>
      <c r="AA289" s="1"/>
      <c r="AB289" s="1"/>
      <c r="AC289" s="1"/>
      <c r="AD289" s="1"/>
      <c r="AE289" s="1"/>
      <c r="AF289" s="1"/>
      <c r="AW289" s="36" t="str">
        <f t="shared" si="4"/>
        <v/>
      </c>
    </row>
    <row r="290" spans="1:49" x14ac:dyDescent="0.25">
      <c r="A290" s="1"/>
      <c r="B290" s="30">
        <v>282</v>
      </c>
      <c r="C290" s="15"/>
      <c r="D290" s="16"/>
      <c r="E290" s="89"/>
      <c r="F290" s="17"/>
      <c r="G290" s="17"/>
      <c r="H290" s="17"/>
      <c r="I290" s="17"/>
      <c r="J290" s="17"/>
      <c r="K290" s="17"/>
      <c r="L290" s="17"/>
      <c r="M290" s="16"/>
      <c r="N290" s="16"/>
      <c r="O290" s="16"/>
      <c r="P290" s="17"/>
      <c r="Q290" s="16"/>
      <c r="R290" s="16"/>
      <c r="S290" s="16"/>
      <c r="T290" s="17"/>
      <c r="U290" s="16"/>
      <c r="V290" s="16"/>
      <c r="W290" s="16"/>
      <c r="X290" s="17"/>
      <c r="Y290" s="115"/>
      <c r="Z290" s="29"/>
      <c r="AA290" s="1"/>
      <c r="AB290" s="1"/>
      <c r="AC290" s="1"/>
      <c r="AD290" s="1"/>
      <c r="AE290" s="1"/>
      <c r="AF290" s="1"/>
      <c r="AW290" s="36" t="str">
        <f t="shared" si="4"/>
        <v/>
      </c>
    </row>
    <row r="291" spans="1:49" x14ac:dyDescent="0.25">
      <c r="A291" s="1"/>
      <c r="B291" s="30">
        <v>283</v>
      </c>
      <c r="C291" s="15"/>
      <c r="D291" s="16"/>
      <c r="E291" s="89"/>
      <c r="F291" s="17"/>
      <c r="G291" s="17"/>
      <c r="H291" s="17"/>
      <c r="I291" s="17"/>
      <c r="J291" s="17"/>
      <c r="K291" s="17"/>
      <c r="L291" s="17"/>
      <c r="M291" s="16"/>
      <c r="N291" s="16"/>
      <c r="O291" s="16"/>
      <c r="P291" s="17"/>
      <c r="Q291" s="16"/>
      <c r="R291" s="16"/>
      <c r="S291" s="16"/>
      <c r="T291" s="17"/>
      <c r="U291" s="16"/>
      <c r="V291" s="16"/>
      <c r="W291" s="16"/>
      <c r="X291" s="17"/>
      <c r="Y291" s="115"/>
      <c r="Z291" s="29"/>
      <c r="AA291" s="1"/>
      <c r="AB291" s="1"/>
      <c r="AC291" s="1"/>
      <c r="AD291" s="1"/>
      <c r="AE291" s="1"/>
      <c r="AF291" s="1"/>
      <c r="AW291" s="36" t="str">
        <f t="shared" si="4"/>
        <v/>
      </c>
    </row>
    <row r="292" spans="1:49" x14ac:dyDescent="0.25">
      <c r="A292" s="1"/>
      <c r="B292" s="30">
        <v>284</v>
      </c>
      <c r="C292" s="15"/>
      <c r="D292" s="16"/>
      <c r="E292" s="89"/>
      <c r="F292" s="17"/>
      <c r="G292" s="17"/>
      <c r="H292" s="17"/>
      <c r="I292" s="17"/>
      <c r="J292" s="17"/>
      <c r="K292" s="17"/>
      <c r="L292" s="17"/>
      <c r="M292" s="16"/>
      <c r="N292" s="16"/>
      <c r="O292" s="16"/>
      <c r="P292" s="17"/>
      <c r="Q292" s="16"/>
      <c r="R292" s="16"/>
      <c r="S292" s="16"/>
      <c r="T292" s="17"/>
      <c r="U292" s="16"/>
      <c r="V292" s="16"/>
      <c r="W292" s="16"/>
      <c r="X292" s="17"/>
      <c r="Y292" s="115"/>
      <c r="Z292" s="29"/>
      <c r="AA292" s="1"/>
      <c r="AB292" s="1"/>
      <c r="AC292" s="1"/>
      <c r="AD292" s="1"/>
      <c r="AE292" s="1"/>
      <c r="AF292" s="1"/>
      <c r="AW292" s="36" t="str">
        <f t="shared" si="4"/>
        <v/>
      </c>
    </row>
    <row r="293" spans="1:49" x14ac:dyDescent="0.25">
      <c r="A293" s="1"/>
      <c r="B293" s="30">
        <v>285</v>
      </c>
      <c r="C293" s="15"/>
      <c r="D293" s="16"/>
      <c r="E293" s="89"/>
      <c r="F293" s="17"/>
      <c r="G293" s="17"/>
      <c r="H293" s="17"/>
      <c r="I293" s="17"/>
      <c r="J293" s="17"/>
      <c r="K293" s="17"/>
      <c r="L293" s="17"/>
      <c r="M293" s="16"/>
      <c r="N293" s="16"/>
      <c r="O293" s="16"/>
      <c r="P293" s="17"/>
      <c r="Q293" s="16"/>
      <c r="R293" s="16"/>
      <c r="S293" s="16"/>
      <c r="T293" s="17"/>
      <c r="U293" s="16"/>
      <c r="V293" s="16"/>
      <c r="W293" s="16"/>
      <c r="X293" s="17"/>
      <c r="Y293" s="115"/>
      <c r="Z293" s="29"/>
      <c r="AA293" s="1"/>
      <c r="AB293" s="1"/>
      <c r="AC293" s="1"/>
      <c r="AD293" s="1"/>
      <c r="AE293" s="1"/>
      <c r="AF293" s="1"/>
      <c r="AW293" s="36" t="str">
        <f t="shared" si="4"/>
        <v/>
      </c>
    </row>
    <row r="294" spans="1:49" x14ac:dyDescent="0.25">
      <c r="A294" s="1"/>
      <c r="B294" s="30">
        <v>286</v>
      </c>
      <c r="C294" s="15"/>
      <c r="D294" s="16"/>
      <c r="E294" s="89"/>
      <c r="F294" s="17"/>
      <c r="G294" s="17"/>
      <c r="H294" s="17"/>
      <c r="I294" s="17"/>
      <c r="J294" s="17"/>
      <c r="K294" s="17"/>
      <c r="L294" s="17"/>
      <c r="M294" s="16"/>
      <c r="N294" s="16"/>
      <c r="O294" s="16"/>
      <c r="P294" s="17"/>
      <c r="Q294" s="16"/>
      <c r="R294" s="16"/>
      <c r="S294" s="16"/>
      <c r="T294" s="17"/>
      <c r="U294" s="16"/>
      <c r="V294" s="16"/>
      <c r="W294" s="16"/>
      <c r="X294" s="17"/>
      <c r="Y294" s="115"/>
      <c r="Z294" s="29"/>
      <c r="AA294" s="1"/>
      <c r="AB294" s="1"/>
      <c r="AC294" s="1"/>
      <c r="AD294" s="1"/>
      <c r="AE294" s="1"/>
      <c r="AF294" s="1"/>
      <c r="AW294" s="36" t="str">
        <f t="shared" si="4"/>
        <v/>
      </c>
    </row>
    <row r="295" spans="1:49" x14ac:dyDescent="0.25">
      <c r="A295" s="1"/>
      <c r="B295" s="30">
        <v>287</v>
      </c>
      <c r="C295" s="15"/>
      <c r="D295" s="16"/>
      <c r="E295" s="89"/>
      <c r="F295" s="17"/>
      <c r="G295" s="17"/>
      <c r="H295" s="17"/>
      <c r="I295" s="17"/>
      <c r="J295" s="17"/>
      <c r="K295" s="17"/>
      <c r="L295" s="17"/>
      <c r="M295" s="16"/>
      <c r="N295" s="16"/>
      <c r="O295" s="16"/>
      <c r="P295" s="17"/>
      <c r="Q295" s="16"/>
      <c r="R295" s="16"/>
      <c r="S295" s="16"/>
      <c r="T295" s="17"/>
      <c r="U295" s="16"/>
      <c r="V295" s="16"/>
      <c r="W295" s="16"/>
      <c r="X295" s="17"/>
      <c r="Y295" s="115"/>
      <c r="Z295" s="29"/>
      <c r="AA295" s="1"/>
      <c r="AB295" s="1"/>
      <c r="AC295" s="1"/>
      <c r="AD295" s="1"/>
      <c r="AE295" s="1"/>
      <c r="AF295" s="1"/>
      <c r="AW295" s="36" t="str">
        <f t="shared" si="4"/>
        <v/>
      </c>
    </row>
    <row r="296" spans="1:49" x14ac:dyDescent="0.25">
      <c r="A296" s="1"/>
      <c r="B296" s="30">
        <v>288</v>
      </c>
      <c r="C296" s="15"/>
      <c r="D296" s="16"/>
      <c r="E296" s="89"/>
      <c r="F296" s="17"/>
      <c r="G296" s="17"/>
      <c r="H296" s="17"/>
      <c r="I296" s="17"/>
      <c r="J296" s="17"/>
      <c r="K296" s="17"/>
      <c r="L296" s="17"/>
      <c r="M296" s="16"/>
      <c r="N296" s="16"/>
      <c r="O296" s="16"/>
      <c r="P296" s="17"/>
      <c r="Q296" s="16"/>
      <c r="R296" s="16"/>
      <c r="S296" s="16"/>
      <c r="T296" s="17"/>
      <c r="U296" s="16"/>
      <c r="V296" s="16"/>
      <c r="W296" s="16"/>
      <c r="X296" s="17"/>
      <c r="Y296" s="115"/>
      <c r="Z296" s="29"/>
      <c r="AA296" s="1"/>
      <c r="AB296" s="1"/>
      <c r="AC296" s="1"/>
      <c r="AD296" s="1"/>
      <c r="AE296" s="1"/>
      <c r="AF296" s="1"/>
      <c r="AW296" s="36" t="str">
        <f t="shared" si="4"/>
        <v/>
      </c>
    </row>
    <row r="297" spans="1:49" x14ac:dyDescent="0.25">
      <c r="A297" s="1"/>
      <c r="B297" s="30">
        <v>289</v>
      </c>
      <c r="C297" s="15"/>
      <c r="D297" s="16"/>
      <c r="E297" s="89"/>
      <c r="F297" s="17"/>
      <c r="G297" s="17"/>
      <c r="H297" s="17"/>
      <c r="I297" s="17"/>
      <c r="J297" s="17"/>
      <c r="K297" s="17"/>
      <c r="L297" s="17"/>
      <c r="M297" s="16"/>
      <c r="N297" s="16"/>
      <c r="O297" s="16"/>
      <c r="P297" s="17"/>
      <c r="Q297" s="16"/>
      <c r="R297" s="16"/>
      <c r="S297" s="16"/>
      <c r="T297" s="17"/>
      <c r="U297" s="16"/>
      <c r="V297" s="16"/>
      <c r="W297" s="16"/>
      <c r="X297" s="17"/>
      <c r="Y297" s="115"/>
      <c r="Z297" s="29"/>
      <c r="AA297" s="1"/>
      <c r="AB297" s="1"/>
      <c r="AC297" s="1"/>
      <c r="AD297" s="1"/>
      <c r="AE297" s="1"/>
      <c r="AF297" s="1"/>
      <c r="AW297" s="36" t="str">
        <f t="shared" si="4"/>
        <v/>
      </c>
    </row>
    <row r="298" spans="1:49" x14ac:dyDescent="0.25">
      <c r="A298" s="1"/>
      <c r="B298" s="30">
        <v>290</v>
      </c>
      <c r="C298" s="15"/>
      <c r="D298" s="16"/>
      <c r="E298" s="89"/>
      <c r="F298" s="17"/>
      <c r="G298" s="17"/>
      <c r="H298" s="17"/>
      <c r="I298" s="17"/>
      <c r="J298" s="17"/>
      <c r="K298" s="17"/>
      <c r="L298" s="17"/>
      <c r="M298" s="16"/>
      <c r="N298" s="16"/>
      <c r="O298" s="16"/>
      <c r="P298" s="17"/>
      <c r="Q298" s="16"/>
      <c r="R298" s="16"/>
      <c r="S298" s="16"/>
      <c r="T298" s="17"/>
      <c r="U298" s="16"/>
      <c r="V298" s="16"/>
      <c r="W298" s="16"/>
      <c r="X298" s="17"/>
      <c r="Y298" s="115"/>
      <c r="Z298" s="29"/>
      <c r="AA298" s="1"/>
      <c r="AB298" s="1"/>
      <c r="AC298" s="1"/>
      <c r="AD298" s="1"/>
      <c r="AE298" s="1"/>
      <c r="AF298" s="1"/>
      <c r="AW298" s="36" t="str">
        <f t="shared" si="4"/>
        <v/>
      </c>
    </row>
    <row r="299" spans="1:49" x14ac:dyDescent="0.25">
      <c r="A299" s="1"/>
      <c r="B299" s="30">
        <v>291</v>
      </c>
      <c r="C299" s="15"/>
      <c r="D299" s="16"/>
      <c r="E299" s="89"/>
      <c r="F299" s="17"/>
      <c r="G299" s="17"/>
      <c r="H299" s="17"/>
      <c r="I299" s="17"/>
      <c r="J299" s="17"/>
      <c r="K299" s="17"/>
      <c r="L299" s="17"/>
      <c r="M299" s="16"/>
      <c r="N299" s="16"/>
      <c r="O299" s="16"/>
      <c r="P299" s="17"/>
      <c r="Q299" s="16"/>
      <c r="R299" s="16"/>
      <c r="S299" s="16"/>
      <c r="T299" s="17"/>
      <c r="U299" s="16"/>
      <c r="V299" s="16"/>
      <c r="W299" s="16"/>
      <c r="X299" s="17"/>
      <c r="Y299" s="115"/>
      <c r="Z299" s="29"/>
      <c r="AA299" s="1"/>
      <c r="AB299" s="1"/>
      <c r="AC299" s="1"/>
      <c r="AD299" s="1"/>
      <c r="AE299" s="1"/>
      <c r="AF299" s="1"/>
      <c r="AW299" s="36" t="str">
        <f t="shared" si="4"/>
        <v/>
      </c>
    </row>
    <row r="300" spans="1:49" x14ac:dyDescent="0.25">
      <c r="A300" s="1"/>
      <c r="B300" s="30">
        <v>292</v>
      </c>
      <c r="C300" s="15"/>
      <c r="D300" s="16"/>
      <c r="E300" s="89"/>
      <c r="F300" s="17"/>
      <c r="G300" s="17"/>
      <c r="H300" s="17"/>
      <c r="I300" s="17"/>
      <c r="J300" s="17"/>
      <c r="K300" s="17"/>
      <c r="L300" s="17"/>
      <c r="M300" s="16"/>
      <c r="N300" s="16"/>
      <c r="O300" s="16"/>
      <c r="P300" s="17"/>
      <c r="Q300" s="16"/>
      <c r="R300" s="16"/>
      <c r="S300" s="16"/>
      <c r="T300" s="17"/>
      <c r="U300" s="16"/>
      <c r="V300" s="16"/>
      <c r="W300" s="16"/>
      <c r="X300" s="17"/>
      <c r="Y300" s="115"/>
      <c r="Z300" s="29"/>
      <c r="AA300" s="1"/>
      <c r="AB300" s="1"/>
      <c r="AC300" s="1"/>
      <c r="AD300" s="1"/>
      <c r="AE300" s="1"/>
      <c r="AF300" s="1"/>
      <c r="AW300" s="36" t="str">
        <f t="shared" si="4"/>
        <v/>
      </c>
    </row>
    <row r="301" spans="1:49" x14ac:dyDescent="0.25">
      <c r="A301" s="1"/>
      <c r="B301" s="30">
        <v>293</v>
      </c>
      <c r="C301" s="15"/>
      <c r="D301" s="16"/>
      <c r="E301" s="89"/>
      <c r="F301" s="17"/>
      <c r="G301" s="17"/>
      <c r="H301" s="17"/>
      <c r="I301" s="17"/>
      <c r="J301" s="17"/>
      <c r="K301" s="17"/>
      <c r="L301" s="17"/>
      <c r="M301" s="16"/>
      <c r="N301" s="16"/>
      <c r="O301" s="16"/>
      <c r="P301" s="17"/>
      <c r="Q301" s="16"/>
      <c r="R301" s="16"/>
      <c r="S301" s="16"/>
      <c r="T301" s="17"/>
      <c r="U301" s="16"/>
      <c r="V301" s="16"/>
      <c r="W301" s="16"/>
      <c r="X301" s="17"/>
      <c r="Y301" s="115"/>
      <c r="Z301" s="29"/>
      <c r="AA301" s="1"/>
      <c r="AB301" s="1"/>
      <c r="AC301" s="1"/>
      <c r="AD301" s="1"/>
      <c r="AE301" s="1"/>
      <c r="AF301" s="1"/>
      <c r="AW301" s="36" t="str">
        <f t="shared" si="4"/>
        <v/>
      </c>
    </row>
    <row r="302" spans="1:49" x14ac:dyDescent="0.25">
      <c r="A302" s="1"/>
      <c r="B302" s="30">
        <v>294</v>
      </c>
      <c r="C302" s="15"/>
      <c r="D302" s="16"/>
      <c r="E302" s="89"/>
      <c r="F302" s="17"/>
      <c r="G302" s="17"/>
      <c r="H302" s="17"/>
      <c r="I302" s="17"/>
      <c r="J302" s="17"/>
      <c r="K302" s="17"/>
      <c r="L302" s="17"/>
      <c r="M302" s="16"/>
      <c r="N302" s="16"/>
      <c r="O302" s="16"/>
      <c r="P302" s="17"/>
      <c r="Q302" s="16"/>
      <c r="R302" s="16"/>
      <c r="S302" s="16"/>
      <c r="T302" s="17"/>
      <c r="U302" s="16"/>
      <c r="V302" s="16"/>
      <c r="W302" s="16"/>
      <c r="X302" s="17"/>
      <c r="Y302" s="115"/>
      <c r="Z302" s="29"/>
      <c r="AA302" s="1"/>
      <c r="AB302" s="1"/>
      <c r="AC302" s="1"/>
      <c r="AD302" s="1"/>
      <c r="AE302" s="1"/>
      <c r="AF302" s="1"/>
      <c r="AW302" s="36" t="str">
        <f t="shared" si="4"/>
        <v/>
      </c>
    </row>
    <row r="303" spans="1:49" x14ac:dyDescent="0.25">
      <c r="A303" s="1"/>
      <c r="B303" s="30">
        <v>295</v>
      </c>
      <c r="C303" s="15"/>
      <c r="D303" s="16"/>
      <c r="E303" s="89"/>
      <c r="F303" s="17"/>
      <c r="G303" s="17"/>
      <c r="H303" s="17"/>
      <c r="I303" s="17"/>
      <c r="J303" s="17"/>
      <c r="K303" s="17"/>
      <c r="L303" s="17"/>
      <c r="M303" s="16"/>
      <c r="N303" s="16"/>
      <c r="O303" s="16"/>
      <c r="P303" s="17"/>
      <c r="Q303" s="16"/>
      <c r="R303" s="16"/>
      <c r="S303" s="16"/>
      <c r="T303" s="17"/>
      <c r="U303" s="16"/>
      <c r="V303" s="16"/>
      <c r="W303" s="16"/>
      <c r="X303" s="17"/>
      <c r="Y303" s="115"/>
      <c r="Z303" s="29"/>
      <c r="AA303" s="1"/>
      <c r="AB303" s="1"/>
      <c r="AC303" s="1"/>
      <c r="AD303" s="1"/>
      <c r="AE303" s="1"/>
      <c r="AF303" s="1"/>
      <c r="AW303" s="36" t="str">
        <f t="shared" si="4"/>
        <v/>
      </c>
    </row>
    <row r="304" spans="1:49" x14ac:dyDescent="0.25">
      <c r="A304" s="1"/>
      <c r="B304" s="30">
        <v>296</v>
      </c>
      <c r="C304" s="15"/>
      <c r="D304" s="16"/>
      <c r="E304" s="89"/>
      <c r="F304" s="17"/>
      <c r="G304" s="17"/>
      <c r="H304" s="17"/>
      <c r="I304" s="17"/>
      <c r="J304" s="17"/>
      <c r="K304" s="17"/>
      <c r="L304" s="17"/>
      <c r="M304" s="16"/>
      <c r="N304" s="16"/>
      <c r="O304" s="16"/>
      <c r="P304" s="17"/>
      <c r="Q304" s="16"/>
      <c r="R304" s="16"/>
      <c r="S304" s="16"/>
      <c r="T304" s="17"/>
      <c r="U304" s="16"/>
      <c r="V304" s="16"/>
      <c r="W304" s="16"/>
      <c r="X304" s="17"/>
      <c r="Y304" s="115"/>
      <c r="Z304" s="29"/>
      <c r="AA304" s="1"/>
      <c r="AB304" s="1"/>
      <c r="AC304" s="1"/>
      <c r="AD304" s="1"/>
      <c r="AE304" s="1"/>
      <c r="AF304" s="1"/>
      <c r="AW304" s="36" t="str">
        <f t="shared" si="4"/>
        <v/>
      </c>
    </row>
    <row r="305" spans="1:49" x14ac:dyDescent="0.25">
      <c r="A305" s="1"/>
      <c r="B305" s="30">
        <v>297</v>
      </c>
      <c r="C305" s="15"/>
      <c r="D305" s="16"/>
      <c r="E305" s="89"/>
      <c r="F305" s="17"/>
      <c r="G305" s="17"/>
      <c r="H305" s="17"/>
      <c r="I305" s="17"/>
      <c r="J305" s="17"/>
      <c r="K305" s="17"/>
      <c r="L305" s="17"/>
      <c r="M305" s="16"/>
      <c r="N305" s="16"/>
      <c r="O305" s="16"/>
      <c r="P305" s="17"/>
      <c r="Q305" s="16"/>
      <c r="R305" s="16"/>
      <c r="S305" s="16"/>
      <c r="T305" s="17"/>
      <c r="U305" s="16"/>
      <c r="V305" s="16"/>
      <c r="W305" s="16"/>
      <c r="X305" s="17"/>
      <c r="Y305" s="115"/>
      <c r="Z305" s="29"/>
      <c r="AA305" s="1"/>
      <c r="AB305" s="1"/>
      <c r="AC305" s="1"/>
      <c r="AD305" s="1"/>
      <c r="AE305" s="1"/>
      <c r="AF305" s="1"/>
      <c r="AW305" s="36" t="str">
        <f t="shared" si="4"/>
        <v/>
      </c>
    </row>
    <row r="306" spans="1:49" x14ac:dyDescent="0.25">
      <c r="A306" s="1"/>
      <c r="B306" s="30">
        <v>298</v>
      </c>
      <c r="C306" s="15"/>
      <c r="D306" s="16"/>
      <c r="E306" s="89"/>
      <c r="F306" s="17"/>
      <c r="G306" s="17"/>
      <c r="H306" s="17"/>
      <c r="I306" s="17"/>
      <c r="J306" s="17"/>
      <c r="K306" s="17"/>
      <c r="L306" s="17"/>
      <c r="M306" s="16"/>
      <c r="N306" s="16"/>
      <c r="O306" s="16"/>
      <c r="P306" s="17"/>
      <c r="Q306" s="16"/>
      <c r="R306" s="16"/>
      <c r="S306" s="16"/>
      <c r="T306" s="17"/>
      <c r="U306" s="16"/>
      <c r="V306" s="16"/>
      <c r="W306" s="16"/>
      <c r="X306" s="17"/>
      <c r="Y306" s="115"/>
      <c r="Z306" s="29"/>
      <c r="AA306" s="1"/>
      <c r="AB306" s="1"/>
      <c r="AC306" s="1"/>
      <c r="AD306" s="1"/>
      <c r="AE306" s="1"/>
      <c r="AF306" s="1"/>
      <c r="AW306" s="36" t="str">
        <f t="shared" si="4"/>
        <v/>
      </c>
    </row>
    <row r="307" spans="1:49" x14ac:dyDescent="0.25">
      <c r="A307" s="1"/>
      <c r="B307" s="30">
        <v>299</v>
      </c>
      <c r="C307" s="15"/>
      <c r="D307" s="16"/>
      <c r="E307" s="89"/>
      <c r="F307" s="17"/>
      <c r="G307" s="17"/>
      <c r="H307" s="17"/>
      <c r="I307" s="17"/>
      <c r="J307" s="17"/>
      <c r="K307" s="17"/>
      <c r="L307" s="17"/>
      <c r="M307" s="16"/>
      <c r="N307" s="16"/>
      <c r="O307" s="16"/>
      <c r="P307" s="17"/>
      <c r="Q307" s="16"/>
      <c r="R307" s="16"/>
      <c r="S307" s="16"/>
      <c r="T307" s="17"/>
      <c r="U307" s="16"/>
      <c r="V307" s="16"/>
      <c r="W307" s="16"/>
      <c r="X307" s="17"/>
      <c r="Y307" s="115"/>
      <c r="Z307" s="29"/>
      <c r="AA307" s="1"/>
      <c r="AB307" s="1"/>
      <c r="AC307" s="1"/>
      <c r="AD307" s="1"/>
      <c r="AE307" s="1"/>
      <c r="AF307" s="1"/>
      <c r="AW307" s="36" t="str">
        <f t="shared" si="4"/>
        <v/>
      </c>
    </row>
    <row r="308" spans="1:49" x14ac:dyDescent="0.25">
      <c r="A308" s="1"/>
      <c r="B308" s="30">
        <v>300</v>
      </c>
      <c r="C308" s="15"/>
      <c r="D308" s="16"/>
      <c r="E308" s="89"/>
      <c r="F308" s="17"/>
      <c r="G308" s="17"/>
      <c r="H308" s="17"/>
      <c r="I308" s="17"/>
      <c r="J308" s="17"/>
      <c r="K308" s="17"/>
      <c r="L308" s="17"/>
      <c r="M308" s="16"/>
      <c r="N308" s="16"/>
      <c r="O308" s="16"/>
      <c r="P308" s="17"/>
      <c r="Q308" s="16"/>
      <c r="R308" s="16"/>
      <c r="S308" s="16"/>
      <c r="T308" s="17"/>
      <c r="U308" s="16"/>
      <c r="V308" s="16"/>
      <c r="W308" s="16"/>
      <c r="X308" s="17"/>
      <c r="Y308" s="115"/>
      <c r="Z308" s="29"/>
      <c r="AA308" s="1"/>
      <c r="AB308" s="1"/>
      <c r="AC308" s="1"/>
      <c r="AD308" s="1"/>
      <c r="AE308" s="1"/>
      <c r="AF308" s="1"/>
      <c r="AW308" s="36" t="str">
        <f t="shared" si="4"/>
        <v/>
      </c>
    </row>
    <row r="309" spans="1:49" x14ac:dyDescent="0.25">
      <c r="A309" s="1"/>
      <c r="B309" s="30">
        <v>301</v>
      </c>
      <c r="C309" s="15"/>
      <c r="D309" s="16"/>
      <c r="E309" s="89"/>
      <c r="F309" s="17"/>
      <c r="G309" s="17"/>
      <c r="H309" s="17"/>
      <c r="I309" s="17"/>
      <c r="J309" s="17"/>
      <c r="K309" s="17"/>
      <c r="L309" s="17"/>
      <c r="M309" s="16"/>
      <c r="N309" s="16"/>
      <c r="O309" s="16"/>
      <c r="P309" s="17"/>
      <c r="Q309" s="16"/>
      <c r="R309" s="16"/>
      <c r="S309" s="16"/>
      <c r="T309" s="17"/>
      <c r="U309" s="16"/>
      <c r="V309" s="16"/>
      <c r="W309" s="16"/>
      <c r="X309" s="17"/>
      <c r="Y309" s="115"/>
      <c r="Z309" s="29"/>
      <c r="AA309" s="1"/>
      <c r="AB309" s="1"/>
      <c r="AC309" s="1"/>
      <c r="AD309" s="1"/>
      <c r="AE309" s="1"/>
      <c r="AF309" s="1"/>
      <c r="AW309" s="36" t="str">
        <f t="shared" si="4"/>
        <v/>
      </c>
    </row>
    <row r="310" spans="1:49" x14ac:dyDescent="0.25">
      <c r="A310" s="1"/>
      <c r="B310" s="30">
        <v>302</v>
      </c>
      <c r="C310" s="15"/>
      <c r="D310" s="16"/>
      <c r="E310" s="89"/>
      <c r="F310" s="17"/>
      <c r="G310" s="17"/>
      <c r="H310" s="17"/>
      <c r="I310" s="17"/>
      <c r="J310" s="17"/>
      <c r="K310" s="17"/>
      <c r="L310" s="17"/>
      <c r="M310" s="16"/>
      <c r="N310" s="16"/>
      <c r="O310" s="16"/>
      <c r="P310" s="17"/>
      <c r="Q310" s="16"/>
      <c r="R310" s="16"/>
      <c r="S310" s="16"/>
      <c r="T310" s="17"/>
      <c r="U310" s="16"/>
      <c r="V310" s="16"/>
      <c r="W310" s="16"/>
      <c r="X310" s="17"/>
      <c r="Y310" s="115"/>
      <c r="Z310" s="29"/>
      <c r="AA310" s="1"/>
      <c r="AB310" s="1"/>
      <c r="AC310" s="1"/>
      <c r="AD310" s="1"/>
      <c r="AE310" s="1"/>
      <c r="AF310" s="1"/>
      <c r="AW310" s="36" t="str">
        <f t="shared" si="4"/>
        <v/>
      </c>
    </row>
    <row r="311" spans="1:49" x14ac:dyDescent="0.25">
      <c r="A311" s="1"/>
      <c r="B311" s="30">
        <v>303</v>
      </c>
      <c r="C311" s="15"/>
      <c r="D311" s="16"/>
      <c r="E311" s="89"/>
      <c r="F311" s="17"/>
      <c r="G311" s="17"/>
      <c r="H311" s="17"/>
      <c r="I311" s="17"/>
      <c r="J311" s="17"/>
      <c r="K311" s="17"/>
      <c r="L311" s="17"/>
      <c r="M311" s="16"/>
      <c r="N311" s="16"/>
      <c r="O311" s="16"/>
      <c r="P311" s="17"/>
      <c r="Q311" s="16"/>
      <c r="R311" s="16"/>
      <c r="S311" s="16"/>
      <c r="T311" s="17"/>
      <c r="U311" s="16"/>
      <c r="V311" s="16"/>
      <c r="W311" s="16"/>
      <c r="X311" s="17"/>
      <c r="Y311" s="115"/>
      <c r="Z311" s="29"/>
      <c r="AA311" s="1"/>
      <c r="AB311" s="1"/>
      <c r="AC311" s="1"/>
      <c r="AD311" s="1"/>
      <c r="AE311" s="1"/>
      <c r="AF311" s="1"/>
      <c r="AW311" s="36" t="str">
        <f t="shared" si="4"/>
        <v/>
      </c>
    </row>
    <row r="312" spans="1:49" x14ac:dyDescent="0.25">
      <c r="A312" s="1"/>
      <c r="B312" s="30">
        <v>304</v>
      </c>
      <c r="C312" s="15"/>
      <c r="D312" s="16"/>
      <c r="E312" s="89"/>
      <c r="F312" s="17"/>
      <c r="G312" s="17"/>
      <c r="H312" s="17"/>
      <c r="I312" s="17"/>
      <c r="J312" s="17"/>
      <c r="K312" s="17"/>
      <c r="L312" s="17"/>
      <c r="M312" s="16"/>
      <c r="N312" s="16"/>
      <c r="O312" s="16"/>
      <c r="P312" s="17"/>
      <c r="Q312" s="16"/>
      <c r="R312" s="16"/>
      <c r="S312" s="16"/>
      <c r="T312" s="17"/>
      <c r="U312" s="16"/>
      <c r="V312" s="16"/>
      <c r="W312" s="16"/>
      <c r="X312" s="17"/>
      <c r="Y312" s="115"/>
      <c r="Z312" s="29"/>
      <c r="AA312" s="1"/>
      <c r="AB312" s="1"/>
      <c r="AC312" s="1"/>
      <c r="AD312" s="1"/>
      <c r="AE312" s="1"/>
      <c r="AF312" s="1"/>
      <c r="AW312" s="36" t="str">
        <f t="shared" si="4"/>
        <v/>
      </c>
    </row>
    <row r="313" spans="1:49" x14ac:dyDescent="0.25">
      <c r="A313" s="1"/>
      <c r="B313" s="30">
        <v>305</v>
      </c>
      <c r="C313" s="15"/>
      <c r="D313" s="16"/>
      <c r="E313" s="89"/>
      <c r="F313" s="17"/>
      <c r="G313" s="17"/>
      <c r="H313" s="17"/>
      <c r="I313" s="17"/>
      <c r="J313" s="17"/>
      <c r="K313" s="17"/>
      <c r="L313" s="17"/>
      <c r="M313" s="16"/>
      <c r="N313" s="16"/>
      <c r="O313" s="16"/>
      <c r="P313" s="17"/>
      <c r="Q313" s="16"/>
      <c r="R313" s="16"/>
      <c r="S313" s="16"/>
      <c r="T313" s="17"/>
      <c r="U313" s="16"/>
      <c r="V313" s="16"/>
      <c r="W313" s="16"/>
      <c r="X313" s="17"/>
      <c r="Y313" s="115"/>
      <c r="Z313" s="29"/>
      <c r="AA313" s="1"/>
      <c r="AB313" s="1"/>
      <c r="AC313" s="1"/>
      <c r="AD313" s="1"/>
      <c r="AE313" s="1"/>
      <c r="AF313" s="1"/>
      <c r="AW313" s="36" t="str">
        <f t="shared" si="4"/>
        <v/>
      </c>
    </row>
    <row r="314" spans="1:49" x14ac:dyDescent="0.25">
      <c r="A314" s="1"/>
      <c r="B314" s="30">
        <v>306</v>
      </c>
      <c r="C314" s="15"/>
      <c r="D314" s="16"/>
      <c r="E314" s="89"/>
      <c r="F314" s="17"/>
      <c r="G314" s="17"/>
      <c r="H314" s="17"/>
      <c r="I314" s="17"/>
      <c r="J314" s="17"/>
      <c r="K314" s="17"/>
      <c r="L314" s="17"/>
      <c r="M314" s="16"/>
      <c r="N314" s="16"/>
      <c r="O314" s="16"/>
      <c r="P314" s="17"/>
      <c r="Q314" s="16"/>
      <c r="R314" s="16"/>
      <c r="S314" s="16"/>
      <c r="T314" s="17"/>
      <c r="U314" s="16"/>
      <c r="V314" s="16"/>
      <c r="W314" s="16"/>
      <c r="X314" s="17"/>
      <c r="Y314" s="115"/>
      <c r="Z314" s="29"/>
      <c r="AA314" s="1"/>
      <c r="AB314" s="1"/>
      <c r="AC314" s="1"/>
      <c r="AD314" s="1"/>
      <c r="AE314" s="1"/>
      <c r="AF314" s="1"/>
      <c r="AW314" s="36" t="str">
        <f t="shared" si="4"/>
        <v/>
      </c>
    </row>
    <row r="315" spans="1:49" x14ac:dyDescent="0.25">
      <c r="A315" s="1"/>
      <c r="B315" s="30">
        <v>307</v>
      </c>
      <c r="C315" s="15"/>
      <c r="D315" s="16"/>
      <c r="E315" s="89"/>
      <c r="F315" s="17"/>
      <c r="G315" s="17"/>
      <c r="H315" s="17"/>
      <c r="I315" s="17"/>
      <c r="J315" s="17"/>
      <c r="K315" s="17"/>
      <c r="L315" s="17"/>
      <c r="M315" s="16"/>
      <c r="N315" s="16"/>
      <c r="O315" s="16"/>
      <c r="P315" s="17"/>
      <c r="Q315" s="16"/>
      <c r="R315" s="16"/>
      <c r="S315" s="16"/>
      <c r="T315" s="17"/>
      <c r="U315" s="16"/>
      <c r="V315" s="16"/>
      <c r="W315" s="16"/>
      <c r="X315" s="17"/>
      <c r="Y315" s="115"/>
      <c r="Z315" s="29"/>
      <c r="AA315" s="1"/>
      <c r="AB315" s="1"/>
      <c r="AC315" s="1"/>
      <c r="AD315" s="1"/>
      <c r="AE315" s="1"/>
      <c r="AF315" s="1"/>
      <c r="AW315" s="36" t="str">
        <f t="shared" si="4"/>
        <v/>
      </c>
    </row>
    <row r="316" spans="1:49" x14ac:dyDescent="0.25">
      <c r="A316" s="1"/>
      <c r="B316" s="30">
        <v>308</v>
      </c>
      <c r="C316" s="15"/>
      <c r="D316" s="16"/>
      <c r="E316" s="89"/>
      <c r="F316" s="17"/>
      <c r="G316" s="17"/>
      <c r="H316" s="17"/>
      <c r="I316" s="17"/>
      <c r="J316" s="17"/>
      <c r="K316" s="17"/>
      <c r="L316" s="17"/>
      <c r="M316" s="16"/>
      <c r="N316" s="16"/>
      <c r="O316" s="16"/>
      <c r="P316" s="17"/>
      <c r="Q316" s="16"/>
      <c r="R316" s="16"/>
      <c r="S316" s="16"/>
      <c r="T316" s="17"/>
      <c r="U316" s="16"/>
      <c r="V316" s="16"/>
      <c r="W316" s="16"/>
      <c r="X316" s="17"/>
      <c r="Y316" s="115"/>
      <c r="Z316" s="29"/>
      <c r="AA316" s="1"/>
      <c r="AB316" s="1"/>
      <c r="AC316" s="1"/>
      <c r="AD316" s="1"/>
      <c r="AE316" s="1"/>
      <c r="AF316" s="1"/>
      <c r="AW316" s="36" t="str">
        <f t="shared" si="4"/>
        <v/>
      </c>
    </row>
    <row r="317" spans="1:49" x14ac:dyDescent="0.25">
      <c r="A317" s="1"/>
      <c r="B317" s="30">
        <v>309</v>
      </c>
      <c r="C317" s="15"/>
      <c r="D317" s="16"/>
      <c r="E317" s="89"/>
      <c r="F317" s="17"/>
      <c r="G317" s="17"/>
      <c r="H317" s="17"/>
      <c r="I317" s="17"/>
      <c r="J317" s="17"/>
      <c r="K317" s="17"/>
      <c r="L317" s="17"/>
      <c r="M317" s="16"/>
      <c r="N317" s="16"/>
      <c r="O317" s="16"/>
      <c r="P317" s="17"/>
      <c r="Q317" s="16"/>
      <c r="R317" s="16"/>
      <c r="S317" s="16"/>
      <c r="T317" s="17"/>
      <c r="U317" s="16"/>
      <c r="V317" s="16"/>
      <c r="W317" s="16"/>
      <c r="X317" s="17"/>
      <c r="Y317" s="115"/>
      <c r="Z317" s="29"/>
      <c r="AA317" s="1"/>
      <c r="AB317" s="1"/>
      <c r="AC317" s="1"/>
      <c r="AD317" s="1"/>
      <c r="AE317" s="1"/>
      <c r="AF317" s="1"/>
      <c r="AW317" s="36" t="str">
        <f t="shared" si="4"/>
        <v/>
      </c>
    </row>
    <row r="318" spans="1:49" x14ac:dyDescent="0.25">
      <c r="A318" s="1"/>
      <c r="B318" s="30">
        <v>310</v>
      </c>
      <c r="C318" s="15"/>
      <c r="D318" s="16"/>
      <c r="E318" s="89"/>
      <c r="F318" s="17"/>
      <c r="G318" s="17"/>
      <c r="H318" s="17"/>
      <c r="I318" s="17"/>
      <c r="J318" s="17"/>
      <c r="K318" s="17"/>
      <c r="L318" s="17"/>
      <c r="M318" s="16"/>
      <c r="N318" s="16"/>
      <c r="O318" s="16"/>
      <c r="P318" s="17"/>
      <c r="Q318" s="16"/>
      <c r="R318" s="16"/>
      <c r="S318" s="16"/>
      <c r="T318" s="17"/>
      <c r="U318" s="16"/>
      <c r="V318" s="16"/>
      <c r="W318" s="16"/>
      <c r="X318" s="17"/>
      <c r="Y318" s="115"/>
      <c r="Z318" s="29"/>
      <c r="AA318" s="1"/>
      <c r="AB318" s="1"/>
      <c r="AC318" s="1"/>
      <c r="AD318" s="1"/>
      <c r="AE318" s="1"/>
      <c r="AF318" s="1"/>
      <c r="AW318" s="36" t="str">
        <f t="shared" si="4"/>
        <v/>
      </c>
    </row>
    <row r="319" spans="1:49" x14ac:dyDescent="0.25">
      <c r="A319" s="1"/>
      <c r="B319" s="30">
        <v>311</v>
      </c>
      <c r="C319" s="15"/>
      <c r="D319" s="16"/>
      <c r="E319" s="89"/>
      <c r="F319" s="17"/>
      <c r="G319" s="17"/>
      <c r="H319" s="17"/>
      <c r="I319" s="17"/>
      <c r="J319" s="17"/>
      <c r="K319" s="17"/>
      <c r="L319" s="17"/>
      <c r="M319" s="16"/>
      <c r="N319" s="16"/>
      <c r="O319" s="16"/>
      <c r="P319" s="17"/>
      <c r="Q319" s="16"/>
      <c r="R319" s="16"/>
      <c r="S319" s="16"/>
      <c r="T319" s="17"/>
      <c r="U319" s="16"/>
      <c r="V319" s="16"/>
      <c r="W319" s="16"/>
      <c r="X319" s="17"/>
      <c r="Y319" s="115"/>
      <c r="Z319" s="29"/>
      <c r="AA319" s="1"/>
      <c r="AB319" s="1"/>
      <c r="AC319" s="1"/>
      <c r="AD319" s="1"/>
      <c r="AE319" s="1"/>
      <c r="AF319" s="1"/>
      <c r="AW319" s="36" t="str">
        <f t="shared" si="4"/>
        <v/>
      </c>
    </row>
    <row r="320" spans="1:49" x14ac:dyDescent="0.25">
      <c r="A320" s="1"/>
      <c r="B320" s="30">
        <v>312</v>
      </c>
      <c r="C320" s="15"/>
      <c r="D320" s="16"/>
      <c r="E320" s="89"/>
      <c r="F320" s="17"/>
      <c r="G320" s="17"/>
      <c r="H320" s="17"/>
      <c r="I320" s="17"/>
      <c r="J320" s="17"/>
      <c r="K320" s="17"/>
      <c r="L320" s="17"/>
      <c r="M320" s="16"/>
      <c r="N320" s="16"/>
      <c r="O320" s="16"/>
      <c r="P320" s="17"/>
      <c r="Q320" s="16"/>
      <c r="R320" s="16"/>
      <c r="S320" s="16"/>
      <c r="T320" s="17"/>
      <c r="U320" s="16"/>
      <c r="V320" s="16"/>
      <c r="W320" s="16"/>
      <c r="X320" s="17"/>
      <c r="Y320" s="115"/>
      <c r="Z320" s="29"/>
      <c r="AA320" s="1"/>
      <c r="AB320" s="1"/>
      <c r="AC320" s="1"/>
      <c r="AD320" s="1"/>
      <c r="AE320" s="1"/>
      <c r="AF320" s="1"/>
      <c r="AW320" s="36" t="str">
        <f t="shared" si="4"/>
        <v/>
      </c>
    </row>
    <row r="321" spans="1:49" x14ac:dyDescent="0.25">
      <c r="A321" s="1"/>
      <c r="B321" s="30">
        <v>313</v>
      </c>
      <c r="C321" s="15"/>
      <c r="D321" s="16"/>
      <c r="E321" s="89"/>
      <c r="F321" s="17"/>
      <c r="G321" s="17"/>
      <c r="H321" s="17"/>
      <c r="I321" s="17"/>
      <c r="J321" s="17"/>
      <c r="K321" s="17"/>
      <c r="L321" s="17"/>
      <c r="M321" s="16"/>
      <c r="N321" s="16"/>
      <c r="O321" s="16"/>
      <c r="P321" s="17"/>
      <c r="Q321" s="16"/>
      <c r="R321" s="16"/>
      <c r="S321" s="16"/>
      <c r="T321" s="17"/>
      <c r="U321" s="16"/>
      <c r="V321" s="16"/>
      <c r="W321" s="16"/>
      <c r="X321" s="17"/>
      <c r="Y321" s="115"/>
      <c r="Z321" s="29"/>
      <c r="AA321" s="1"/>
      <c r="AB321" s="1"/>
      <c r="AC321" s="1"/>
      <c r="AD321" s="1"/>
      <c r="AE321" s="1"/>
      <c r="AF321" s="1"/>
      <c r="AW321" s="36" t="str">
        <f t="shared" si="4"/>
        <v/>
      </c>
    </row>
    <row r="322" spans="1:49" x14ac:dyDescent="0.25">
      <c r="A322" s="1"/>
      <c r="B322" s="30">
        <v>314</v>
      </c>
      <c r="C322" s="15"/>
      <c r="D322" s="16"/>
      <c r="E322" s="89"/>
      <c r="F322" s="17"/>
      <c r="G322" s="17"/>
      <c r="H322" s="17"/>
      <c r="I322" s="17"/>
      <c r="J322" s="17"/>
      <c r="K322" s="17"/>
      <c r="L322" s="17"/>
      <c r="M322" s="16"/>
      <c r="N322" s="16"/>
      <c r="O322" s="16"/>
      <c r="P322" s="17"/>
      <c r="Q322" s="16"/>
      <c r="R322" s="16"/>
      <c r="S322" s="16"/>
      <c r="T322" s="17"/>
      <c r="U322" s="16"/>
      <c r="V322" s="16"/>
      <c r="W322" s="16"/>
      <c r="X322" s="17"/>
      <c r="Y322" s="115"/>
      <c r="Z322" s="29"/>
      <c r="AA322" s="1"/>
      <c r="AB322" s="1"/>
      <c r="AC322" s="1"/>
      <c r="AD322" s="1"/>
      <c r="AE322" s="1"/>
      <c r="AF322" s="1"/>
      <c r="AW322" s="36" t="str">
        <f t="shared" si="4"/>
        <v/>
      </c>
    </row>
    <row r="323" spans="1:49" x14ac:dyDescent="0.25">
      <c r="A323" s="1"/>
      <c r="B323" s="30">
        <v>315</v>
      </c>
      <c r="C323" s="15"/>
      <c r="D323" s="16"/>
      <c r="E323" s="89"/>
      <c r="F323" s="17"/>
      <c r="G323" s="17"/>
      <c r="H323" s="17"/>
      <c r="I323" s="17"/>
      <c r="J323" s="17"/>
      <c r="K323" s="17"/>
      <c r="L323" s="17"/>
      <c r="M323" s="16"/>
      <c r="N323" s="16"/>
      <c r="O323" s="16"/>
      <c r="P323" s="17"/>
      <c r="Q323" s="16"/>
      <c r="R323" s="16"/>
      <c r="S323" s="16"/>
      <c r="T323" s="17"/>
      <c r="U323" s="16"/>
      <c r="V323" s="16"/>
      <c r="W323" s="16"/>
      <c r="X323" s="17"/>
      <c r="Y323" s="115"/>
      <c r="Z323" s="29"/>
      <c r="AA323" s="1"/>
      <c r="AB323" s="1"/>
      <c r="AC323" s="1"/>
      <c r="AD323" s="1"/>
      <c r="AE323" s="1"/>
      <c r="AF323" s="1"/>
      <c r="AW323" s="36" t="str">
        <f t="shared" si="4"/>
        <v/>
      </c>
    </row>
    <row r="324" spans="1:49" x14ac:dyDescent="0.25">
      <c r="A324" s="1"/>
      <c r="B324" s="30">
        <v>316</v>
      </c>
      <c r="C324" s="15"/>
      <c r="D324" s="16"/>
      <c r="E324" s="89"/>
      <c r="F324" s="17"/>
      <c r="G324" s="17"/>
      <c r="H324" s="17"/>
      <c r="I324" s="17"/>
      <c r="J324" s="17"/>
      <c r="K324" s="17"/>
      <c r="L324" s="17"/>
      <c r="M324" s="16"/>
      <c r="N324" s="16"/>
      <c r="O324" s="16"/>
      <c r="P324" s="17"/>
      <c r="Q324" s="16"/>
      <c r="R324" s="16"/>
      <c r="S324" s="16"/>
      <c r="T324" s="17"/>
      <c r="U324" s="16"/>
      <c r="V324" s="16"/>
      <c r="W324" s="16"/>
      <c r="X324" s="17"/>
      <c r="Y324" s="115"/>
      <c r="Z324" s="29"/>
      <c r="AA324" s="1"/>
      <c r="AB324" s="1"/>
      <c r="AC324" s="1"/>
      <c r="AD324" s="1"/>
      <c r="AE324" s="1"/>
      <c r="AF324" s="1"/>
      <c r="AW324" s="36" t="str">
        <f t="shared" si="4"/>
        <v/>
      </c>
    </row>
    <row r="325" spans="1:49" x14ac:dyDescent="0.25">
      <c r="A325" s="1"/>
      <c r="B325" s="30">
        <v>317</v>
      </c>
      <c r="C325" s="15"/>
      <c r="D325" s="16"/>
      <c r="E325" s="89"/>
      <c r="F325" s="17"/>
      <c r="G325" s="17"/>
      <c r="H325" s="17"/>
      <c r="I325" s="17"/>
      <c r="J325" s="17"/>
      <c r="K325" s="17"/>
      <c r="L325" s="17"/>
      <c r="M325" s="16"/>
      <c r="N325" s="16"/>
      <c r="O325" s="16"/>
      <c r="P325" s="17"/>
      <c r="Q325" s="16"/>
      <c r="R325" s="16"/>
      <c r="S325" s="16"/>
      <c r="T325" s="17"/>
      <c r="U325" s="16"/>
      <c r="V325" s="16"/>
      <c r="W325" s="16"/>
      <c r="X325" s="17"/>
      <c r="Y325" s="115"/>
      <c r="Z325" s="29"/>
      <c r="AA325" s="1"/>
      <c r="AB325" s="1"/>
      <c r="AC325" s="1"/>
      <c r="AD325" s="1"/>
      <c r="AE325" s="1"/>
      <c r="AF325" s="1"/>
      <c r="AW325" s="36" t="str">
        <f t="shared" si="4"/>
        <v/>
      </c>
    </row>
    <row r="326" spans="1:49" x14ac:dyDescent="0.25">
      <c r="A326" s="1"/>
      <c r="B326" s="30">
        <v>318</v>
      </c>
      <c r="C326" s="15"/>
      <c r="D326" s="16"/>
      <c r="E326" s="89"/>
      <c r="F326" s="17"/>
      <c r="G326" s="17"/>
      <c r="H326" s="17"/>
      <c r="I326" s="17"/>
      <c r="J326" s="17"/>
      <c r="K326" s="17"/>
      <c r="L326" s="17"/>
      <c r="M326" s="16"/>
      <c r="N326" s="16"/>
      <c r="O326" s="16"/>
      <c r="P326" s="17"/>
      <c r="Q326" s="16"/>
      <c r="R326" s="16"/>
      <c r="S326" s="16"/>
      <c r="T326" s="17"/>
      <c r="U326" s="16"/>
      <c r="V326" s="16"/>
      <c r="W326" s="16"/>
      <c r="X326" s="17"/>
      <c r="Y326" s="115"/>
      <c r="Z326" s="29"/>
      <c r="AA326" s="1"/>
      <c r="AB326" s="1"/>
      <c r="AC326" s="1"/>
      <c r="AD326" s="1"/>
      <c r="AE326" s="1"/>
      <c r="AF326" s="1"/>
      <c r="AW326" s="36" t="str">
        <f t="shared" si="4"/>
        <v/>
      </c>
    </row>
    <row r="327" spans="1:49" x14ac:dyDescent="0.25">
      <c r="A327" s="1"/>
      <c r="B327" s="30">
        <v>319</v>
      </c>
      <c r="C327" s="15"/>
      <c r="D327" s="16"/>
      <c r="E327" s="89"/>
      <c r="F327" s="17"/>
      <c r="G327" s="17"/>
      <c r="H327" s="17"/>
      <c r="I327" s="17"/>
      <c r="J327" s="17"/>
      <c r="K327" s="17"/>
      <c r="L327" s="17"/>
      <c r="M327" s="16"/>
      <c r="N327" s="16"/>
      <c r="O327" s="16"/>
      <c r="P327" s="17"/>
      <c r="Q327" s="16"/>
      <c r="R327" s="16"/>
      <c r="S327" s="16"/>
      <c r="T327" s="17"/>
      <c r="U327" s="16"/>
      <c r="V327" s="16"/>
      <c r="W327" s="16"/>
      <c r="X327" s="17"/>
      <c r="Y327" s="115"/>
      <c r="Z327" s="29"/>
      <c r="AA327" s="1"/>
      <c r="AB327" s="1"/>
      <c r="AC327" s="1"/>
      <c r="AD327" s="1"/>
      <c r="AE327" s="1"/>
      <c r="AF327" s="1"/>
      <c r="AW327" s="36" t="str">
        <f t="shared" si="4"/>
        <v/>
      </c>
    </row>
    <row r="328" spans="1:49" x14ac:dyDescent="0.25">
      <c r="A328" s="1"/>
      <c r="B328" s="30">
        <v>320</v>
      </c>
      <c r="C328" s="15"/>
      <c r="D328" s="16"/>
      <c r="E328" s="89"/>
      <c r="F328" s="17"/>
      <c r="G328" s="17"/>
      <c r="H328" s="17"/>
      <c r="I328" s="17"/>
      <c r="J328" s="17"/>
      <c r="K328" s="17"/>
      <c r="L328" s="17"/>
      <c r="M328" s="16"/>
      <c r="N328" s="16"/>
      <c r="O328" s="16"/>
      <c r="P328" s="17"/>
      <c r="Q328" s="16"/>
      <c r="R328" s="16"/>
      <c r="S328" s="16"/>
      <c r="T328" s="17"/>
      <c r="U328" s="16"/>
      <c r="V328" s="16"/>
      <c r="W328" s="16"/>
      <c r="X328" s="17"/>
      <c r="Y328" s="115"/>
      <c r="Z328" s="29"/>
      <c r="AA328" s="1"/>
      <c r="AB328" s="1"/>
      <c r="AC328" s="1"/>
      <c r="AD328" s="1"/>
      <c r="AE328" s="1"/>
      <c r="AF328" s="1"/>
      <c r="AW328" s="36" t="str">
        <f t="shared" si="4"/>
        <v/>
      </c>
    </row>
    <row r="329" spans="1:49" x14ac:dyDescent="0.25">
      <c r="A329" s="1"/>
      <c r="B329" s="30">
        <v>321</v>
      </c>
      <c r="C329" s="15"/>
      <c r="D329" s="16"/>
      <c r="E329" s="89"/>
      <c r="F329" s="17"/>
      <c r="G329" s="17"/>
      <c r="H329" s="17"/>
      <c r="I329" s="17"/>
      <c r="J329" s="17"/>
      <c r="K329" s="17"/>
      <c r="L329" s="17"/>
      <c r="M329" s="16"/>
      <c r="N329" s="16"/>
      <c r="O329" s="16"/>
      <c r="P329" s="17"/>
      <c r="Q329" s="16"/>
      <c r="R329" s="16"/>
      <c r="S329" s="16"/>
      <c r="T329" s="17"/>
      <c r="U329" s="16"/>
      <c r="V329" s="16"/>
      <c r="W329" s="16"/>
      <c r="X329" s="17"/>
      <c r="Y329" s="115"/>
      <c r="Z329" s="29"/>
      <c r="AA329" s="1"/>
      <c r="AB329" s="1"/>
      <c r="AC329" s="1"/>
      <c r="AD329" s="1"/>
      <c r="AE329" s="1"/>
      <c r="AF329" s="1"/>
      <c r="AW329" s="36" t="str">
        <f t="shared" si="4"/>
        <v/>
      </c>
    </row>
    <row r="330" spans="1:49" x14ac:dyDescent="0.25">
      <c r="A330" s="1"/>
      <c r="B330" s="30">
        <v>322</v>
      </c>
      <c r="C330" s="15"/>
      <c r="D330" s="16"/>
      <c r="E330" s="89"/>
      <c r="F330" s="17"/>
      <c r="G330" s="17"/>
      <c r="H330" s="17"/>
      <c r="I330" s="17"/>
      <c r="J330" s="17"/>
      <c r="K330" s="17"/>
      <c r="L330" s="17"/>
      <c r="M330" s="16"/>
      <c r="N330" s="16"/>
      <c r="O330" s="16"/>
      <c r="P330" s="17"/>
      <c r="Q330" s="16"/>
      <c r="R330" s="16"/>
      <c r="S330" s="16"/>
      <c r="T330" s="17"/>
      <c r="U330" s="16"/>
      <c r="V330" s="16"/>
      <c r="W330" s="16"/>
      <c r="X330" s="17"/>
      <c r="Y330" s="115"/>
      <c r="Z330" s="29"/>
      <c r="AA330" s="1"/>
      <c r="AB330" s="1"/>
      <c r="AC330" s="1"/>
      <c r="AD330" s="1"/>
      <c r="AE330" s="1"/>
      <c r="AF330" s="1"/>
      <c r="AW330" s="36" t="str">
        <f t="shared" si="4"/>
        <v/>
      </c>
    </row>
    <row r="331" spans="1:49" x14ac:dyDescent="0.25">
      <c r="A331" s="1"/>
      <c r="B331" s="30">
        <v>323</v>
      </c>
      <c r="C331" s="15"/>
      <c r="D331" s="16"/>
      <c r="E331" s="89"/>
      <c r="F331" s="17"/>
      <c r="G331" s="17"/>
      <c r="H331" s="17"/>
      <c r="I331" s="17"/>
      <c r="J331" s="17"/>
      <c r="K331" s="17"/>
      <c r="L331" s="17"/>
      <c r="M331" s="16"/>
      <c r="N331" s="16"/>
      <c r="O331" s="16"/>
      <c r="P331" s="17"/>
      <c r="Q331" s="16"/>
      <c r="R331" s="16"/>
      <c r="S331" s="16"/>
      <c r="T331" s="17"/>
      <c r="U331" s="16"/>
      <c r="V331" s="16"/>
      <c r="W331" s="16"/>
      <c r="X331" s="17"/>
      <c r="Y331" s="115"/>
      <c r="Z331" s="29"/>
      <c r="AA331" s="1"/>
      <c r="AB331" s="1"/>
      <c r="AC331" s="1"/>
      <c r="AD331" s="1"/>
      <c r="AE331" s="1"/>
      <c r="AF331" s="1"/>
      <c r="AW331" s="36" t="str">
        <f t="shared" ref="AW331:AW358" si="5">IF(E331="", "", IF(E331&gt;=E330, "", 1))</f>
        <v/>
      </c>
    </row>
    <row r="332" spans="1:49" x14ac:dyDescent="0.25">
      <c r="A332" s="1"/>
      <c r="B332" s="30">
        <v>324</v>
      </c>
      <c r="C332" s="15"/>
      <c r="D332" s="16"/>
      <c r="E332" s="89"/>
      <c r="F332" s="17"/>
      <c r="G332" s="17"/>
      <c r="H332" s="17"/>
      <c r="I332" s="17"/>
      <c r="J332" s="17"/>
      <c r="K332" s="17"/>
      <c r="L332" s="17"/>
      <c r="M332" s="16"/>
      <c r="N332" s="16"/>
      <c r="O332" s="16"/>
      <c r="P332" s="17"/>
      <c r="Q332" s="16"/>
      <c r="R332" s="16"/>
      <c r="S332" s="16"/>
      <c r="T332" s="17"/>
      <c r="U332" s="16"/>
      <c r="V332" s="16"/>
      <c r="W332" s="16"/>
      <c r="X332" s="17"/>
      <c r="Y332" s="115"/>
      <c r="Z332" s="29"/>
      <c r="AA332" s="1"/>
      <c r="AB332" s="1"/>
      <c r="AC332" s="1"/>
      <c r="AD332" s="1"/>
      <c r="AE332" s="1"/>
      <c r="AF332" s="1"/>
      <c r="AW332" s="36" t="str">
        <f t="shared" si="5"/>
        <v/>
      </c>
    </row>
    <row r="333" spans="1:49" x14ac:dyDescent="0.25">
      <c r="A333" s="1"/>
      <c r="B333" s="30">
        <v>325</v>
      </c>
      <c r="C333" s="15"/>
      <c r="D333" s="16"/>
      <c r="E333" s="89"/>
      <c r="F333" s="17"/>
      <c r="G333" s="17"/>
      <c r="H333" s="17"/>
      <c r="I333" s="17"/>
      <c r="J333" s="17"/>
      <c r="K333" s="17"/>
      <c r="L333" s="17"/>
      <c r="M333" s="16"/>
      <c r="N333" s="16"/>
      <c r="O333" s="16"/>
      <c r="P333" s="17"/>
      <c r="Q333" s="16"/>
      <c r="R333" s="16"/>
      <c r="S333" s="16"/>
      <c r="T333" s="17"/>
      <c r="U333" s="16"/>
      <c r="V333" s="16"/>
      <c r="W333" s="16"/>
      <c r="X333" s="17"/>
      <c r="Y333" s="115"/>
      <c r="Z333" s="29"/>
      <c r="AA333" s="1"/>
      <c r="AB333" s="1"/>
      <c r="AC333" s="1"/>
      <c r="AD333" s="1"/>
      <c r="AE333" s="1"/>
      <c r="AF333" s="1"/>
      <c r="AW333" s="36" t="str">
        <f t="shared" si="5"/>
        <v/>
      </c>
    </row>
    <row r="334" spans="1:49" x14ac:dyDescent="0.25">
      <c r="A334" s="1"/>
      <c r="B334" s="30">
        <v>326</v>
      </c>
      <c r="C334" s="15"/>
      <c r="D334" s="16"/>
      <c r="E334" s="89"/>
      <c r="F334" s="17"/>
      <c r="G334" s="17"/>
      <c r="H334" s="17"/>
      <c r="I334" s="17"/>
      <c r="J334" s="17"/>
      <c r="K334" s="17"/>
      <c r="L334" s="17"/>
      <c r="M334" s="16"/>
      <c r="N334" s="16"/>
      <c r="O334" s="16"/>
      <c r="P334" s="17"/>
      <c r="Q334" s="16"/>
      <c r="R334" s="16"/>
      <c r="S334" s="16"/>
      <c r="T334" s="17"/>
      <c r="U334" s="16"/>
      <c r="V334" s="16"/>
      <c r="W334" s="16"/>
      <c r="X334" s="17"/>
      <c r="Y334" s="115"/>
      <c r="Z334" s="29"/>
      <c r="AA334" s="1"/>
      <c r="AB334" s="1"/>
      <c r="AC334" s="1"/>
      <c r="AD334" s="1"/>
      <c r="AE334" s="1"/>
      <c r="AF334" s="1"/>
      <c r="AW334" s="36" t="str">
        <f t="shared" si="5"/>
        <v/>
      </c>
    </row>
    <row r="335" spans="1:49" x14ac:dyDescent="0.25">
      <c r="A335" s="1"/>
      <c r="B335" s="30">
        <v>327</v>
      </c>
      <c r="C335" s="15"/>
      <c r="D335" s="16"/>
      <c r="E335" s="89"/>
      <c r="F335" s="17"/>
      <c r="G335" s="17"/>
      <c r="H335" s="17"/>
      <c r="I335" s="17"/>
      <c r="J335" s="17"/>
      <c r="K335" s="17"/>
      <c r="L335" s="17"/>
      <c r="M335" s="16"/>
      <c r="N335" s="16"/>
      <c r="O335" s="16"/>
      <c r="P335" s="17"/>
      <c r="Q335" s="16"/>
      <c r="R335" s="16"/>
      <c r="S335" s="16"/>
      <c r="T335" s="17"/>
      <c r="U335" s="16"/>
      <c r="V335" s="16"/>
      <c r="W335" s="16"/>
      <c r="X335" s="17"/>
      <c r="Y335" s="115"/>
      <c r="Z335" s="29"/>
      <c r="AA335" s="1"/>
      <c r="AB335" s="1"/>
      <c r="AC335" s="1"/>
      <c r="AD335" s="1"/>
      <c r="AE335" s="1"/>
      <c r="AF335" s="1"/>
      <c r="AW335" s="36" t="str">
        <f t="shared" si="5"/>
        <v/>
      </c>
    </row>
    <row r="336" spans="1:49" x14ac:dyDescent="0.25">
      <c r="A336" s="1"/>
      <c r="B336" s="30">
        <v>328</v>
      </c>
      <c r="C336" s="15"/>
      <c r="D336" s="16"/>
      <c r="E336" s="89"/>
      <c r="F336" s="17"/>
      <c r="G336" s="17"/>
      <c r="H336" s="17"/>
      <c r="I336" s="17"/>
      <c r="J336" s="17"/>
      <c r="K336" s="17"/>
      <c r="L336" s="17"/>
      <c r="M336" s="16"/>
      <c r="N336" s="16"/>
      <c r="O336" s="16"/>
      <c r="P336" s="17"/>
      <c r="Q336" s="16"/>
      <c r="R336" s="16"/>
      <c r="S336" s="16"/>
      <c r="T336" s="17"/>
      <c r="U336" s="16"/>
      <c r="V336" s="16"/>
      <c r="W336" s="16"/>
      <c r="X336" s="17"/>
      <c r="Y336" s="115"/>
      <c r="Z336" s="29"/>
      <c r="AA336" s="1"/>
      <c r="AB336" s="1"/>
      <c r="AC336" s="1"/>
      <c r="AD336" s="1"/>
      <c r="AE336" s="1"/>
      <c r="AF336" s="1"/>
      <c r="AW336" s="36" t="str">
        <f t="shared" si="5"/>
        <v/>
      </c>
    </row>
    <row r="337" spans="1:49" x14ac:dyDescent="0.25">
      <c r="A337" s="1"/>
      <c r="B337" s="30">
        <v>329</v>
      </c>
      <c r="C337" s="15"/>
      <c r="D337" s="16"/>
      <c r="E337" s="89"/>
      <c r="F337" s="17"/>
      <c r="G337" s="17"/>
      <c r="H337" s="17"/>
      <c r="I337" s="17"/>
      <c r="J337" s="17"/>
      <c r="K337" s="17"/>
      <c r="L337" s="17"/>
      <c r="M337" s="16"/>
      <c r="N337" s="16"/>
      <c r="O337" s="16"/>
      <c r="P337" s="17"/>
      <c r="Q337" s="16"/>
      <c r="R337" s="16"/>
      <c r="S337" s="16"/>
      <c r="T337" s="17"/>
      <c r="U337" s="16"/>
      <c r="V337" s="16"/>
      <c r="W337" s="16"/>
      <c r="X337" s="17"/>
      <c r="Y337" s="115"/>
      <c r="Z337" s="29"/>
      <c r="AA337" s="1"/>
      <c r="AB337" s="1"/>
      <c r="AC337" s="1"/>
      <c r="AD337" s="1"/>
      <c r="AE337" s="1"/>
      <c r="AF337" s="1"/>
      <c r="AW337" s="36" t="str">
        <f t="shared" si="5"/>
        <v/>
      </c>
    </row>
    <row r="338" spans="1:49" x14ac:dyDescent="0.25">
      <c r="A338" s="1"/>
      <c r="B338" s="30">
        <v>330</v>
      </c>
      <c r="C338" s="15"/>
      <c r="D338" s="16"/>
      <c r="E338" s="89"/>
      <c r="F338" s="17"/>
      <c r="G338" s="17"/>
      <c r="H338" s="17"/>
      <c r="I338" s="17"/>
      <c r="J338" s="17"/>
      <c r="K338" s="17"/>
      <c r="L338" s="17"/>
      <c r="M338" s="16"/>
      <c r="N338" s="16"/>
      <c r="O338" s="16"/>
      <c r="P338" s="17"/>
      <c r="Q338" s="16"/>
      <c r="R338" s="16"/>
      <c r="S338" s="16"/>
      <c r="T338" s="17"/>
      <c r="U338" s="16"/>
      <c r="V338" s="16"/>
      <c r="W338" s="16"/>
      <c r="X338" s="17"/>
      <c r="Y338" s="115"/>
      <c r="Z338" s="29"/>
      <c r="AA338" s="1"/>
      <c r="AB338" s="1"/>
      <c r="AC338" s="1"/>
      <c r="AD338" s="1"/>
      <c r="AE338" s="1"/>
      <c r="AF338" s="1"/>
      <c r="AW338" s="36" t="str">
        <f t="shared" si="5"/>
        <v/>
      </c>
    </row>
    <row r="339" spans="1:49" x14ac:dyDescent="0.25">
      <c r="A339" s="1"/>
      <c r="B339" s="30">
        <v>331</v>
      </c>
      <c r="C339" s="15"/>
      <c r="D339" s="16"/>
      <c r="E339" s="89"/>
      <c r="F339" s="17"/>
      <c r="G339" s="17"/>
      <c r="H339" s="17"/>
      <c r="I339" s="17"/>
      <c r="J339" s="17"/>
      <c r="K339" s="17"/>
      <c r="L339" s="17"/>
      <c r="M339" s="16"/>
      <c r="N339" s="16"/>
      <c r="O339" s="16"/>
      <c r="P339" s="17"/>
      <c r="Q339" s="16"/>
      <c r="R339" s="16"/>
      <c r="S339" s="16"/>
      <c r="T339" s="17"/>
      <c r="U339" s="16"/>
      <c r="V339" s="16"/>
      <c r="W339" s="16"/>
      <c r="X339" s="17"/>
      <c r="Y339" s="115"/>
      <c r="Z339" s="29"/>
      <c r="AA339" s="1"/>
      <c r="AB339" s="1"/>
      <c r="AC339" s="1"/>
      <c r="AD339" s="1"/>
      <c r="AE339" s="1"/>
      <c r="AF339" s="1"/>
      <c r="AW339" s="36" t="str">
        <f t="shared" si="5"/>
        <v/>
      </c>
    </row>
    <row r="340" spans="1:49" x14ac:dyDescent="0.25">
      <c r="A340" s="1"/>
      <c r="B340" s="30">
        <v>332</v>
      </c>
      <c r="C340" s="15"/>
      <c r="D340" s="16"/>
      <c r="E340" s="89"/>
      <c r="F340" s="17"/>
      <c r="G340" s="17"/>
      <c r="H340" s="17"/>
      <c r="I340" s="17"/>
      <c r="J340" s="17"/>
      <c r="K340" s="17"/>
      <c r="L340" s="17"/>
      <c r="M340" s="16"/>
      <c r="N340" s="16"/>
      <c r="O340" s="16"/>
      <c r="P340" s="17"/>
      <c r="Q340" s="16"/>
      <c r="R340" s="16"/>
      <c r="S340" s="16"/>
      <c r="T340" s="17"/>
      <c r="U340" s="16"/>
      <c r="V340" s="16"/>
      <c r="W340" s="16"/>
      <c r="X340" s="17"/>
      <c r="Y340" s="115"/>
      <c r="Z340" s="29"/>
      <c r="AA340" s="1"/>
      <c r="AB340" s="1"/>
      <c r="AC340" s="1"/>
      <c r="AD340" s="1"/>
      <c r="AE340" s="1"/>
      <c r="AF340" s="1"/>
      <c r="AW340" s="36" t="str">
        <f t="shared" si="5"/>
        <v/>
      </c>
    </row>
    <row r="341" spans="1:49" x14ac:dyDescent="0.25">
      <c r="A341" s="1"/>
      <c r="B341" s="30">
        <v>333</v>
      </c>
      <c r="C341" s="15"/>
      <c r="D341" s="16"/>
      <c r="E341" s="89"/>
      <c r="F341" s="17"/>
      <c r="G341" s="17"/>
      <c r="H341" s="17"/>
      <c r="I341" s="17"/>
      <c r="J341" s="17"/>
      <c r="K341" s="17"/>
      <c r="L341" s="17"/>
      <c r="M341" s="16"/>
      <c r="N341" s="16"/>
      <c r="O341" s="16"/>
      <c r="P341" s="17"/>
      <c r="Q341" s="16"/>
      <c r="R341" s="16"/>
      <c r="S341" s="16"/>
      <c r="T341" s="17"/>
      <c r="U341" s="16"/>
      <c r="V341" s="16"/>
      <c r="W341" s="16"/>
      <c r="X341" s="17"/>
      <c r="Y341" s="115"/>
      <c r="Z341" s="29"/>
      <c r="AA341" s="1"/>
      <c r="AB341" s="1"/>
      <c r="AC341" s="1"/>
      <c r="AD341" s="1"/>
      <c r="AE341" s="1"/>
      <c r="AF341" s="1"/>
      <c r="AW341" s="36" t="str">
        <f t="shared" si="5"/>
        <v/>
      </c>
    </row>
    <row r="342" spans="1:49" x14ac:dyDescent="0.25">
      <c r="A342" s="1"/>
      <c r="B342" s="30">
        <v>334</v>
      </c>
      <c r="C342" s="15"/>
      <c r="D342" s="16"/>
      <c r="E342" s="89"/>
      <c r="F342" s="17"/>
      <c r="G342" s="17"/>
      <c r="H342" s="17"/>
      <c r="I342" s="17"/>
      <c r="J342" s="17"/>
      <c r="K342" s="17"/>
      <c r="L342" s="17"/>
      <c r="M342" s="16"/>
      <c r="N342" s="16"/>
      <c r="O342" s="16"/>
      <c r="P342" s="17"/>
      <c r="Q342" s="16"/>
      <c r="R342" s="16"/>
      <c r="S342" s="16"/>
      <c r="T342" s="17"/>
      <c r="U342" s="16"/>
      <c r="V342" s="16"/>
      <c r="W342" s="16"/>
      <c r="X342" s="17"/>
      <c r="Y342" s="115"/>
      <c r="Z342" s="29"/>
      <c r="AA342" s="1"/>
      <c r="AB342" s="1"/>
      <c r="AC342" s="1"/>
      <c r="AD342" s="1"/>
      <c r="AE342" s="1"/>
      <c r="AF342" s="1"/>
      <c r="AW342" s="36" t="str">
        <f t="shared" si="5"/>
        <v/>
      </c>
    </row>
    <row r="343" spans="1:49" x14ac:dyDescent="0.25">
      <c r="A343" s="1"/>
      <c r="B343" s="30">
        <v>335</v>
      </c>
      <c r="C343" s="15"/>
      <c r="D343" s="16"/>
      <c r="E343" s="89"/>
      <c r="F343" s="17"/>
      <c r="G343" s="17"/>
      <c r="H343" s="17"/>
      <c r="I343" s="17"/>
      <c r="J343" s="17"/>
      <c r="K343" s="17"/>
      <c r="L343" s="17"/>
      <c r="M343" s="16"/>
      <c r="N343" s="16"/>
      <c r="O343" s="16"/>
      <c r="P343" s="17"/>
      <c r="Q343" s="16"/>
      <c r="R343" s="16"/>
      <c r="S343" s="16"/>
      <c r="T343" s="17"/>
      <c r="U343" s="16"/>
      <c r="V343" s="16"/>
      <c r="W343" s="16"/>
      <c r="X343" s="17"/>
      <c r="Y343" s="115"/>
      <c r="Z343" s="29"/>
      <c r="AA343" s="1"/>
      <c r="AB343" s="1"/>
      <c r="AC343" s="1"/>
      <c r="AD343" s="1"/>
      <c r="AE343" s="1"/>
      <c r="AF343" s="1"/>
      <c r="AW343" s="36" t="str">
        <f t="shared" si="5"/>
        <v/>
      </c>
    </row>
    <row r="344" spans="1:49" x14ac:dyDescent="0.25">
      <c r="A344" s="1"/>
      <c r="B344" s="30">
        <v>336</v>
      </c>
      <c r="C344" s="15"/>
      <c r="D344" s="16"/>
      <c r="E344" s="89"/>
      <c r="F344" s="17"/>
      <c r="G344" s="17"/>
      <c r="H344" s="17"/>
      <c r="I344" s="17"/>
      <c r="J344" s="17"/>
      <c r="K344" s="17"/>
      <c r="L344" s="17"/>
      <c r="M344" s="16"/>
      <c r="N344" s="16"/>
      <c r="O344" s="16"/>
      <c r="P344" s="17"/>
      <c r="Q344" s="16"/>
      <c r="R344" s="16"/>
      <c r="S344" s="16"/>
      <c r="T344" s="17"/>
      <c r="U344" s="16"/>
      <c r="V344" s="16"/>
      <c r="W344" s="16"/>
      <c r="X344" s="17"/>
      <c r="Y344" s="115"/>
      <c r="Z344" s="29"/>
      <c r="AA344" s="1"/>
      <c r="AB344" s="1"/>
      <c r="AC344" s="1"/>
      <c r="AD344" s="1"/>
      <c r="AE344" s="1"/>
      <c r="AF344" s="1"/>
      <c r="AW344" s="36" t="str">
        <f t="shared" si="5"/>
        <v/>
      </c>
    </row>
    <row r="345" spans="1:49" x14ac:dyDescent="0.25">
      <c r="A345" s="1"/>
      <c r="B345" s="30">
        <v>337</v>
      </c>
      <c r="C345" s="15"/>
      <c r="D345" s="16"/>
      <c r="E345" s="89"/>
      <c r="F345" s="17"/>
      <c r="G345" s="17"/>
      <c r="H345" s="17"/>
      <c r="I345" s="17"/>
      <c r="J345" s="17"/>
      <c r="K345" s="17"/>
      <c r="L345" s="17"/>
      <c r="M345" s="16"/>
      <c r="N345" s="16"/>
      <c r="O345" s="16"/>
      <c r="P345" s="17"/>
      <c r="Q345" s="16"/>
      <c r="R345" s="16"/>
      <c r="S345" s="16"/>
      <c r="T345" s="17"/>
      <c r="U345" s="16"/>
      <c r="V345" s="16"/>
      <c r="W345" s="16"/>
      <c r="X345" s="17"/>
      <c r="Y345" s="115"/>
      <c r="Z345" s="29"/>
      <c r="AA345" s="1"/>
      <c r="AB345" s="1"/>
      <c r="AC345" s="1"/>
      <c r="AD345" s="1"/>
      <c r="AE345" s="1"/>
      <c r="AF345" s="1"/>
      <c r="AW345" s="36" t="str">
        <f t="shared" si="5"/>
        <v/>
      </c>
    </row>
    <row r="346" spans="1:49" x14ac:dyDescent="0.25">
      <c r="A346" s="1"/>
      <c r="B346" s="30">
        <v>338</v>
      </c>
      <c r="C346" s="15"/>
      <c r="D346" s="16"/>
      <c r="E346" s="89"/>
      <c r="F346" s="17"/>
      <c r="G346" s="17"/>
      <c r="H346" s="17"/>
      <c r="I346" s="17"/>
      <c r="J346" s="17"/>
      <c r="K346" s="17"/>
      <c r="L346" s="17"/>
      <c r="M346" s="16"/>
      <c r="N346" s="16"/>
      <c r="O346" s="16"/>
      <c r="P346" s="17"/>
      <c r="Q346" s="16"/>
      <c r="R346" s="16"/>
      <c r="S346" s="16"/>
      <c r="T346" s="17"/>
      <c r="U346" s="16"/>
      <c r="V346" s="16"/>
      <c r="W346" s="16"/>
      <c r="X346" s="17"/>
      <c r="Y346" s="115"/>
      <c r="Z346" s="29"/>
      <c r="AA346" s="1"/>
      <c r="AB346" s="1"/>
      <c r="AC346" s="1"/>
      <c r="AD346" s="1"/>
      <c r="AE346" s="1"/>
      <c r="AF346" s="1"/>
      <c r="AW346" s="36" t="str">
        <f t="shared" si="5"/>
        <v/>
      </c>
    </row>
    <row r="347" spans="1:49" x14ac:dyDescent="0.25">
      <c r="A347" s="1"/>
      <c r="B347" s="30">
        <v>339</v>
      </c>
      <c r="C347" s="15"/>
      <c r="D347" s="16"/>
      <c r="E347" s="89"/>
      <c r="F347" s="17"/>
      <c r="G347" s="17"/>
      <c r="H347" s="17"/>
      <c r="I347" s="17"/>
      <c r="J347" s="17"/>
      <c r="K347" s="17"/>
      <c r="L347" s="17"/>
      <c r="M347" s="16"/>
      <c r="N347" s="16"/>
      <c r="O347" s="16"/>
      <c r="P347" s="17"/>
      <c r="Q347" s="16"/>
      <c r="R347" s="16"/>
      <c r="S347" s="16"/>
      <c r="T347" s="17"/>
      <c r="U347" s="16"/>
      <c r="V347" s="16"/>
      <c r="W347" s="16"/>
      <c r="X347" s="17"/>
      <c r="Y347" s="115"/>
      <c r="Z347" s="29"/>
      <c r="AA347" s="1"/>
      <c r="AB347" s="1"/>
      <c r="AC347" s="1"/>
      <c r="AD347" s="1"/>
      <c r="AE347" s="1"/>
      <c r="AF347" s="1"/>
      <c r="AW347" s="36" t="str">
        <f t="shared" si="5"/>
        <v/>
      </c>
    </row>
    <row r="348" spans="1:49" x14ac:dyDescent="0.25">
      <c r="A348" s="1"/>
      <c r="B348" s="30">
        <v>340</v>
      </c>
      <c r="C348" s="15"/>
      <c r="D348" s="16"/>
      <c r="E348" s="89"/>
      <c r="F348" s="17"/>
      <c r="G348" s="17"/>
      <c r="H348" s="17"/>
      <c r="I348" s="17"/>
      <c r="J348" s="17"/>
      <c r="K348" s="17"/>
      <c r="L348" s="17"/>
      <c r="M348" s="16"/>
      <c r="N348" s="16"/>
      <c r="O348" s="16"/>
      <c r="P348" s="17"/>
      <c r="Q348" s="16"/>
      <c r="R348" s="16"/>
      <c r="S348" s="16"/>
      <c r="T348" s="17"/>
      <c r="U348" s="16"/>
      <c r="V348" s="16"/>
      <c r="W348" s="16"/>
      <c r="X348" s="17"/>
      <c r="Y348" s="115"/>
      <c r="Z348" s="29"/>
      <c r="AA348" s="1"/>
      <c r="AB348" s="1"/>
      <c r="AC348" s="1"/>
      <c r="AD348" s="1"/>
      <c r="AE348" s="1"/>
      <c r="AF348" s="1"/>
      <c r="AW348" s="36" t="str">
        <f t="shared" si="5"/>
        <v/>
      </c>
    </row>
    <row r="349" spans="1:49" x14ac:dyDescent="0.25">
      <c r="A349" s="1"/>
      <c r="B349" s="30">
        <v>341</v>
      </c>
      <c r="C349" s="15"/>
      <c r="D349" s="16"/>
      <c r="E349" s="89"/>
      <c r="F349" s="17"/>
      <c r="G349" s="17"/>
      <c r="H349" s="17"/>
      <c r="I349" s="17"/>
      <c r="J349" s="17"/>
      <c r="K349" s="17"/>
      <c r="L349" s="17"/>
      <c r="M349" s="16"/>
      <c r="N349" s="16"/>
      <c r="O349" s="16"/>
      <c r="P349" s="17"/>
      <c r="Q349" s="16"/>
      <c r="R349" s="16"/>
      <c r="S349" s="16"/>
      <c r="T349" s="17"/>
      <c r="U349" s="16"/>
      <c r="V349" s="16"/>
      <c r="W349" s="16"/>
      <c r="X349" s="17"/>
      <c r="Y349" s="115"/>
      <c r="Z349" s="29"/>
      <c r="AA349" s="1"/>
      <c r="AB349" s="1"/>
      <c r="AC349" s="1"/>
      <c r="AD349" s="1"/>
      <c r="AE349" s="1"/>
      <c r="AF349" s="1"/>
      <c r="AW349" s="36" t="str">
        <f t="shared" si="5"/>
        <v/>
      </c>
    </row>
    <row r="350" spans="1:49" x14ac:dyDescent="0.25">
      <c r="A350" s="1"/>
      <c r="B350" s="30">
        <v>342</v>
      </c>
      <c r="C350" s="15"/>
      <c r="D350" s="16"/>
      <c r="E350" s="89"/>
      <c r="F350" s="17"/>
      <c r="G350" s="17"/>
      <c r="H350" s="17"/>
      <c r="I350" s="17"/>
      <c r="J350" s="17"/>
      <c r="K350" s="17"/>
      <c r="L350" s="17"/>
      <c r="M350" s="16"/>
      <c r="N350" s="16"/>
      <c r="O350" s="16"/>
      <c r="P350" s="17"/>
      <c r="Q350" s="16"/>
      <c r="R350" s="16"/>
      <c r="S350" s="16"/>
      <c r="T350" s="17"/>
      <c r="U350" s="16"/>
      <c r="V350" s="16"/>
      <c r="W350" s="16"/>
      <c r="X350" s="17"/>
      <c r="Y350" s="115"/>
      <c r="Z350" s="29"/>
      <c r="AA350" s="1"/>
      <c r="AB350" s="1"/>
      <c r="AC350" s="1"/>
      <c r="AD350" s="1"/>
      <c r="AE350" s="1"/>
      <c r="AF350" s="1"/>
      <c r="AW350" s="36" t="str">
        <f t="shared" si="5"/>
        <v/>
      </c>
    </row>
    <row r="351" spans="1:49" x14ac:dyDescent="0.25">
      <c r="A351" s="1"/>
      <c r="B351" s="30">
        <v>343</v>
      </c>
      <c r="C351" s="15"/>
      <c r="D351" s="16"/>
      <c r="E351" s="89"/>
      <c r="F351" s="17"/>
      <c r="G351" s="17"/>
      <c r="H351" s="17"/>
      <c r="I351" s="17"/>
      <c r="J351" s="17"/>
      <c r="K351" s="17"/>
      <c r="L351" s="17"/>
      <c r="M351" s="16"/>
      <c r="N351" s="16"/>
      <c r="O351" s="16"/>
      <c r="P351" s="17"/>
      <c r="Q351" s="16"/>
      <c r="R351" s="16"/>
      <c r="S351" s="16"/>
      <c r="T351" s="17"/>
      <c r="U351" s="16"/>
      <c r="V351" s="16"/>
      <c r="W351" s="16"/>
      <c r="X351" s="17"/>
      <c r="Y351" s="115"/>
      <c r="Z351" s="29"/>
      <c r="AA351" s="1"/>
      <c r="AB351" s="1"/>
      <c r="AC351" s="1"/>
      <c r="AD351" s="1"/>
      <c r="AE351" s="1"/>
      <c r="AF351" s="1"/>
      <c r="AW351" s="36" t="str">
        <f t="shared" si="5"/>
        <v/>
      </c>
    </row>
    <row r="352" spans="1:49" x14ac:dyDescent="0.25">
      <c r="A352" s="1"/>
      <c r="B352" s="30">
        <v>344</v>
      </c>
      <c r="C352" s="15"/>
      <c r="D352" s="16"/>
      <c r="E352" s="89"/>
      <c r="F352" s="17"/>
      <c r="G352" s="17"/>
      <c r="H352" s="17"/>
      <c r="I352" s="17"/>
      <c r="J352" s="17"/>
      <c r="K352" s="17"/>
      <c r="L352" s="17"/>
      <c r="M352" s="16"/>
      <c r="N352" s="16"/>
      <c r="O352" s="16"/>
      <c r="P352" s="17"/>
      <c r="Q352" s="16"/>
      <c r="R352" s="16"/>
      <c r="S352" s="16"/>
      <c r="T352" s="17"/>
      <c r="U352" s="16"/>
      <c r="V352" s="16"/>
      <c r="W352" s="16"/>
      <c r="X352" s="17"/>
      <c r="Y352" s="115"/>
      <c r="Z352" s="29"/>
      <c r="AA352" s="1"/>
      <c r="AB352" s="1"/>
      <c r="AC352" s="1"/>
      <c r="AD352" s="1"/>
      <c r="AE352" s="1"/>
      <c r="AF352" s="1"/>
      <c r="AW352" s="36" t="str">
        <f t="shared" si="5"/>
        <v/>
      </c>
    </row>
    <row r="353" spans="1:49" x14ac:dyDescent="0.25">
      <c r="A353" s="1"/>
      <c r="B353" s="30">
        <v>345</v>
      </c>
      <c r="C353" s="15"/>
      <c r="D353" s="16"/>
      <c r="E353" s="89"/>
      <c r="F353" s="17"/>
      <c r="G353" s="17"/>
      <c r="H353" s="17"/>
      <c r="I353" s="17"/>
      <c r="J353" s="17"/>
      <c r="K353" s="17"/>
      <c r="L353" s="17"/>
      <c r="M353" s="16"/>
      <c r="N353" s="16"/>
      <c r="O353" s="16"/>
      <c r="P353" s="17"/>
      <c r="Q353" s="16"/>
      <c r="R353" s="16"/>
      <c r="S353" s="16"/>
      <c r="T353" s="17"/>
      <c r="U353" s="16"/>
      <c r="V353" s="16"/>
      <c r="W353" s="16"/>
      <c r="X353" s="17"/>
      <c r="Y353" s="115"/>
      <c r="Z353" s="29"/>
      <c r="AA353" s="1"/>
      <c r="AB353" s="1"/>
      <c r="AC353" s="1"/>
      <c r="AD353" s="1"/>
      <c r="AE353" s="1"/>
      <c r="AF353" s="1"/>
      <c r="AW353" s="36" t="str">
        <f t="shared" si="5"/>
        <v/>
      </c>
    </row>
    <row r="354" spans="1:49" x14ac:dyDescent="0.25">
      <c r="A354" s="1"/>
      <c r="B354" s="30">
        <v>346</v>
      </c>
      <c r="C354" s="15"/>
      <c r="D354" s="16"/>
      <c r="E354" s="89"/>
      <c r="F354" s="17"/>
      <c r="G354" s="17"/>
      <c r="H354" s="17"/>
      <c r="I354" s="17"/>
      <c r="J354" s="17"/>
      <c r="K354" s="17"/>
      <c r="L354" s="17"/>
      <c r="M354" s="16"/>
      <c r="N354" s="16"/>
      <c r="O354" s="16"/>
      <c r="P354" s="17"/>
      <c r="Q354" s="16"/>
      <c r="R354" s="16"/>
      <c r="S354" s="16"/>
      <c r="T354" s="17"/>
      <c r="U354" s="16"/>
      <c r="V354" s="16"/>
      <c r="W354" s="16"/>
      <c r="X354" s="17"/>
      <c r="Y354" s="115"/>
      <c r="Z354" s="29"/>
      <c r="AA354" s="1"/>
      <c r="AB354" s="1"/>
      <c r="AC354" s="1"/>
      <c r="AD354" s="1"/>
      <c r="AE354" s="1"/>
      <c r="AF354" s="1"/>
      <c r="AW354" s="36" t="str">
        <f t="shared" si="5"/>
        <v/>
      </c>
    </row>
    <row r="355" spans="1:49" x14ac:dyDescent="0.25">
      <c r="A355" s="1"/>
      <c r="B355" s="30">
        <v>347</v>
      </c>
      <c r="C355" s="15"/>
      <c r="D355" s="16"/>
      <c r="E355" s="89"/>
      <c r="F355" s="17"/>
      <c r="G355" s="17"/>
      <c r="H355" s="17"/>
      <c r="I355" s="17"/>
      <c r="J355" s="17"/>
      <c r="K355" s="17"/>
      <c r="L355" s="17"/>
      <c r="M355" s="16"/>
      <c r="N355" s="16"/>
      <c r="O355" s="16"/>
      <c r="P355" s="17"/>
      <c r="Q355" s="16"/>
      <c r="R355" s="16"/>
      <c r="S355" s="16"/>
      <c r="T355" s="17"/>
      <c r="U355" s="16"/>
      <c r="V355" s="16"/>
      <c r="W355" s="16"/>
      <c r="X355" s="17"/>
      <c r="Y355" s="115"/>
      <c r="Z355" s="29"/>
      <c r="AA355" s="1"/>
      <c r="AB355" s="1"/>
      <c r="AC355" s="1"/>
      <c r="AD355" s="1"/>
      <c r="AE355" s="1"/>
      <c r="AF355" s="1"/>
      <c r="AW355" s="36" t="str">
        <f t="shared" si="5"/>
        <v/>
      </c>
    </row>
    <row r="356" spans="1:49" x14ac:dyDescent="0.25">
      <c r="A356" s="1"/>
      <c r="B356" s="30">
        <v>348</v>
      </c>
      <c r="C356" s="15"/>
      <c r="D356" s="16"/>
      <c r="E356" s="89"/>
      <c r="F356" s="17"/>
      <c r="G356" s="17"/>
      <c r="H356" s="17"/>
      <c r="I356" s="17"/>
      <c r="J356" s="17"/>
      <c r="K356" s="17"/>
      <c r="L356" s="17"/>
      <c r="M356" s="16"/>
      <c r="N356" s="16"/>
      <c r="O356" s="16"/>
      <c r="P356" s="17"/>
      <c r="Q356" s="16"/>
      <c r="R356" s="16"/>
      <c r="S356" s="16"/>
      <c r="T356" s="17"/>
      <c r="U356" s="16"/>
      <c r="V356" s="16"/>
      <c r="W356" s="16"/>
      <c r="X356" s="17"/>
      <c r="Y356" s="115"/>
      <c r="Z356" s="29"/>
      <c r="AA356" s="1"/>
      <c r="AB356" s="1"/>
      <c r="AC356" s="1"/>
      <c r="AD356" s="1"/>
      <c r="AE356" s="1"/>
      <c r="AF356" s="1"/>
      <c r="AW356" s="36" t="str">
        <f t="shared" si="5"/>
        <v/>
      </c>
    </row>
    <row r="357" spans="1:49" x14ac:dyDescent="0.25">
      <c r="A357" s="1"/>
      <c r="B357" s="30">
        <v>349</v>
      </c>
      <c r="C357" s="15"/>
      <c r="D357" s="16"/>
      <c r="E357" s="89"/>
      <c r="F357" s="17"/>
      <c r="G357" s="17"/>
      <c r="H357" s="17"/>
      <c r="I357" s="17"/>
      <c r="J357" s="17"/>
      <c r="K357" s="17"/>
      <c r="L357" s="17"/>
      <c r="M357" s="16"/>
      <c r="N357" s="16"/>
      <c r="O357" s="16"/>
      <c r="P357" s="17"/>
      <c r="Q357" s="16"/>
      <c r="R357" s="16"/>
      <c r="S357" s="16"/>
      <c r="T357" s="17"/>
      <c r="U357" s="16"/>
      <c r="V357" s="16"/>
      <c r="W357" s="16"/>
      <c r="X357" s="17"/>
      <c r="Y357" s="115"/>
      <c r="Z357" s="29"/>
      <c r="AA357" s="1"/>
      <c r="AB357" s="1"/>
      <c r="AC357" s="1"/>
      <c r="AD357" s="1"/>
      <c r="AE357" s="1"/>
      <c r="AF357" s="1"/>
      <c r="AW357" s="36" t="str">
        <f t="shared" si="5"/>
        <v/>
      </c>
    </row>
    <row r="358" spans="1:49" x14ac:dyDescent="0.25">
      <c r="A358" s="1"/>
      <c r="B358" s="30">
        <v>350</v>
      </c>
      <c r="C358" s="19"/>
      <c r="D358" s="20"/>
      <c r="E358" s="90"/>
      <c r="F358" s="21"/>
      <c r="G358" s="21"/>
      <c r="H358" s="21"/>
      <c r="I358" s="21"/>
      <c r="J358" s="21"/>
      <c r="K358" s="21"/>
      <c r="L358" s="21"/>
      <c r="M358" s="20"/>
      <c r="N358" s="20"/>
      <c r="O358" s="20"/>
      <c r="P358" s="21"/>
      <c r="Q358" s="20"/>
      <c r="R358" s="20"/>
      <c r="S358" s="20"/>
      <c r="T358" s="21"/>
      <c r="U358" s="20"/>
      <c r="V358" s="20"/>
      <c r="W358" s="20"/>
      <c r="X358" s="21"/>
      <c r="Y358" s="116"/>
      <c r="Z358" s="29"/>
      <c r="AA358" s="1"/>
      <c r="AB358" s="1"/>
      <c r="AC358" s="1"/>
      <c r="AD358" s="1"/>
      <c r="AE358" s="1"/>
      <c r="AF358" s="1"/>
      <c r="AW358" s="37" t="str">
        <f t="shared" si="5"/>
        <v/>
      </c>
    </row>
    <row r="359" spans="1:49" ht="15.75" thickBot="1" x14ac:dyDescent="0.3">
      <c r="A359" s="1"/>
      <c r="B359" s="31"/>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3"/>
      <c r="AA359" s="1"/>
      <c r="AB359" s="1"/>
      <c r="AC359" s="1"/>
      <c r="AD359" s="1"/>
      <c r="AE359" s="1"/>
      <c r="AF359" s="1"/>
    </row>
    <row r="360" spans="1:49"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sheetData>
  <sheetProtection algorithmName="SHA-512" hashValue="ew+5fx7s9/10pQjZ3kaLtYTdbadZqb1s7TY0++B5fDQRpzVTlJMM0MAAyAgqV62tbjNqLT35VeXAI0+dv8G5mg==" saltValue="yDg6FHcklBK2TM/1LZS//Q==" spinCount="100000" sheet="1" objects="1" scenarios="1" formatCells="0" sort="0" autoFilter="0"/>
  <autoFilter ref="C8:Y358">
    <sortState ref="C9:Y358">
      <sortCondition descending="1" ref="C8:C358"/>
    </sortState>
  </autoFilter>
  <mergeCells count="20">
    <mergeCell ref="U6:X6"/>
    <mergeCell ref="L6:L7"/>
    <mergeCell ref="K6:K7"/>
    <mergeCell ref="AC2:AE2"/>
    <mergeCell ref="AC8:AE8"/>
    <mergeCell ref="M6:P6"/>
    <mergeCell ref="Q6:T6"/>
    <mergeCell ref="M3:O4"/>
    <mergeCell ref="Y6:Y7"/>
    <mergeCell ref="C6:C7"/>
    <mergeCell ref="C3:D4"/>
    <mergeCell ref="J6:J7"/>
    <mergeCell ref="I6:I7"/>
    <mergeCell ref="H6:H7"/>
    <mergeCell ref="G6:G7"/>
    <mergeCell ref="F6:F7"/>
    <mergeCell ref="D6:D7"/>
    <mergeCell ref="E6:E7"/>
    <mergeCell ref="C5:L5"/>
    <mergeCell ref="F3:K4"/>
  </mergeCells>
  <conditionalFormatting sqref="E9:E358">
    <cfRule type="expression" dxfId="9894" priority="1">
      <formula>E9=6</formula>
    </cfRule>
    <cfRule type="expression" dxfId="9893" priority="2">
      <formula>E9=5</formula>
    </cfRule>
    <cfRule type="expression" dxfId="9892" priority="3">
      <formula>E9=4</formula>
    </cfRule>
    <cfRule type="expression" dxfId="9891" priority="4">
      <formula>E9=3</formula>
    </cfRule>
    <cfRule type="expression" dxfId="9890" priority="5">
      <formula>E9=2</formula>
    </cfRule>
    <cfRule type="expression" dxfId="9889" priority="6">
      <formula>E9=1</formula>
    </cfRule>
  </conditionalFormatting>
  <dataValidations count="9">
    <dataValidation type="list" allowBlank="1" showInputMessage="1" showErrorMessage="1" sqref="F9:F358">
      <formula1>$AH$6:$AH$11</formula1>
    </dataValidation>
    <dataValidation type="list" allowBlank="1" showInputMessage="1" showErrorMessage="1" sqref="G9:G358">
      <formula1>$AI$6:$AI$8</formula1>
    </dataValidation>
    <dataValidation type="list" allowBlank="1" showInputMessage="1" showErrorMessage="1" sqref="H9:H358">
      <formula1>$AJ$6:$AJ$10</formula1>
    </dataValidation>
    <dataValidation type="list" allowBlank="1" showInputMessage="1" showErrorMessage="1" sqref="I9:I358">
      <formula1>$AK$6:$AK$9</formula1>
    </dataValidation>
    <dataValidation type="list" allowBlank="1" showInputMessage="1" showErrorMessage="1" sqref="J9:J358">
      <formula1>$AL$6:$AL$8</formula1>
    </dataValidation>
    <dataValidation type="list" allowBlank="1" showInputMessage="1" showErrorMessage="1" sqref="K9:K358">
      <formula1>$AM$6:$AM$8</formula1>
    </dataValidation>
    <dataValidation type="list" allowBlank="1" showInputMessage="1" showErrorMessage="1" sqref="E9:E358">
      <formula1>$AN$6:$AN$11</formula1>
    </dataValidation>
    <dataValidation type="list" errorStyle="information" allowBlank="1" showInputMessage="1" showErrorMessage="1" errorTitle="Invalid Name" error="Please note that the name entered does not appear in the Employee Name List on the left hand side of this sheet." sqref="U9:W358">
      <formula1>EmployeeList</formula1>
    </dataValidation>
    <dataValidation type="list" errorStyle="information" allowBlank="1" showInputMessage="1" showErrorMessage="1" errorTitle="Invalid Name" error="Please note that the name entered does not appear in the Employee Name List on the left hand side of this sheet." sqref="M9:O358 Q9:S358">
      <formula1>EmployeeList</formula1>
    </dataValidation>
  </dataValidations>
  <pageMargins left="0.7" right="0.7" top="0.75" bottom="0.75" header="0.3" footer="0.3"/>
  <pageSetup paperSize="9" orientation="landscape" verticalDpi="300" r:id="rId1"/>
  <drawing r:id="rId2"/>
  <legacyDrawing r:id="rId3"/>
  <extLst>
    <ext xmlns:x14="http://schemas.microsoft.com/office/spreadsheetml/2009/9/main" uri="{CCE6A557-97BC-4b89-ADB6-D9C93CAAB3DF}">
      <x14:dataValidations xmlns:xm="http://schemas.microsoft.com/office/excel/2006/main" count="1">
        <x14:dataValidation type="custom" allowBlank="1" showInputMessage="1" showErrorMessage="1" errorTitle="Software Expired" error="This has expired, please order the full version from http://spreadsheetsolutions.pw/store">
          <x14:formula1>
            <xm:f>Introduction!$BC$3="Valid"</xm:f>
          </x14:formula1>
          <xm:sqref>C9:D358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00000"/>
  </sheetPr>
  <dimension ref="A1:BW135"/>
  <sheetViews>
    <sheetView zoomScaleNormal="100" workbookViewId="0"/>
  </sheetViews>
  <sheetFormatPr defaultColWidth="0" defaultRowHeight="15" zeroHeight="1" x14ac:dyDescent="0.25"/>
  <cols>
    <col min="1" max="67" width="2.875" style="2" customWidth="1"/>
    <col min="68" max="71" width="2.875" style="2" hidden="1" customWidth="1"/>
    <col min="72" max="72" width="7.125" style="2" hidden="1" customWidth="1"/>
    <col min="73" max="73" width="12.875" style="2" hidden="1" customWidth="1"/>
    <col min="74" max="74" width="2.875" style="2" hidden="1" customWidth="1"/>
    <col min="75" max="75" width="8.375" style="2" hidden="1" customWidth="1"/>
    <col min="76" max="16384" width="2.875" style="2" hidden="1"/>
  </cols>
  <sheetData>
    <row r="1" spans="1:75" ht="15.75" thickBo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row>
    <row r="2" spans="1:75" x14ac:dyDescent="0.25">
      <c r="A2" s="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6"/>
      <c r="BO2" s="1"/>
    </row>
    <row r="3" spans="1:75" x14ac:dyDescent="0.25">
      <c r="A3" s="1"/>
      <c r="B3" s="27"/>
      <c r="C3" s="181" t="s">
        <v>38</v>
      </c>
      <c r="D3" s="182"/>
      <c r="E3" s="182"/>
      <c r="F3" s="182"/>
      <c r="G3" s="182"/>
      <c r="H3" s="182"/>
      <c r="I3" s="182"/>
      <c r="J3" s="182"/>
      <c r="K3" s="182"/>
      <c r="L3" s="182"/>
      <c r="M3" s="182"/>
      <c r="N3" s="182"/>
      <c r="O3" s="182"/>
      <c r="P3" s="182"/>
      <c r="Q3" s="183"/>
      <c r="R3" s="28"/>
      <c r="S3" s="28"/>
      <c r="T3" s="181" t="str">
        <f>IF(Introduction!$W$19="", "", Introduction!$W$19)</f>
        <v>Your Company</v>
      </c>
      <c r="U3" s="182"/>
      <c r="V3" s="182"/>
      <c r="W3" s="182"/>
      <c r="X3" s="182"/>
      <c r="Y3" s="182"/>
      <c r="Z3" s="182"/>
      <c r="AA3" s="182"/>
      <c r="AB3" s="182"/>
      <c r="AC3" s="182"/>
      <c r="AD3" s="182"/>
      <c r="AE3" s="182"/>
      <c r="AF3" s="182"/>
      <c r="AG3" s="182"/>
      <c r="AH3" s="182"/>
      <c r="AI3" s="182"/>
      <c r="AJ3" s="182"/>
      <c r="AK3" s="182"/>
      <c r="AL3" s="182"/>
      <c r="AM3" s="182"/>
      <c r="AN3" s="182"/>
      <c r="AO3" s="183"/>
      <c r="AP3" s="28"/>
      <c r="AQ3" s="28"/>
      <c r="AR3" s="259" t="str">
        <f>"Positions that "&amp;C8&amp;" Could Fill"</f>
        <v>Positions that  Could Fill</v>
      </c>
      <c r="AS3" s="260"/>
      <c r="AT3" s="260"/>
      <c r="AU3" s="260"/>
      <c r="AV3" s="260"/>
      <c r="AW3" s="260"/>
      <c r="AX3" s="260"/>
      <c r="AY3" s="260"/>
      <c r="AZ3" s="260"/>
      <c r="BA3" s="260"/>
      <c r="BB3" s="260"/>
      <c r="BC3" s="260"/>
      <c r="BD3" s="260"/>
      <c r="BE3" s="260"/>
      <c r="BF3" s="260"/>
      <c r="BG3" s="260"/>
      <c r="BH3" s="260"/>
      <c r="BI3" s="260"/>
      <c r="BJ3" s="260"/>
      <c r="BK3" s="260"/>
      <c r="BL3" s="260"/>
      <c r="BM3" s="261"/>
      <c r="BN3" s="29"/>
      <c r="BO3" s="1"/>
    </row>
    <row r="4" spans="1:75" x14ac:dyDescent="0.25">
      <c r="A4" s="1"/>
      <c r="B4" s="27"/>
      <c r="C4" s="184"/>
      <c r="D4" s="185"/>
      <c r="E4" s="185"/>
      <c r="F4" s="185"/>
      <c r="G4" s="185"/>
      <c r="H4" s="185"/>
      <c r="I4" s="185"/>
      <c r="J4" s="185"/>
      <c r="K4" s="185"/>
      <c r="L4" s="185"/>
      <c r="M4" s="185"/>
      <c r="N4" s="185"/>
      <c r="O4" s="185"/>
      <c r="P4" s="185"/>
      <c r="Q4" s="186"/>
      <c r="R4" s="28"/>
      <c r="S4" s="28"/>
      <c r="T4" s="184"/>
      <c r="U4" s="185"/>
      <c r="V4" s="185"/>
      <c r="W4" s="185"/>
      <c r="X4" s="185"/>
      <c r="Y4" s="185"/>
      <c r="Z4" s="185"/>
      <c r="AA4" s="185"/>
      <c r="AB4" s="185"/>
      <c r="AC4" s="185"/>
      <c r="AD4" s="185"/>
      <c r="AE4" s="185"/>
      <c r="AF4" s="185"/>
      <c r="AG4" s="185"/>
      <c r="AH4" s="185"/>
      <c r="AI4" s="185"/>
      <c r="AJ4" s="185"/>
      <c r="AK4" s="185"/>
      <c r="AL4" s="185"/>
      <c r="AM4" s="185"/>
      <c r="AN4" s="185"/>
      <c r="AO4" s="186"/>
      <c r="AP4" s="28"/>
      <c r="AQ4" s="28"/>
      <c r="AR4" s="262"/>
      <c r="AS4" s="263"/>
      <c r="AT4" s="263"/>
      <c r="AU4" s="263"/>
      <c r="AV4" s="263"/>
      <c r="AW4" s="263"/>
      <c r="AX4" s="263"/>
      <c r="AY4" s="263"/>
      <c r="AZ4" s="263"/>
      <c r="BA4" s="263"/>
      <c r="BB4" s="263"/>
      <c r="BC4" s="263"/>
      <c r="BD4" s="263"/>
      <c r="BE4" s="263"/>
      <c r="BF4" s="263"/>
      <c r="BG4" s="263"/>
      <c r="BH4" s="263"/>
      <c r="BI4" s="263"/>
      <c r="BJ4" s="263"/>
      <c r="BK4" s="263"/>
      <c r="BL4" s="263"/>
      <c r="BM4" s="264"/>
      <c r="BN4" s="29"/>
      <c r="BO4" s="1"/>
    </row>
    <row r="5" spans="1:75" x14ac:dyDescent="0.25">
      <c r="A5" s="1"/>
      <c r="B5" s="27"/>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9"/>
      <c r="BO5" s="1"/>
    </row>
    <row r="6" spans="1:75" x14ac:dyDescent="0.25">
      <c r="A6" s="1"/>
      <c r="B6" s="27"/>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9"/>
      <c r="BO6" s="1"/>
    </row>
    <row r="7" spans="1:75" x14ac:dyDescent="0.25">
      <c r="A7" s="1"/>
      <c r="B7" s="27"/>
      <c r="C7" s="121" t="s">
        <v>39</v>
      </c>
      <c r="D7" s="122"/>
      <c r="E7" s="122"/>
      <c r="F7" s="122"/>
      <c r="G7" s="122"/>
      <c r="H7" s="122"/>
      <c r="I7" s="122"/>
      <c r="J7" s="122"/>
      <c r="K7" s="122"/>
      <c r="L7" s="122"/>
      <c r="M7" s="122"/>
      <c r="N7" s="122"/>
      <c r="O7" s="122"/>
      <c r="P7" s="122"/>
      <c r="Q7" s="123"/>
      <c r="R7" s="28"/>
      <c r="S7" s="28"/>
      <c r="T7" s="276" t="s">
        <v>40</v>
      </c>
      <c r="U7" s="277"/>
      <c r="V7" s="277"/>
      <c r="W7" s="277"/>
      <c r="X7" s="277"/>
      <c r="Y7" s="277"/>
      <c r="Z7" s="277"/>
      <c r="AA7" s="277"/>
      <c r="AB7" s="238" t="s">
        <v>37</v>
      </c>
      <c r="AC7" s="239"/>
      <c r="AD7" s="49" t="s">
        <v>2</v>
      </c>
      <c r="AE7" s="50"/>
      <c r="AF7" s="50"/>
      <c r="AG7" s="50"/>
      <c r="AH7" s="50"/>
      <c r="AI7" s="50"/>
      <c r="AJ7" s="50"/>
      <c r="AK7" s="50"/>
      <c r="AL7" s="50"/>
      <c r="AM7" s="51"/>
      <c r="AN7" s="272" t="s">
        <v>27</v>
      </c>
      <c r="AO7" s="272"/>
      <c r="AP7" s="28"/>
      <c r="AQ7" s="28"/>
      <c r="AR7" s="238" t="s">
        <v>41</v>
      </c>
      <c r="AS7" s="240"/>
      <c r="AT7" s="240"/>
      <c r="AU7" s="240"/>
      <c r="AV7" s="240"/>
      <c r="AW7" s="240"/>
      <c r="AX7" s="240"/>
      <c r="AY7" s="240"/>
      <c r="AZ7" s="240"/>
      <c r="BA7" s="240"/>
      <c r="BB7" s="240"/>
      <c r="BC7" s="240"/>
      <c r="BD7" s="240"/>
      <c r="BE7" s="240"/>
      <c r="BF7" s="239"/>
      <c r="BG7" s="279" t="s">
        <v>42</v>
      </c>
      <c r="BH7" s="279"/>
      <c r="BI7" s="279"/>
      <c r="BJ7" s="279"/>
      <c r="BK7" s="279"/>
      <c r="BL7" s="279" t="s">
        <v>37</v>
      </c>
      <c r="BM7" s="279"/>
      <c r="BN7" s="29"/>
      <c r="BO7" s="1"/>
      <c r="BS7" s="4" t="s">
        <v>74</v>
      </c>
      <c r="BT7" s="4" t="s">
        <v>77</v>
      </c>
      <c r="BU7" s="4" t="s">
        <v>75</v>
      </c>
      <c r="BV7" s="4" t="s">
        <v>74</v>
      </c>
      <c r="BW7" s="4" t="s">
        <v>76</v>
      </c>
    </row>
    <row r="8" spans="1:75" x14ac:dyDescent="0.25">
      <c r="A8" s="1"/>
      <c r="B8" s="27"/>
      <c r="C8" s="232"/>
      <c r="D8" s="233"/>
      <c r="E8" s="233"/>
      <c r="F8" s="233"/>
      <c r="G8" s="233"/>
      <c r="H8" s="233"/>
      <c r="I8" s="233"/>
      <c r="J8" s="233"/>
      <c r="K8" s="233"/>
      <c r="L8" s="233"/>
      <c r="M8" s="233"/>
      <c r="N8" s="233"/>
      <c r="O8" s="233"/>
      <c r="P8" s="233"/>
      <c r="Q8" s="234"/>
      <c r="R8" s="28"/>
      <c r="S8" s="52">
        <f t="array" ref="S8">IFERROR(INDEX(NumList, SMALL(IF(($C$8=NameList), MATCH(ROW(NumList), ROW(NumList))), ROW(A1))), "")</f>
        <v>1</v>
      </c>
      <c r="T8" s="207">
        <f>IFERROR(INDEX('Staff List'!$C$9:$C$358, MATCH('Staff Profile'!$S8, 'Staff List'!$B$9:$B$358, 0)), "")</f>
        <v>0</v>
      </c>
      <c r="U8" s="208"/>
      <c r="V8" s="208"/>
      <c r="W8" s="208"/>
      <c r="X8" s="208"/>
      <c r="Y8" s="208"/>
      <c r="Z8" s="208"/>
      <c r="AA8" s="209"/>
      <c r="AB8" s="273">
        <f>IFERROR(INDEX('Staff List'!$E$9:$E$358, MATCH('Staff Profile'!$S8, 'Staff List'!$B$9:$B$358, 0)), "")</f>
        <v>0</v>
      </c>
      <c r="AC8" s="274"/>
      <c r="AD8" s="207" t="str">
        <f>IFERROR(INDEX('Staff List'!$AR$6:$AR$11, MATCH('Staff Profile'!$AP8, 'Staff List'!$AH$6:$AH$11, 0)), "")</f>
        <v/>
      </c>
      <c r="AE8" s="208"/>
      <c r="AF8" s="208"/>
      <c r="AG8" s="208"/>
      <c r="AH8" s="208"/>
      <c r="AI8" s="208"/>
      <c r="AJ8" s="208"/>
      <c r="AK8" s="208"/>
      <c r="AL8" s="208"/>
      <c r="AM8" s="209"/>
      <c r="AN8" s="280">
        <f>IFERROR(INDEX('Staff List'!$H$9:$H$358, MATCH('Staff Profile'!$S8, 'Staff List'!$B$9:$B$358, 0)), "")</f>
        <v>0</v>
      </c>
      <c r="AO8" s="281"/>
      <c r="AP8" s="48">
        <f>IFERROR(INDEX('Staff List'!$F$9:$F$358, MATCH('Staff Profile'!$S8, 'Staff List'!$B$9:$B$358, 0)), "")</f>
        <v>0</v>
      </c>
      <c r="AQ8" s="52">
        <v>1</v>
      </c>
      <c r="AR8" s="207">
        <f>IFERROR(INDEX('Staff List'!$C$9:$C$358, MATCH('Staff Profile'!BN8, 'Staff List'!$B$9:$B$358, 0)), "")</f>
        <v>0</v>
      </c>
      <c r="AS8" s="208"/>
      <c r="AT8" s="208"/>
      <c r="AU8" s="208"/>
      <c r="AV8" s="208"/>
      <c r="AW8" s="208"/>
      <c r="AX8" s="208"/>
      <c r="AY8" s="208"/>
      <c r="AZ8" s="208"/>
      <c r="BA8" s="208"/>
      <c r="BB8" s="208"/>
      <c r="BC8" s="208"/>
      <c r="BD8" s="208"/>
      <c r="BE8" s="208"/>
      <c r="BF8" s="208"/>
      <c r="BG8" s="211" t="str">
        <f>IFERROR(INDEX($BU$8:$BU$124, MATCH(AQ8, $BW$8:$BW$124, 0)), "")</f>
        <v>Now / 1st</v>
      </c>
      <c r="BH8" s="212"/>
      <c r="BI8" s="212"/>
      <c r="BJ8" s="212"/>
      <c r="BK8" s="213"/>
      <c r="BL8" s="212"/>
      <c r="BM8" s="213"/>
      <c r="BN8" s="56">
        <f>IFERROR(INDEX($BT$8:$BT$124, MATCH(AQ8, $BW$8:$BW$124, 0)), "")</f>
        <v>1</v>
      </c>
      <c r="BO8" s="1"/>
      <c r="BS8" s="6">
        <v>1</v>
      </c>
      <c r="BT8" s="7">
        <f t="array" ref="BT8">IFERROR(INDEX(NumList, SMALL(IF(($C$8=List1), MATCH(ROW(NumList), ROW(NumList))), ROW(A1))), "")</f>
        <v>1</v>
      </c>
      <c r="BU8" s="7" t="s">
        <v>65</v>
      </c>
      <c r="BV8" s="7">
        <f>IF(BT8="", "", BS8)</f>
        <v>1</v>
      </c>
      <c r="BW8" s="53">
        <f>IF(BT8="", "", RANK(BV8, $BV$8:$BV$124, 1))</f>
        <v>1</v>
      </c>
    </row>
    <row r="9" spans="1:75" x14ac:dyDescent="0.25">
      <c r="A9" s="1"/>
      <c r="B9" s="27"/>
      <c r="C9" s="235"/>
      <c r="D9" s="236"/>
      <c r="E9" s="236"/>
      <c r="F9" s="236"/>
      <c r="G9" s="236"/>
      <c r="H9" s="236"/>
      <c r="I9" s="236"/>
      <c r="J9" s="236"/>
      <c r="K9" s="236"/>
      <c r="L9" s="236"/>
      <c r="M9" s="236"/>
      <c r="N9" s="236"/>
      <c r="O9" s="236"/>
      <c r="P9" s="236"/>
      <c r="Q9" s="237"/>
      <c r="R9" s="28"/>
      <c r="S9" s="52">
        <f t="array" ref="S9">IFERROR(INDEX(NumList, SMALL(IF(($C$8=NameList), MATCH(ROW(NumList), ROW(NumList))), ROW(A2))), "")</f>
        <v>2</v>
      </c>
      <c r="T9" s="214">
        <f>IFERROR(INDEX('Staff List'!$C$9:$C$358, MATCH('Staff Profile'!$S9, 'Staff List'!$B$9:$B$358, 0)), "")</f>
        <v>0</v>
      </c>
      <c r="U9" s="215"/>
      <c r="V9" s="215"/>
      <c r="W9" s="215"/>
      <c r="X9" s="215"/>
      <c r="Y9" s="215"/>
      <c r="Z9" s="215"/>
      <c r="AA9" s="265"/>
      <c r="AB9" s="275">
        <f>IFERROR(INDEX('Staff List'!$E$9:$E$358, MATCH('Staff Profile'!$S9, 'Staff List'!$B$9:$B$358, 0)), "")</f>
        <v>0</v>
      </c>
      <c r="AC9" s="216"/>
      <c r="AD9" s="214" t="str">
        <f>IFERROR(INDEX('Staff List'!$AR$6:$AR$11, MATCH('Staff Profile'!$AP9, 'Staff List'!$AH$6:$AH$11, 0)), "")</f>
        <v/>
      </c>
      <c r="AE9" s="215"/>
      <c r="AF9" s="215"/>
      <c r="AG9" s="215"/>
      <c r="AH9" s="215"/>
      <c r="AI9" s="215"/>
      <c r="AJ9" s="215"/>
      <c r="AK9" s="215"/>
      <c r="AL9" s="215"/>
      <c r="AM9" s="265"/>
      <c r="AN9" s="216">
        <f>IFERROR(INDEX('Staff List'!$H$9:$H$358, MATCH('Staff Profile'!$S9, 'Staff List'!$B$9:$B$358, 0)), "")</f>
        <v>0</v>
      </c>
      <c r="AO9" s="217"/>
      <c r="AP9" s="48">
        <f>IFERROR(INDEX('Staff List'!$F$9:$F$358, MATCH('Staff Profile'!$S9, 'Staff List'!$B$9:$B$358, 0)), "")</f>
        <v>0</v>
      </c>
      <c r="AQ9" s="52">
        <v>2</v>
      </c>
      <c r="AR9" s="214">
        <f>IFERROR(INDEX('Staff List'!$C$9:$C$358, MATCH('Staff Profile'!BN9, 'Staff List'!$B$9:$B$358, 0)), "")</f>
        <v>0</v>
      </c>
      <c r="AS9" s="215"/>
      <c r="AT9" s="215"/>
      <c r="AU9" s="215"/>
      <c r="AV9" s="215"/>
      <c r="AW9" s="215"/>
      <c r="AX9" s="215"/>
      <c r="AY9" s="215"/>
      <c r="AZ9" s="215"/>
      <c r="BA9" s="215"/>
      <c r="BB9" s="215"/>
      <c r="BC9" s="215"/>
      <c r="BD9" s="215"/>
      <c r="BE9" s="215"/>
      <c r="BF9" s="215"/>
      <c r="BG9" s="204" t="str">
        <f t="shared" ref="BG9:BG20" si="0">IFERROR(INDEX($BU$8:$BU$124, MATCH(AQ9, $BW$8:$BW$124, 0)), "")</f>
        <v>Now / 1st</v>
      </c>
      <c r="BH9" s="205"/>
      <c r="BI9" s="205"/>
      <c r="BJ9" s="205"/>
      <c r="BK9" s="206"/>
      <c r="BL9" s="205"/>
      <c r="BM9" s="206"/>
      <c r="BN9" s="56">
        <f t="shared" ref="BN9:BN20" si="1">IFERROR(INDEX($BT$8:$BT$124, MATCH(AQ9, $BW$8:$BW$124, 0)), "")</f>
        <v>2</v>
      </c>
      <c r="BO9" s="1"/>
      <c r="BS9" s="8">
        <v>2</v>
      </c>
      <c r="BT9" s="9">
        <f t="array" ref="BT9">IFERROR(INDEX(NumList, SMALL(IF(($C$8=List1), MATCH(ROW(NumList), ROW(NumList))), ROW(A2))), "")</f>
        <v>2</v>
      </c>
      <c r="BU9" s="9" t="s">
        <v>65</v>
      </c>
      <c r="BV9" s="9">
        <f t="shared" ref="BV9:BV72" si="2">IF(BT9="", "", BS9)</f>
        <v>2</v>
      </c>
      <c r="BW9" s="54">
        <f t="shared" ref="BW9:BW72" si="3">IF(BT9="", "", RANK(BV9, $BV$8:$BV$124, 1))</f>
        <v>2</v>
      </c>
    </row>
    <row r="10" spans="1:75" ht="15" customHeight="1" x14ac:dyDescent="0.25">
      <c r="A10" s="1"/>
      <c r="B10" s="27"/>
      <c r="C10" s="28"/>
      <c r="D10" s="28"/>
      <c r="E10" s="28"/>
      <c r="F10" s="28"/>
      <c r="G10" s="28"/>
      <c r="H10" s="28"/>
      <c r="I10" s="28"/>
      <c r="J10" s="28"/>
      <c r="K10" s="28"/>
      <c r="L10" s="28"/>
      <c r="M10" s="43" t="str">
        <f>IFERROR(INDEX('Staff List'!$G$9:$G$358, MATCH('Staff Profile'!$C$8, 'Staff List'!$D$9:$D$358, 0)), "")</f>
        <v/>
      </c>
      <c r="N10" s="28"/>
      <c r="O10" s="28"/>
      <c r="P10" s="28"/>
      <c r="Q10" s="28"/>
      <c r="R10" s="28"/>
      <c r="S10" s="52">
        <f t="array" ref="S10">IFERROR(INDEX(NumList, SMALL(IF(($C$8=NameList), MATCH(ROW(NumList), ROW(NumList))), ROW(A3))), "")</f>
        <v>3</v>
      </c>
      <c r="T10" s="214">
        <f>IFERROR(INDEX('Staff List'!$C$9:$C$358, MATCH('Staff Profile'!$S10, 'Staff List'!$B$9:$B$358, 0)), "")</f>
        <v>0</v>
      </c>
      <c r="U10" s="215"/>
      <c r="V10" s="215"/>
      <c r="W10" s="215"/>
      <c r="X10" s="215"/>
      <c r="Y10" s="215"/>
      <c r="Z10" s="215"/>
      <c r="AA10" s="265"/>
      <c r="AB10" s="275">
        <f>IFERROR(INDEX('Staff List'!$E$9:$E$358, MATCH('Staff Profile'!$S10, 'Staff List'!$B$9:$B$358, 0)), "")</f>
        <v>0</v>
      </c>
      <c r="AC10" s="216"/>
      <c r="AD10" s="214" t="str">
        <f>IFERROR(INDEX('Staff List'!$AR$6:$AR$11, MATCH('Staff Profile'!$AP10, 'Staff List'!$AH$6:$AH$11, 0)), "")</f>
        <v/>
      </c>
      <c r="AE10" s="215"/>
      <c r="AF10" s="215"/>
      <c r="AG10" s="215"/>
      <c r="AH10" s="215"/>
      <c r="AI10" s="215"/>
      <c r="AJ10" s="215"/>
      <c r="AK10" s="215"/>
      <c r="AL10" s="215"/>
      <c r="AM10" s="265"/>
      <c r="AN10" s="216">
        <f>IFERROR(INDEX('Staff List'!$H$9:$H$358, MATCH('Staff Profile'!$S10, 'Staff List'!$B$9:$B$358, 0)), "")</f>
        <v>0</v>
      </c>
      <c r="AO10" s="217"/>
      <c r="AP10" s="48">
        <f>IFERROR(INDEX('Staff List'!$F$9:$F$358, MATCH('Staff Profile'!$S10, 'Staff List'!$B$9:$B$358, 0)), "")</f>
        <v>0</v>
      </c>
      <c r="AQ10" s="52">
        <v>3</v>
      </c>
      <c r="AR10" s="214">
        <f>IFERROR(INDEX('Staff List'!$C$9:$C$358, MATCH('Staff Profile'!BN10, 'Staff List'!$B$9:$B$358, 0)), "")</f>
        <v>0</v>
      </c>
      <c r="AS10" s="215"/>
      <c r="AT10" s="215"/>
      <c r="AU10" s="215"/>
      <c r="AV10" s="215"/>
      <c r="AW10" s="215"/>
      <c r="AX10" s="215"/>
      <c r="AY10" s="215"/>
      <c r="AZ10" s="215"/>
      <c r="BA10" s="215"/>
      <c r="BB10" s="215"/>
      <c r="BC10" s="215"/>
      <c r="BD10" s="215"/>
      <c r="BE10" s="215"/>
      <c r="BF10" s="215"/>
      <c r="BG10" s="204" t="str">
        <f t="shared" si="0"/>
        <v>Now / 1st</v>
      </c>
      <c r="BH10" s="205"/>
      <c r="BI10" s="205"/>
      <c r="BJ10" s="205"/>
      <c r="BK10" s="206"/>
      <c r="BL10" s="205"/>
      <c r="BM10" s="206"/>
      <c r="BN10" s="56">
        <f t="shared" si="1"/>
        <v>3</v>
      </c>
      <c r="BO10" s="1"/>
      <c r="BS10" s="8">
        <v>3</v>
      </c>
      <c r="BT10" s="9">
        <f t="array" ref="BT10">IFERROR(INDEX(NumList, SMALL(IF(($C$8=List1), MATCH(ROW(NumList), ROW(NumList))), ROW(A3))), "")</f>
        <v>3</v>
      </c>
      <c r="BU10" s="9" t="s">
        <v>65</v>
      </c>
      <c r="BV10" s="9">
        <f t="shared" si="2"/>
        <v>3</v>
      </c>
      <c r="BW10" s="54">
        <f t="shared" si="3"/>
        <v>3</v>
      </c>
    </row>
    <row r="11" spans="1:75" ht="15" customHeight="1" x14ac:dyDescent="0.25">
      <c r="A11" s="1"/>
      <c r="B11" s="27"/>
      <c r="C11" s="241" t="str">
        <f>"Risk of "&amp;C8&amp;" Leaving:"</f>
        <v>Risk of  Leaving:</v>
      </c>
      <c r="D11" s="242"/>
      <c r="E11" s="242"/>
      <c r="F11" s="242"/>
      <c r="G11" s="242"/>
      <c r="H11" s="242"/>
      <c r="I11" s="242"/>
      <c r="J11" s="242"/>
      <c r="K11" s="242"/>
      <c r="L11" s="243"/>
      <c r="M11" s="247" t="str">
        <f>IFERROR(INDEX('Staff List'!$AP$6:$AP$8, MATCH('Staff Profile'!$M$10, 'Staff List'!$AI$6:$AI$8, 0)), "")</f>
        <v/>
      </c>
      <c r="N11" s="248"/>
      <c r="O11" s="248"/>
      <c r="P11" s="248"/>
      <c r="Q11" s="249"/>
      <c r="R11" s="28"/>
      <c r="S11" s="52">
        <f t="array" ref="S11">IFERROR(INDEX(NumList, SMALL(IF(($C$8=NameList), MATCH(ROW(NumList), ROW(NumList))), ROW(A4))), "")</f>
        <v>4</v>
      </c>
      <c r="T11" s="214">
        <f>IFERROR(INDEX('Staff List'!$C$9:$C$358, MATCH('Staff Profile'!$S11, 'Staff List'!$B$9:$B$358, 0)), "")</f>
        <v>0</v>
      </c>
      <c r="U11" s="215"/>
      <c r="V11" s="215"/>
      <c r="W11" s="215"/>
      <c r="X11" s="215"/>
      <c r="Y11" s="215"/>
      <c r="Z11" s="215"/>
      <c r="AA11" s="265"/>
      <c r="AB11" s="275">
        <f>IFERROR(INDEX('Staff List'!$E$9:$E$358, MATCH('Staff Profile'!$S11, 'Staff List'!$B$9:$B$358, 0)), "")</f>
        <v>0</v>
      </c>
      <c r="AC11" s="216"/>
      <c r="AD11" s="214" t="str">
        <f>IFERROR(INDEX('Staff List'!$AR$6:$AR$11, MATCH('Staff Profile'!$AP11, 'Staff List'!$AH$6:$AH$11, 0)), "")</f>
        <v/>
      </c>
      <c r="AE11" s="215"/>
      <c r="AF11" s="215"/>
      <c r="AG11" s="215"/>
      <c r="AH11" s="215"/>
      <c r="AI11" s="215"/>
      <c r="AJ11" s="215"/>
      <c r="AK11" s="215"/>
      <c r="AL11" s="215"/>
      <c r="AM11" s="265"/>
      <c r="AN11" s="216">
        <f>IFERROR(INDEX('Staff List'!$H$9:$H$358, MATCH('Staff Profile'!$S11, 'Staff List'!$B$9:$B$358, 0)), "")</f>
        <v>0</v>
      </c>
      <c r="AO11" s="217"/>
      <c r="AP11" s="48">
        <f>IFERROR(INDEX('Staff List'!$F$9:$F$358, MATCH('Staff Profile'!$S11, 'Staff List'!$B$9:$B$358, 0)), "")</f>
        <v>0</v>
      </c>
      <c r="AQ11" s="52">
        <v>4</v>
      </c>
      <c r="AR11" s="214">
        <f>IFERROR(INDEX('Staff List'!$C$9:$C$358, MATCH('Staff Profile'!BN11, 'Staff List'!$B$9:$B$358, 0)), "")</f>
        <v>0</v>
      </c>
      <c r="AS11" s="215"/>
      <c r="AT11" s="215"/>
      <c r="AU11" s="215"/>
      <c r="AV11" s="215"/>
      <c r="AW11" s="215"/>
      <c r="AX11" s="215"/>
      <c r="AY11" s="215"/>
      <c r="AZ11" s="215"/>
      <c r="BA11" s="215"/>
      <c r="BB11" s="215"/>
      <c r="BC11" s="215"/>
      <c r="BD11" s="215"/>
      <c r="BE11" s="215"/>
      <c r="BF11" s="215"/>
      <c r="BG11" s="204" t="str">
        <f t="shared" si="0"/>
        <v>Now / 1st</v>
      </c>
      <c r="BH11" s="205"/>
      <c r="BI11" s="205"/>
      <c r="BJ11" s="205"/>
      <c r="BK11" s="206"/>
      <c r="BL11" s="205"/>
      <c r="BM11" s="206"/>
      <c r="BN11" s="56">
        <f t="shared" si="1"/>
        <v>4</v>
      </c>
      <c r="BO11" s="1"/>
      <c r="BS11" s="8">
        <v>4</v>
      </c>
      <c r="BT11" s="9">
        <f t="array" ref="BT11">IFERROR(INDEX(NumList, SMALL(IF(($C$8=List1), MATCH(ROW(NumList), ROW(NumList))), ROW(A4))), "")</f>
        <v>4</v>
      </c>
      <c r="BU11" s="9" t="s">
        <v>65</v>
      </c>
      <c r="BV11" s="9">
        <f t="shared" si="2"/>
        <v>4</v>
      </c>
      <c r="BW11" s="54">
        <f t="shared" si="3"/>
        <v>4</v>
      </c>
    </row>
    <row r="12" spans="1:75" ht="15" customHeight="1" x14ac:dyDescent="0.25">
      <c r="A12" s="1"/>
      <c r="B12" s="27"/>
      <c r="C12" s="244"/>
      <c r="D12" s="245"/>
      <c r="E12" s="245"/>
      <c r="F12" s="245"/>
      <c r="G12" s="245"/>
      <c r="H12" s="245"/>
      <c r="I12" s="245"/>
      <c r="J12" s="245"/>
      <c r="K12" s="245"/>
      <c r="L12" s="246"/>
      <c r="M12" s="250"/>
      <c r="N12" s="251"/>
      <c r="O12" s="251"/>
      <c r="P12" s="251"/>
      <c r="Q12" s="252"/>
      <c r="R12" s="28"/>
      <c r="S12" s="52">
        <f t="array" ref="S12">IFERROR(INDEX(NumList, SMALL(IF(($C$8=NameList), MATCH(ROW(NumList), ROW(NumList))), ROW(A5))), "")</f>
        <v>5</v>
      </c>
      <c r="T12" s="266">
        <f>IFERROR(INDEX('Staff List'!$C$9:$C$358, MATCH('Staff Profile'!$S12, 'Staff List'!$B$9:$B$358, 0)), "")</f>
        <v>0</v>
      </c>
      <c r="U12" s="267"/>
      <c r="V12" s="267"/>
      <c r="W12" s="267"/>
      <c r="X12" s="267"/>
      <c r="Y12" s="267"/>
      <c r="Z12" s="267"/>
      <c r="AA12" s="268"/>
      <c r="AB12" s="278">
        <f>IFERROR(INDEX('Staff List'!$E$9:$E$358, MATCH('Staff Profile'!$S12, 'Staff List'!$B$9:$B$358, 0)), "")</f>
        <v>0</v>
      </c>
      <c r="AC12" s="230"/>
      <c r="AD12" s="266" t="str">
        <f>IFERROR(INDEX('Staff List'!$AR$6:$AR$11, MATCH('Staff Profile'!$AP12, 'Staff List'!$AH$6:$AH$11, 0)), "")</f>
        <v/>
      </c>
      <c r="AE12" s="267"/>
      <c r="AF12" s="267"/>
      <c r="AG12" s="267"/>
      <c r="AH12" s="267"/>
      <c r="AI12" s="267"/>
      <c r="AJ12" s="267"/>
      <c r="AK12" s="267"/>
      <c r="AL12" s="267"/>
      <c r="AM12" s="268"/>
      <c r="AN12" s="230">
        <f>IFERROR(INDEX('Staff List'!$H$9:$H$358, MATCH('Staff Profile'!$S12, 'Staff List'!$B$9:$B$358, 0)), "")</f>
        <v>0</v>
      </c>
      <c r="AO12" s="231"/>
      <c r="AP12" s="48">
        <f>IFERROR(INDEX('Staff List'!$F$9:$F$358, MATCH('Staff Profile'!$S12, 'Staff List'!$B$9:$B$358, 0)), "")</f>
        <v>0</v>
      </c>
      <c r="AQ12" s="52">
        <v>5</v>
      </c>
      <c r="AR12" s="214">
        <f>IFERROR(INDEX('Staff List'!$C$9:$C$358, MATCH('Staff Profile'!BN12, 'Staff List'!$B$9:$B$358, 0)), "")</f>
        <v>0</v>
      </c>
      <c r="AS12" s="215"/>
      <c r="AT12" s="215"/>
      <c r="AU12" s="215"/>
      <c r="AV12" s="215"/>
      <c r="AW12" s="215"/>
      <c r="AX12" s="215"/>
      <c r="AY12" s="215"/>
      <c r="AZ12" s="215"/>
      <c r="BA12" s="215"/>
      <c r="BB12" s="215"/>
      <c r="BC12" s="215"/>
      <c r="BD12" s="215"/>
      <c r="BE12" s="215"/>
      <c r="BF12" s="215"/>
      <c r="BG12" s="204" t="str">
        <f t="shared" si="0"/>
        <v>Now / 1st</v>
      </c>
      <c r="BH12" s="205"/>
      <c r="BI12" s="205"/>
      <c r="BJ12" s="205"/>
      <c r="BK12" s="206"/>
      <c r="BL12" s="205"/>
      <c r="BM12" s="206"/>
      <c r="BN12" s="56">
        <f t="shared" si="1"/>
        <v>5</v>
      </c>
      <c r="BO12" s="1"/>
      <c r="BS12" s="8">
        <v>5</v>
      </c>
      <c r="BT12" s="9">
        <f t="array" ref="BT12">IFERROR(INDEX(NumList, SMALL(IF(($C$8=List1), MATCH(ROW(NumList), ROW(NumList))), ROW(A5))), "")</f>
        <v>5</v>
      </c>
      <c r="BU12" s="9" t="s">
        <v>65</v>
      </c>
      <c r="BV12" s="9">
        <f t="shared" si="2"/>
        <v>5</v>
      </c>
      <c r="BW12" s="54">
        <f t="shared" si="3"/>
        <v>5</v>
      </c>
    </row>
    <row r="13" spans="1:75" x14ac:dyDescent="0.25">
      <c r="A13" s="1"/>
      <c r="B13" s="27"/>
      <c r="C13" s="28"/>
      <c r="D13" s="28"/>
      <c r="E13" s="28"/>
      <c r="F13" s="28"/>
      <c r="G13" s="28"/>
      <c r="H13" s="28"/>
      <c r="I13" s="28"/>
      <c r="J13" s="28"/>
      <c r="K13" s="28"/>
      <c r="L13" s="28"/>
      <c r="M13" s="48" t="e">
        <f>INDEX('Staff List'!$I$9:$I$358, MATCH('Staff Profile'!$C$8, 'Staff List'!$D$9:$D$358, 0))</f>
        <v>#N/A</v>
      </c>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52">
        <v>6</v>
      </c>
      <c r="AR13" s="214">
        <f>IFERROR(INDEX('Staff List'!$C$9:$C$358, MATCH('Staff Profile'!BN13, 'Staff List'!$B$9:$B$358, 0)), "")</f>
        <v>0</v>
      </c>
      <c r="AS13" s="215"/>
      <c r="AT13" s="215"/>
      <c r="AU13" s="215"/>
      <c r="AV13" s="215"/>
      <c r="AW13" s="215"/>
      <c r="AX13" s="215"/>
      <c r="AY13" s="215"/>
      <c r="AZ13" s="215"/>
      <c r="BA13" s="215"/>
      <c r="BB13" s="215"/>
      <c r="BC13" s="215"/>
      <c r="BD13" s="215"/>
      <c r="BE13" s="215"/>
      <c r="BF13" s="215"/>
      <c r="BG13" s="204" t="str">
        <f t="shared" si="0"/>
        <v>Now / 1st</v>
      </c>
      <c r="BH13" s="205"/>
      <c r="BI13" s="205"/>
      <c r="BJ13" s="205"/>
      <c r="BK13" s="206"/>
      <c r="BL13" s="205"/>
      <c r="BM13" s="206"/>
      <c r="BN13" s="56">
        <f t="shared" si="1"/>
        <v>6</v>
      </c>
      <c r="BO13" s="1"/>
      <c r="BS13" s="8">
        <v>6</v>
      </c>
      <c r="BT13" s="9">
        <f t="array" ref="BT13">IFERROR(INDEX(NumList, SMALL(IF(($C$8=List1), MATCH(ROW(NumList), ROW(NumList))), ROW(A6))), "")</f>
        <v>6</v>
      </c>
      <c r="BU13" s="9" t="s">
        <v>65</v>
      </c>
      <c r="BV13" s="9">
        <f t="shared" si="2"/>
        <v>6</v>
      </c>
      <c r="BW13" s="54">
        <f t="shared" si="3"/>
        <v>6</v>
      </c>
    </row>
    <row r="14" spans="1:75" x14ac:dyDescent="0.25">
      <c r="A14" s="1"/>
      <c r="B14" s="27"/>
      <c r="C14" s="241" t="str">
        <f>"Future Path of "&amp;C8&amp;":"</f>
        <v>Future Path of :</v>
      </c>
      <c r="D14" s="242"/>
      <c r="E14" s="242"/>
      <c r="F14" s="242"/>
      <c r="G14" s="242"/>
      <c r="H14" s="242"/>
      <c r="I14" s="242"/>
      <c r="J14" s="242"/>
      <c r="K14" s="242"/>
      <c r="L14" s="243"/>
      <c r="M14" s="253" t="str">
        <f>IFERROR(INDEX('Staff List'!$AQ$6:$AQ$9, MATCH('Staff Profile'!$M$13, 'Staff List'!$AK$6:$AK$9, 0)), "")</f>
        <v/>
      </c>
      <c r="N14" s="254"/>
      <c r="O14" s="254"/>
      <c r="P14" s="254"/>
      <c r="Q14" s="255"/>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52">
        <v>7</v>
      </c>
      <c r="AR14" s="214">
        <f>IFERROR(INDEX('Staff List'!$C$9:$C$358, MATCH('Staff Profile'!BN14, 'Staff List'!$B$9:$B$358, 0)), "")</f>
        <v>0</v>
      </c>
      <c r="AS14" s="215"/>
      <c r="AT14" s="215"/>
      <c r="AU14" s="215"/>
      <c r="AV14" s="215"/>
      <c r="AW14" s="215"/>
      <c r="AX14" s="215"/>
      <c r="AY14" s="215"/>
      <c r="AZ14" s="215"/>
      <c r="BA14" s="215"/>
      <c r="BB14" s="215"/>
      <c r="BC14" s="215"/>
      <c r="BD14" s="215"/>
      <c r="BE14" s="215"/>
      <c r="BF14" s="215"/>
      <c r="BG14" s="204" t="str">
        <f t="shared" si="0"/>
        <v>Now / 1st</v>
      </c>
      <c r="BH14" s="205"/>
      <c r="BI14" s="205"/>
      <c r="BJ14" s="205"/>
      <c r="BK14" s="206"/>
      <c r="BL14" s="205"/>
      <c r="BM14" s="206"/>
      <c r="BN14" s="56">
        <f t="shared" si="1"/>
        <v>7</v>
      </c>
      <c r="BO14" s="1"/>
      <c r="BS14" s="8">
        <v>7</v>
      </c>
      <c r="BT14" s="9">
        <f t="array" ref="BT14">IFERROR(INDEX(NumList, SMALL(IF(($C$8=List1), MATCH(ROW(NumList), ROW(NumList))), ROW(A7))), "")</f>
        <v>7</v>
      </c>
      <c r="BU14" s="9" t="s">
        <v>65</v>
      </c>
      <c r="BV14" s="9">
        <f t="shared" si="2"/>
        <v>7</v>
      </c>
      <c r="BW14" s="54">
        <f t="shared" si="3"/>
        <v>7</v>
      </c>
    </row>
    <row r="15" spans="1:75" x14ac:dyDescent="0.25">
      <c r="A15" s="1"/>
      <c r="B15" s="27"/>
      <c r="C15" s="244"/>
      <c r="D15" s="245"/>
      <c r="E15" s="245"/>
      <c r="F15" s="245"/>
      <c r="G15" s="245"/>
      <c r="H15" s="245"/>
      <c r="I15" s="245"/>
      <c r="J15" s="245"/>
      <c r="K15" s="245"/>
      <c r="L15" s="246"/>
      <c r="M15" s="256"/>
      <c r="N15" s="257"/>
      <c r="O15" s="257"/>
      <c r="P15" s="257"/>
      <c r="Q15" s="258"/>
      <c r="R15" s="28"/>
      <c r="S15" s="28"/>
      <c r="T15" s="269" t="str">
        <f>"Number of Times that "&amp;C8&amp;" Appears in Each Listing"</f>
        <v>Number of Times that  Appears in Each Listing</v>
      </c>
      <c r="U15" s="270"/>
      <c r="V15" s="270"/>
      <c r="W15" s="270"/>
      <c r="X15" s="270"/>
      <c r="Y15" s="270"/>
      <c r="Z15" s="270"/>
      <c r="AA15" s="270"/>
      <c r="AB15" s="270"/>
      <c r="AC15" s="270"/>
      <c r="AD15" s="270"/>
      <c r="AE15" s="270"/>
      <c r="AF15" s="270"/>
      <c r="AG15" s="270"/>
      <c r="AH15" s="270"/>
      <c r="AI15" s="270"/>
      <c r="AJ15" s="270"/>
      <c r="AK15" s="270"/>
      <c r="AL15" s="270"/>
      <c r="AM15" s="270"/>
      <c r="AN15" s="270"/>
      <c r="AO15" s="271"/>
      <c r="AP15" s="28"/>
      <c r="AQ15" s="52">
        <v>8</v>
      </c>
      <c r="AR15" s="214">
        <f>IFERROR(INDEX('Staff List'!$C$9:$C$358, MATCH('Staff Profile'!BN15, 'Staff List'!$B$9:$B$358, 0)), "")</f>
        <v>0</v>
      </c>
      <c r="AS15" s="215"/>
      <c r="AT15" s="215"/>
      <c r="AU15" s="215"/>
      <c r="AV15" s="215"/>
      <c r="AW15" s="215"/>
      <c r="AX15" s="215"/>
      <c r="AY15" s="215"/>
      <c r="AZ15" s="215"/>
      <c r="BA15" s="215"/>
      <c r="BB15" s="215"/>
      <c r="BC15" s="215"/>
      <c r="BD15" s="215"/>
      <c r="BE15" s="215"/>
      <c r="BF15" s="215"/>
      <c r="BG15" s="204" t="str">
        <f t="shared" si="0"/>
        <v>Now / 1st</v>
      </c>
      <c r="BH15" s="205"/>
      <c r="BI15" s="205"/>
      <c r="BJ15" s="205"/>
      <c r="BK15" s="206"/>
      <c r="BL15" s="205"/>
      <c r="BM15" s="206"/>
      <c r="BN15" s="56">
        <f t="shared" si="1"/>
        <v>8</v>
      </c>
      <c r="BO15" s="1"/>
      <c r="BS15" s="8">
        <v>8</v>
      </c>
      <c r="BT15" s="9">
        <f t="array" ref="BT15">IFERROR(INDEX(NumList, SMALL(IF(($C$8=List1), MATCH(ROW(NumList), ROW(NumList))), ROW(A8))), "")</f>
        <v>8</v>
      </c>
      <c r="BU15" s="9" t="s">
        <v>65</v>
      </c>
      <c r="BV15" s="9">
        <f t="shared" si="2"/>
        <v>8</v>
      </c>
      <c r="BW15" s="54">
        <f t="shared" si="3"/>
        <v>8</v>
      </c>
    </row>
    <row r="16" spans="1:75" x14ac:dyDescent="0.25">
      <c r="A16" s="1"/>
      <c r="B16" s="27"/>
      <c r="C16" s="28"/>
      <c r="D16" s="28"/>
      <c r="E16" s="28"/>
      <c r="F16" s="28"/>
      <c r="G16" s="28"/>
      <c r="H16" s="28"/>
      <c r="I16" s="28"/>
      <c r="J16" s="28"/>
      <c r="K16" s="28"/>
      <c r="L16" s="28"/>
      <c r="M16" s="28"/>
      <c r="N16" s="28"/>
      <c r="O16" s="28"/>
      <c r="P16" s="28"/>
      <c r="Q16" s="28"/>
      <c r="R16" s="28"/>
      <c r="S16" s="28"/>
      <c r="T16" s="211" t="s">
        <v>43</v>
      </c>
      <c r="U16" s="212"/>
      <c r="V16" s="212"/>
      <c r="W16" s="212"/>
      <c r="X16" s="212"/>
      <c r="Y16" s="212"/>
      <c r="Z16" s="212"/>
      <c r="AA16" s="212"/>
      <c r="AB16" s="212"/>
      <c r="AC16" s="212"/>
      <c r="AD16" s="212"/>
      <c r="AE16" s="212"/>
      <c r="AF16" s="212"/>
      <c r="AG16" s="212"/>
      <c r="AH16" s="212"/>
      <c r="AI16" s="212"/>
      <c r="AJ16" s="212"/>
      <c r="AK16" s="211">
        <f>COUNTIF(List1, $C$8)</f>
        <v>0</v>
      </c>
      <c r="AL16" s="212"/>
      <c r="AM16" s="212"/>
      <c r="AN16" s="212"/>
      <c r="AO16" s="213"/>
      <c r="AP16" s="28"/>
      <c r="AQ16" s="52">
        <v>9</v>
      </c>
      <c r="AR16" s="214">
        <f>IFERROR(INDEX('Staff List'!$C$9:$C$358, MATCH('Staff Profile'!BN16, 'Staff List'!$B$9:$B$358, 0)), "")</f>
        <v>0</v>
      </c>
      <c r="AS16" s="215"/>
      <c r="AT16" s="215"/>
      <c r="AU16" s="215"/>
      <c r="AV16" s="215"/>
      <c r="AW16" s="215"/>
      <c r="AX16" s="215"/>
      <c r="AY16" s="215"/>
      <c r="AZ16" s="215"/>
      <c r="BA16" s="215"/>
      <c r="BB16" s="215"/>
      <c r="BC16" s="215"/>
      <c r="BD16" s="215"/>
      <c r="BE16" s="215"/>
      <c r="BF16" s="215"/>
      <c r="BG16" s="204" t="str">
        <f t="shared" si="0"/>
        <v>Now / 1st</v>
      </c>
      <c r="BH16" s="205"/>
      <c r="BI16" s="205"/>
      <c r="BJ16" s="205"/>
      <c r="BK16" s="206"/>
      <c r="BL16" s="205"/>
      <c r="BM16" s="206"/>
      <c r="BN16" s="56">
        <f t="shared" si="1"/>
        <v>9</v>
      </c>
      <c r="BO16" s="1"/>
      <c r="BS16" s="8">
        <v>9</v>
      </c>
      <c r="BT16" s="9">
        <f t="array" ref="BT16">IFERROR(INDEX(NumList, SMALL(IF(($C$8=List1), MATCH(ROW(NumList), ROW(NumList))), ROW(A9))), "")</f>
        <v>9</v>
      </c>
      <c r="BU16" s="9" t="s">
        <v>65</v>
      </c>
      <c r="BV16" s="9">
        <f t="shared" si="2"/>
        <v>9</v>
      </c>
      <c r="BW16" s="54">
        <f t="shared" si="3"/>
        <v>9</v>
      </c>
    </row>
    <row r="17" spans="1:75" x14ac:dyDescent="0.25">
      <c r="A17" s="1"/>
      <c r="B17" s="27"/>
      <c r="C17" s="192" t="s">
        <v>49</v>
      </c>
      <c r="D17" s="193"/>
      <c r="E17" s="193"/>
      <c r="F17" s="193"/>
      <c r="G17" s="193"/>
      <c r="H17" s="193"/>
      <c r="I17" s="193"/>
      <c r="J17" s="193"/>
      <c r="K17" s="193"/>
      <c r="L17" s="194"/>
      <c r="M17" s="198">
        <f>COUNTIF('Staff List'!$D$9:$D$358, 'Staff Profile'!$C$8)</f>
        <v>0</v>
      </c>
      <c r="N17" s="199"/>
      <c r="O17" s="199"/>
      <c r="P17" s="199"/>
      <c r="Q17" s="200"/>
      <c r="R17" s="28"/>
      <c r="S17" s="28"/>
      <c r="T17" s="204" t="s">
        <v>44</v>
      </c>
      <c r="U17" s="205"/>
      <c r="V17" s="205"/>
      <c r="W17" s="205"/>
      <c r="X17" s="205"/>
      <c r="Y17" s="205"/>
      <c r="Z17" s="205"/>
      <c r="AA17" s="205"/>
      <c r="AB17" s="205"/>
      <c r="AC17" s="205"/>
      <c r="AD17" s="205"/>
      <c r="AE17" s="205"/>
      <c r="AF17" s="205"/>
      <c r="AG17" s="205"/>
      <c r="AH17" s="205"/>
      <c r="AI17" s="205"/>
      <c r="AJ17" s="205"/>
      <c r="AK17" s="204">
        <f>COUNTIF(List2, $C$8)</f>
        <v>0</v>
      </c>
      <c r="AL17" s="205"/>
      <c r="AM17" s="205"/>
      <c r="AN17" s="205"/>
      <c r="AO17" s="206"/>
      <c r="AP17" s="28"/>
      <c r="AQ17" s="52">
        <v>10</v>
      </c>
      <c r="AR17" s="214">
        <f>IFERROR(INDEX('Staff List'!$C$9:$C$358, MATCH('Staff Profile'!BN17, 'Staff List'!$B$9:$B$358, 0)), "")</f>
        <v>0</v>
      </c>
      <c r="AS17" s="215"/>
      <c r="AT17" s="215"/>
      <c r="AU17" s="215"/>
      <c r="AV17" s="215"/>
      <c r="AW17" s="215"/>
      <c r="AX17" s="215"/>
      <c r="AY17" s="215"/>
      <c r="AZ17" s="215"/>
      <c r="BA17" s="215"/>
      <c r="BB17" s="215"/>
      <c r="BC17" s="215"/>
      <c r="BD17" s="215"/>
      <c r="BE17" s="215"/>
      <c r="BF17" s="215"/>
      <c r="BG17" s="204" t="str">
        <f t="shared" si="0"/>
        <v>Now / 1st</v>
      </c>
      <c r="BH17" s="205"/>
      <c r="BI17" s="205"/>
      <c r="BJ17" s="205"/>
      <c r="BK17" s="206"/>
      <c r="BL17" s="205"/>
      <c r="BM17" s="206"/>
      <c r="BN17" s="56">
        <f t="shared" si="1"/>
        <v>10</v>
      </c>
      <c r="BO17" s="1"/>
      <c r="BS17" s="8">
        <v>10</v>
      </c>
      <c r="BT17" s="9">
        <f t="array" ref="BT17">IFERROR(INDEX(NumList, SMALL(IF(($C$8=List1), MATCH(ROW(NumList), ROW(NumList))), ROW(A10))), "")</f>
        <v>10</v>
      </c>
      <c r="BU17" s="9" t="s">
        <v>65</v>
      </c>
      <c r="BV17" s="9">
        <f t="shared" si="2"/>
        <v>10</v>
      </c>
      <c r="BW17" s="54">
        <f t="shared" si="3"/>
        <v>10</v>
      </c>
    </row>
    <row r="18" spans="1:75" x14ac:dyDescent="0.25">
      <c r="A18" s="1"/>
      <c r="B18" s="27"/>
      <c r="C18" s="195"/>
      <c r="D18" s="196"/>
      <c r="E18" s="196"/>
      <c r="F18" s="196"/>
      <c r="G18" s="196"/>
      <c r="H18" s="196"/>
      <c r="I18" s="196"/>
      <c r="J18" s="196"/>
      <c r="K18" s="196"/>
      <c r="L18" s="197"/>
      <c r="M18" s="201"/>
      <c r="N18" s="202"/>
      <c r="O18" s="202"/>
      <c r="P18" s="202"/>
      <c r="Q18" s="203"/>
      <c r="R18" s="28"/>
      <c r="S18" s="28"/>
      <c r="T18" s="204" t="s">
        <v>44</v>
      </c>
      <c r="U18" s="205"/>
      <c r="V18" s="205"/>
      <c r="W18" s="205"/>
      <c r="X18" s="205"/>
      <c r="Y18" s="205"/>
      <c r="Z18" s="205"/>
      <c r="AA18" s="205"/>
      <c r="AB18" s="205"/>
      <c r="AC18" s="205"/>
      <c r="AD18" s="205"/>
      <c r="AE18" s="205"/>
      <c r="AF18" s="205"/>
      <c r="AG18" s="205"/>
      <c r="AH18" s="205"/>
      <c r="AI18" s="205"/>
      <c r="AJ18" s="205"/>
      <c r="AK18" s="204">
        <f>COUNTIF(List3, $C$8)</f>
        <v>0</v>
      </c>
      <c r="AL18" s="205"/>
      <c r="AM18" s="205"/>
      <c r="AN18" s="205"/>
      <c r="AO18" s="206"/>
      <c r="AP18" s="28"/>
      <c r="AQ18" s="52">
        <v>11</v>
      </c>
      <c r="AR18" s="214">
        <f>IFERROR(INDEX('Staff List'!$C$9:$C$358, MATCH('Staff Profile'!BN18, 'Staff List'!$B$9:$B$358, 0)), "")</f>
        <v>0</v>
      </c>
      <c r="AS18" s="215"/>
      <c r="AT18" s="215"/>
      <c r="AU18" s="215"/>
      <c r="AV18" s="215"/>
      <c r="AW18" s="215"/>
      <c r="AX18" s="215"/>
      <c r="AY18" s="215"/>
      <c r="AZ18" s="215"/>
      <c r="BA18" s="215"/>
      <c r="BB18" s="215"/>
      <c r="BC18" s="215"/>
      <c r="BD18" s="215"/>
      <c r="BE18" s="215"/>
      <c r="BF18" s="215"/>
      <c r="BG18" s="204" t="str">
        <f t="shared" si="0"/>
        <v>Now / 1st</v>
      </c>
      <c r="BH18" s="205"/>
      <c r="BI18" s="205"/>
      <c r="BJ18" s="205"/>
      <c r="BK18" s="206"/>
      <c r="BL18" s="205"/>
      <c r="BM18" s="206"/>
      <c r="BN18" s="56">
        <f t="shared" si="1"/>
        <v>11</v>
      </c>
      <c r="BO18" s="1"/>
      <c r="BS18" s="8">
        <v>11</v>
      </c>
      <c r="BT18" s="9">
        <f t="array" ref="BT18">IFERROR(INDEX(NumList, SMALL(IF(($C$8=List1), MATCH(ROW(NumList), ROW(NumList))), ROW(A11))), "")</f>
        <v>11</v>
      </c>
      <c r="BU18" s="9" t="s">
        <v>65</v>
      </c>
      <c r="BV18" s="9">
        <f t="shared" si="2"/>
        <v>11</v>
      </c>
      <c r="BW18" s="54">
        <f t="shared" si="3"/>
        <v>11</v>
      </c>
    </row>
    <row r="19" spans="1:75" x14ac:dyDescent="0.25">
      <c r="A19" s="1"/>
      <c r="B19" s="27"/>
      <c r="C19" s="210" t="s">
        <v>112</v>
      </c>
      <c r="D19" s="210"/>
      <c r="E19" s="210"/>
      <c r="F19" s="28"/>
      <c r="G19" s="28"/>
      <c r="H19" s="28"/>
      <c r="I19" s="28"/>
      <c r="J19" s="28"/>
      <c r="K19" s="28"/>
      <c r="L19" s="28"/>
      <c r="M19" s="28"/>
      <c r="N19" s="28"/>
      <c r="O19" s="28"/>
      <c r="P19" s="28"/>
      <c r="Q19" s="28"/>
      <c r="R19" s="28"/>
      <c r="S19" s="28"/>
      <c r="T19" s="204" t="s">
        <v>45</v>
      </c>
      <c r="U19" s="205"/>
      <c r="V19" s="205"/>
      <c r="W19" s="205"/>
      <c r="X19" s="205"/>
      <c r="Y19" s="205"/>
      <c r="Z19" s="205"/>
      <c r="AA19" s="205"/>
      <c r="AB19" s="205"/>
      <c r="AC19" s="205"/>
      <c r="AD19" s="205"/>
      <c r="AE19" s="205"/>
      <c r="AF19" s="205"/>
      <c r="AG19" s="205"/>
      <c r="AH19" s="205"/>
      <c r="AI19" s="205"/>
      <c r="AJ19" s="205"/>
      <c r="AK19" s="204">
        <f>COUNTIF(List4, $C$8)</f>
        <v>0</v>
      </c>
      <c r="AL19" s="205"/>
      <c r="AM19" s="205"/>
      <c r="AN19" s="205"/>
      <c r="AO19" s="206"/>
      <c r="AP19" s="28"/>
      <c r="AQ19" s="52">
        <v>12</v>
      </c>
      <c r="AR19" s="214">
        <f>IFERROR(INDEX('Staff List'!$C$9:$C$358, MATCH('Staff Profile'!BN19, 'Staff List'!$B$9:$B$358, 0)), "")</f>
        <v>0</v>
      </c>
      <c r="AS19" s="215"/>
      <c r="AT19" s="215"/>
      <c r="AU19" s="215"/>
      <c r="AV19" s="215"/>
      <c r="AW19" s="215"/>
      <c r="AX19" s="215"/>
      <c r="AY19" s="215"/>
      <c r="AZ19" s="215"/>
      <c r="BA19" s="215"/>
      <c r="BB19" s="215"/>
      <c r="BC19" s="215"/>
      <c r="BD19" s="215"/>
      <c r="BE19" s="215"/>
      <c r="BF19" s="215"/>
      <c r="BG19" s="204" t="str">
        <f t="shared" si="0"/>
        <v>Now / 1st</v>
      </c>
      <c r="BH19" s="205"/>
      <c r="BI19" s="205"/>
      <c r="BJ19" s="205"/>
      <c r="BK19" s="206"/>
      <c r="BL19" s="205"/>
      <c r="BM19" s="206"/>
      <c r="BN19" s="56">
        <f t="shared" si="1"/>
        <v>12</v>
      </c>
      <c r="BO19" s="1"/>
      <c r="BS19" s="8">
        <v>12</v>
      </c>
      <c r="BT19" s="9">
        <f t="array" ref="BT19">IFERROR(INDEX(NumList, SMALL(IF(($C$8=List1), MATCH(ROW(NumList), ROW(NumList))), ROW(A12))), "")</f>
        <v>12</v>
      </c>
      <c r="BU19" s="9" t="s">
        <v>65</v>
      </c>
      <c r="BV19" s="9">
        <f t="shared" si="2"/>
        <v>12</v>
      </c>
      <c r="BW19" s="54">
        <f t="shared" si="3"/>
        <v>12</v>
      </c>
    </row>
    <row r="20" spans="1:75" x14ac:dyDescent="0.25">
      <c r="A20" s="1"/>
      <c r="B20" s="27"/>
      <c r="C20" s="218" t="str">
        <f>IFERROR(INDEX('Staff List'!$Y$9:$Y$358, MATCH($C$8, 'Staff List'!$D$9:$D$358, 0)), "")</f>
        <v/>
      </c>
      <c r="D20" s="219"/>
      <c r="E20" s="219"/>
      <c r="F20" s="219"/>
      <c r="G20" s="219"/>
      <c r="H20" s="219"/>
      <c r="I20" s="219"/>
      <c r="J20" s="219"/>
      <c r="K20" s="219"/>
      <c r="L20" s="219"/>
      <c r="M20" s="219"/>
      <c r="N20" s="219"/>
      <c r="O20" s="219"/>
      <c r="P20" s="219"/>
      <c r="Q20" s="219"/>
      <c r="R20" s="220"/>
      <c r="S20" s="28"/>
      <c r="T20" s="204" t="s">
        <v>46</v>
      </c>
      <c r="U20" s="205"/>
      <c r="V20" s="205"/>
      <c r="W20" s="205"/>
      <c r="X20" s="205"/>
      <c r="Y20" s="205"/>
      <c r="Z20" s="205"/>
      <c r="AA20" s="205"/>
      <c r="AB20" s="205"/>
      <c r="AC20" s="205"/>
      <c r="AD20" s="205"/>
      <c r="AE20" s="205"/>
      <c r="AF20" s="205"/>
      <c r="AG20" s="205"/>
      <c r="AH20" s="205"/>
      <c r="AI20" s="205"/>
      <c r="AJ20" s="205"/>
      <c r="AK20" s="204">
        <f>COUNTIF(List5, $C$8)</f>
        <v>0</v>
      </c>
      <c r="AL20" s="205"/>
      <c r="AM20" s="205"/>
      <c r="AN20" s="205"/>
      <c r="AO20" s="206"/>
      <c r="AP20" s="28"/>
      <c r="AQ20" s="52">
        <v>13</v>
      </c>
      <c r="AR20" s="266">
        <f>IFERROR(INDEX('Staff List'!$C$9:$C$358, MATCH('Staff Profile'!BN20, 'Staff List'!$B$9:$B$358, 0)), "")</f>
        <v>0</v>
      </c>
      <c r="AS20" s="267"/>
      <c r="AT20" s="267"/>
      <c r="AU20" s="267"/>
      <c r="AV20" s="267"/>
      <c r="AW20" s="267"/>
      <c r="AX20" s="267"/>
      <c r="AY20" s="267"/>
      <c r="AZ20" s="267"/>
      <c r="BA20" s="267"/>
      <c r="BB20" s="267"/>
      <c r="BC20" s="267"/>
      <c r="BD20" s="267"/>
      <c r="BE20" s="267"/>
      <c r="BF20" s="267"/>
      <c r="BG20" s="227" t="str">
        <f t="shared" si="0"/>
        <v>Now / 1st</v>
      </c>
      <c r="BH20" s="228"/>
      <c r="BI20" s="228"/>
      <c r="BJ20" s="228"/>
      <c r="BK20" s="229"/>
      <c r="BL20" s="228"/>
      <c r="BM20" s="229"/>
      <c r="BN20" s="56">
        <f t="shared" si="1"/>
        <v>13</v>
      </c>
      <c r="BO20" s="1"/>
      <c r="BS20" s="8">
        <v>13</v>
      </c>
      <c r="BT20" s="9">
        <f t="array" ref="BT20">IFERROR(INDEX(NumList, SMALL(IF(($C$8=List1), MATCH(ROW(NumList), ROW(NumList))), ROW(A13))), "")</f>
        <v>13</v>
      </c>
      <c r="BU20" s="9" t="s">
        <v>65</v>
      </c>
      <c r="BV20" s="9">
        <f t="shared" si="2"/>
        <v>13</v>
      </c>
      <c r="BW20" s="54">
        <f t="shared" si="3"/>
        <v>13</v>
      </c>
    </row>
    <row r="21" spans="1:75" x14ac:dyDescent="0.25">
      <c r="A21" s="1"/>
      <c r="B21" s="27"/>
      <c r="C21" s="221"/>
      <c r="D21" s="222"/>
      <c r="E21" s="222"/>
      <c r="F21" s="222"/>
      <c r="G21" s="222"/>
      <c r="H21" s="222"/>
      <c r="I21" s="222"/>
      <c r="J21" s="222"/>
      <c r="K21" s="222"/>
      <c r="L21" s="222"/>
      <c r="M21" s="222"/>
      <c r="N21" s="222"/>
      <c r="O21" s="222"/>
      <c r="P21" s="222"/>
      <c r="Q21" s="222"/>
      <c r="R21" s="223"/>
      <c r="S21" s="28"/>
      <c r="T21" s="204" t="s">
        <v>46</v>
      </c>
      <c r="U21" s="205"/>
      <c r="V21" s="205"/>
      <c r="W21" s="205"/>
      <c r="X21" s="205"/>
      <c r="Y21" s="205"/>
      <c r="Z21" s="205"/>
      <c r="AA21" s="205"/>
      <c r="AB21" s="205"/>
      <c r="AC21" s="205"/>
      <c r="AD21" s="205"/>
      <c r="AE21" s="205"/>
      <c r="AF21" s="205"/>
      <c r="AG21" s="205"/>
      <c r="AH21" s="205"/>
      <c r="AI21" s="205"/>
      <c r="AJ21" s="205"/>
      <c r="AK21" s="204">
        <f>COUNTIF(List6, $C$8)</f>
        <v>0</v>
      </c>
      <c r="AL21" s="205"/>
      <c r="AM21" s="205"/>
      <c r="AN21" s="205"/>
      <c r="AO21" s="206"/>
      <c r="AP21" s="28"/>
      <c r="AQ21" s="28"/>
      <c r="AR21" s="1"/>
      <c r="AS21" s="1"/>
      <c r="AT21" s="1"/>
      <c r="AU21" s="1"/>
      <c r="AV21" s="1"/>
      <c r="AW21" s="1"/>
      <c r="AX21" s="1"/>
      <c r="AY21" s="1"/>
      <c r="AZ21" s="1"/>
      <c r="BA21" s="1"/>
      <c r="BB21" s="1"/>
      <c r="BC21" s="1"/>
      <c r="BD21" s="1"/>
      <c r="BE21" s="1"/>
      <c r="BF21" s="1"/>
      <c r="BG21" s="1"/>
      <c r="BH21" s="1"/>
      <c r="BI21" s="1"/>
      <c r="BJ21" s="1"/>
      <c r="BK21" s="1"/>
      <c r="BL21" s="1"/>
      <c r="BM21" s="1"/>
      <c r="BN21" s="29"/>
      <c r="BO21" s="1"/>
      <c r="BS21" s="8">
        <v>14</v>
      </c>
      <c r="BT21" s="9">
        <f t="array" ref="BT21">IFERROR(INDEX(NumList, SMALL(IF(($C$8=List2), MATCH(ROW(NumList), ROW(NumList))), ROW(A1))), "")</f>
        <v>1</v>
      </c>
      <c r="BU21" s="9" t="s">
        <v>66</v>
      </c>
      <c r="BV21" s="9">
        <f t="shared" si="2"/>
        <v>14</v>
      </c>
      <c r="BW21" s="54">
        <f t="shared" si="3"/>
        <v>14</v>
      </c>
    </row>
    <row r="22" spans="1:75" x14ac:dyDescent="0.25">
      <c r="A22" s="1"/>
      <c r="B22" s="27"/>
      <c r="C22" s="221"/>
      <c r="D22" s="222"/>
      <c r="E22" s="222"/>
      <c r="F22" s="222"/>
      <c r="G22" s="222"/>
      <c r="H22" s="222"/>
      <c r="I22" s="222"/>
      <c r="J22" s="222"/>
      <c r="K22" s="222"/>
      <c r="L22" s="222"/>
      <c r="M22" s="222"/>
      <c r="N22" s="222"/>
      <c r="O22" s="222"/>
      <c r="P22" s="222"/>
      <c r="Q22" s="222"/>
      <c r="R22" s="223"/>
      <c r="S22" s="28"/>
      <c r="T22" s="204" t="s">
        <v>47</v>
      </c>
      <c r="U22" s="205"/>
      <c r="V22" s="205"/>
      <c r="W22" s="205"/>
      <c r="X22" s="205"/>
      <c r="Y22" s="205"/>
      <c r="Z22" s="205"/>
      <c r="AA22" s="205"/>
      <c r="AB22" s="205"/>
      <c r="AC22" s="205"/>
      <c r="AD22" s="205"/>
      <c r="AE22" s="205"/>
      <c r="AF22" s="205"/>
      <c r="AG22" s="205"/>
      <c r="AH22" s="205"/>
      <c r="AI22" s="205"/>
      <c r="AJ22" s="205"/>
      <c r="AK22" s="204">
        <f>COUNTIF(List7, $C$8)</f>
        <v>0</v>
      </c>
      <c r="AL22" s="205"/>
      <c r="AM22" s="205"/>
      <c r="AN22" s="205"/>
      <c r="AO22" s="206"/>
      <c r="AP22" s="28"/>
      <c r="AQ22" s="28"/>
      <c r="AR22" s="211" t="s">
        <v>50</v>
      </c>
      <c r="AS22" s="212"/>
      <c r="AT22" s="212"/>
      <c r="AU22" s="212"/>
      <c r="AV22" s="212"/>
      <c r="AW22" s="212"/>
      <c r="AX22" s="212"/>
      <c r="AY22" s="212"/>
      <c r="AZ22" s="212"/>
      <c r="BA22" s="212"/>
      <c r="BB22" s="212"/>
      <c r="BC22" s="212"/>
      <c r="BD22" s="212"/>
      <c r="BE22" s="212"/>
      <c r="BF22" s="212"/>
      <c r="BG22" s="212"/>
      <c r="BH22" s="212"/>
      <c r="BI22" s="212"/>
      <c r="BJ22" s="212"/>
      <c r="BK22" s="212"/>
      <c r="BL22" s="211">
        <f>COUNTIFS('Staff List'!$D$9:$D$358, 'Staff Profile'!$C$8, 'Staff List'!$K$9:$K$358, 1)</f>
        <v>0</v>
      </c>
      <c r="BM22" s="213"/>
      <c r="BN22" s="29"/>
      <c r="BO22" s="1"/>
      <c r="BS22" s="8">
        <v>15</v>
      </c>
      <c r="BT22" s="9">
        <f t="array" ref="BT22">IFERROR(INDEX(NumList, SMALL(IF(($C$8=List2), MATCH(ROW(NumList), ROW(NumList))), ROW(A2))), "")</f>
        <v>2</v>
      </c>
      <c r="BU22" s="9" t="s">
        <v>66</v>
      </c>
      <c r="BV22" s="9">
        <f t="shared" si="2"/>
        <v>15</v>
      </c>
      <c r="BW22" s="54">
        <f t="shared" si="3"/>
        <v>15</v>
      </c>
    </row>
    <row r="23" spans="1:75" x14ac:dyDescent="0.25">
      <c r="A23" s="1"/>
      <c r="B23" s="27"/>
      <c r="C23" s="221"/>
      <c r="D23" s="222"/>
      <c r="E23" s="222"/>
      <c r="F23" s="222"/>
      <c r="G23" s="222"/>
      <c r="H23" s="222"/>
      <c r="I23" s="222"/>
      <c r="J23" s="222"/>
      <c r="K23" s="222"/>
      <c r="L23" s="222"/>
      <c r="M23" s="222"/>
      <c r="N23" s="222"/>
      <c r="O23" s="222"/>
      <c r="P23" s="222"/>
      <c r="Q23" s="222"/>
      <c r="R23" s="223"/>
      <c r="S23" s="28"/>
      <c r="T23" s="204" t="s">
        <v>48</v>
      </c>
      <c r="U23" s="205"/>
      <c r="V23" s="205"/>
      <c r="W23" s="205"/>
      <c r="X23" s="205"/>
      <c r="Y23" s="205"/>
      <c r="Z23" s="205"/>
      <c r="AA23" s="205"/>
      <c r="AB23" s="205"/>
      <c r="AC23" s="205"/>
      <c r="AD23" s="205"/>
      <c r="AE23" s="205"/>
      <c r="AF23" s="205"/>
      <c r="AG23" s="205"/>
      <c r="AH23" s="205"/>
      <c r="AI23" s="205"/>
      <c r="AJ23" s="205"/>
      <c r="AK23" s="204">
        <f>COUNTIF(List8, $C$8)</f>
        <v>0</v>
      </c>
      <c r="AL23" s="205"/>
      <c r="AM23" s="205"/>
      <c r="AN23" s="205"/>
      <c r="AO23" s="206"/>
      <c r="AP23" s="28"/>
      <c r="AQ23" s="28"/>
      <c r="AR23" s="204" t="s">
        <v>51</v>
      </c>
      <c r="AS23" s="205"/>
      <c r="AT23" s="205"/>
      <c r="AU23" s="205"/>
      <c r="AV23" s="205"/>
      <c r="AW23" s="205"/>
      <c r="AX23" s="205"/>
      <c r="AY23" s="205"/>
      <c r="AZ23" s="205"/>
      <c r="BA23" s="205"/>
      <c r="BB23" s="205"/>
      <c r="BC23" s="205"/>
      <c r="BD23" s="205"/>
      <c r="BE23" s="205"/>
      <c r="BF23" s="205"/>
      <c r="BG23" s="205"/>
      <c r="BH23" s="205"/>
      <c r="BI23" s="205"/>
      <c r="BJ23" s="205"/>
      <c r="BK23" s="205"/>
      <c r="BL23" s="204">
        <f>COUNTIFS('Staff List'!$D$9:$D$358, 'Staff Profile'!$C$8, 'Staff List'!$K$9:$K$358, 2)</f>
        <v>0</v>
      </c>
      <c r="BM23" s="206"/>
      <c r="BN23" s="29"/>
      <c r="BO23" s="1"/>
      <c r="BS23" s="8">
        <v>16</v>
      </c>
      <c r="BT23" s="9">
        <f t="array" ref="BT23">IFERROR(INDEX(NumList, SMALL(IF(($C$8=List2), MATCH(ROW(NumList), ROW(NumList))), ROW(A3))), "")</f>
        <v>3</v>
      </c>
      <c r="BU23" s="9" t="s">
        <v>66</v>
      </c>
      <c r="BV23" s="9">
        <f t="shared" si="2"/>
        <v>16</v>
      </c>
      <c r="BW23" s="54">
        <f t="shared" si="3"/>
        <v>16</v>
      </c>
    </row>
    <row r="24" spans="1:75" x14ac:dyDescent="0.25">
      <c r="A24" s="1"/>
      <c r="B24" s="27"/>
      <c r="C24" s="224"/>
      <c r="D24" s="225"/>
      <c r="E24" s="225"/>
      <c r="F24" s="225"/>
      <c r="G24" s="225"/>
      <c r="H24" s="225"/>
      <c r="I24" s="225"/>
      <c r="J24" s="225"/>
      <c r="K24" s="225"/>
      <c r="L24" s="225"/>
      <c r="M24" s="225"/>
      <c r="N24" s="225"/>
      <c r="O24" s="225"/>
      <c r="P24" s="225"/>
      <c r="Q24" s="225"/>
      <c r="R24" s="226"/>
      <c r="S24" s="28"/>
      <c r="T24" s="227" t="s">
        <v>48</v>
      </c>
      <c r="U24" s="228"/>
      <c r="V24" s="228"/>
      <c r="W24" s="228"/>
      <c r="X24" s="228"/>
      <c r="Y24" s="228"/>
      <c r="Z24" s="228"/>
      <c r="AA24" s="228"/>
      <c r="AB24" s="228"/>
      <c r="AC24" s="228"/>
      <c r="AD24" s="228"/>
      <c r="AE24" s="228"/>
      <c r="AF24" s="228"/>
      <c r="AG24" s="228"/>
      <c r="AH24" s="228"/>
      <c r="AI24" s="228"/>
      <c r="AJ24" s="228"/>
      <c r="AK24" s="227">
        <f>COUNTIF(List9, $C$8)</f>
        <v>0</v>
      </c>
      <c r="AL24" s="228"/>
      <c r="AM24" s="228"/>
      <c r="AN24" s="228"/>
      <c r="AO24" s="229"/>
      <c r="AP24" s="28"/>
      <c r="AQ24" s="28"/>
      <c r="AR24" s="227" t="s">
        <v>52</v>
      </c>
      <c r="AS24" s="228"/>
      <c r="AT24" s="228"/>
      <c r="AU24" s="228"/>
      <c r="AV24" s="228"/>
      <c r="AW24" s="228"/>
      <c r="AX24" s="228"/>
      <c r="AY24" s="228"/>
      <c r="AZ24" s="228"/>
      <c r="BA24" s="228"/>
      <c r="BB24" s="228"/>
      <c r="BC24" s="228"/>
      <c r="BD24" s="228"/>
      <c r="BE24" s="228"/>
      <c r="BF24" s="228"/>
      <c r="BG24" s="228"/>
      <c r="BH24" s="228"/>
      <c r="BI24" s="228"/>
      <c r="BJ24" s="228"/>
      <c r="BK24" s="228"/>
      <c r="BL24" s="227">
        <f>COUNTIFS('Staff List'!$D$9:$D$358, 'Staff Profile'!$C$8, 'Staff List'!$K$9:$K$358, 3)</f>
        <v>0</v>
      </c>
      <c r="BM24" s="229"/>
      <c r="BN24" s="29"/>
      <c r="BO24" s="1"/>
      <c r="BS24" s="8">
        <v>17</v>
      </c>
      <c r="BT24" s="9">
        <f t="array" ref="BT24">IFERROR(INDEX(NumList, SMALL(IF(($C$8=List2), MATCH(ROW(NumList), ROW(NumList))), ROW(A4))), "")</f>
        <v>4</v>
      </c>
      <c r="BU24" s="9" t="s">
        <v>66</v>
      </c>
      <c r="BV24" s="9">
        <f t="shared" si="2"/>
        <v>17</v>
      </c>
      <c r="BW24" s="54">
        <f t="shared" si="3"/>
        <v>17</v>
      </c>
    </row>
    <row r="25" spans="1:75" ht="15.75" thickBot="1" x14ac:dyDescent="0.3">
      <c r="A25" s="1"/>
      <c r="B25" s="31"/>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3"/>
      <c r="BO25" s="1"/>
      <c r="BS25" s="8">
        <v>18</v>
      </c>
      <c r="BT25" s="9">
        <f t="array" ref="BT25">IFERROR(INDEX(NumList, SMALL(IF(($C$8=List2), MATCH(ROW(NumList), ROW(NumList))), ROW(A5))), "")</f>
        <v>5</v>
      </c>
      <c r="BU25" s="9" t="s">
        <v>66</v>
      </c>
      <c r="BV25" s="9">
        <f t="shared" si="2"/>
        <v>18</v>
      </c>
      <c r="BW25" s="54">
        <f t="shared" si="3"/>
        <v>18</v>
      </c>
    </row>
    <row r="26" spans="1:75"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S26" s="8">
        <v>19</v>
      </c>
      <c r="BT26" s="9">
        <f t="array" ref="BT26">IFERROR(INDEX(NumList, SMALL(IF(($C$8=List2), MATCH(ROW(NumList), ROW(NumList))), ROW(A6))), "")</f>
        <v>6</v>
      </c>
      <c r="BU26" s="9" t="s">
        <v>66</v>
      </c>
      <c r="BV26" s="9">
        <f t="shared" si="2"/>
        <v>19</v>
      </c>
      <c r="BW26" s="54">
        <f t="shared" si="3"/>
        <v>19</v>
      </c>
    </row>
    <row r="27" spans="1:75" hidden="1" x14ac:dyDescent="0.25">
      <c r="BS27" s="8">
        <v>20</v>
      </c>
      <c r="BT27" s="9">
        <f t="array" ref="BT27">IFERROR(INDEX(NumList, SMALL(IF(($C$8=List2), MATCH(ROW(NumList), ROW(NumList))), ROW(A7))), "")</f>
        <v>7</v>
      </c>
      <c r="BU27" s="9" t="s">
        <v>66</v>
      </c>
      <c r="BV27" s="9">
        <f t="shared" si="2"/>
        <v>20</v>
      </c>
      <c r="BW27" s="54">
        <f t="shared" si="3"/>
        <v>20</v>
      </c>
    </row>
    <row r="28" spans="1:75" hidden="1" x14ac:dyDescent="0.25">
      <c r="BS28" s="8">
        <v>21</v>
      </c>
      <c r="BT28" s="9">
        <f t="array" ref="BT28">IFERROR(INDEX(NumList, SMALL(IF(($C$8=List2), MATCH(ROW(NumList), ROW(NumList))), ROW(A8))), "")</f>
        <v>8</v>
      </c>
      <c r="BU28" s="9" t="s">
        <v>66</v>
      </c>
      <c r="BV28" s="9">
        <f t="shared" si="2"/>
        <v>21</v>
      </c>
      <c r="BW28" s="54">
        <f t="shared" si="3"/>
        <v>21</v>
      </c>
    </row>
    <row r="29" spans="1:75" hidden="1" x14ac:dyDescent="0.25">
      <c r="BS29" s="8">
        <v>22</v>
      </c>
      <c r="BT29" s="9">
        <f t="array" ref="BT29">IFERROR(INDEX(NumList, SMALL(IF(($C$8=List2), MATCH(ROW(NumList), ROW(NumList))), ROW(A9))), "")</f>
        <v>9</v>
      </c>
      <c r="BU29" s="9" t="s">
        <v>66</v>
      </c>
      <c r="BV29" s="9">
        <f t="shared" si="2"/>
        <v>22</v>
      </c>
      <c r="BW29" s="54">
        <f t="shared" si="3"/>
        <v>22</v>
      </c>
    </row>
    <row r="30" spans="1:75" hidden="1" x14ac:dyDescent="0.25">
      <c r="BS30" s="8">
        <v>23</v>
      </c>
      <c r="BT30" s="9">
        <f t="array" ref="BT30">IFERROR(INDEX(NumList, SMALL(IF(($C$8=List2), MATCH(ROW(NumList), ROW(NumList))), ROW(A10))), "")</f>
        <v>10</v>
      </c>
      <c r="BU30" s="9" t="s">
        <v>66</v>
      </c>
      <c r="BV30" s="9">
        <f t="shared" si="2"/>
        <v>23</v>
      </c>
      <c r="BW30" s="54">
        <f t="shared" si="3"/>
        <v>23</v>
      </c>
    </row>
    <row r="31" spans="1:75" hidden="1" x14ac:dyDescent="0.25">
      <c r="BS31" s="8">
        <v>24</v>
      </c>
      <c r="BT31" s="9">
        <f t="array" ref="BT31">IFERROR(INDEX(NumList, SMALL(IF(($C$8=List2), MATCH(ROW(NumList), ROW(NumList))), ROW(A11))), "")</f>
        <v>11</v>
      </c>
      <c r="BU31" s="9" t="s">
        <v>66</v>
      </c>
      <c r="BV31" s="9">
        <f t="shared" si="2"/>
        <v>24</v>
      </c>
      <c r="BW31" s="54">
        <f t="shared" si="3"/>
        <v>24</v>
      </c>
    </row>
    <row r="32" spans="1:75" hidden="1" x14ac:dyDescent="0.25">
      <c r="BS32" s="8">
        <v>25</v>
      </c>
      <c r="BT32" s="9">
        <f t="array" ref="BT32">IFERROR(INDEX(NumList, SMALL(IF(($C$8=List2), MATCH(ROW(NumList), ROW(NumList))), ROW(A12))), "")</f>
        <v>12</v>
      </c>
      <c r="BU32" s="9" t="s">
        <v>66</v>
      </c>
      <c r="BV32" s="9">
        <f t="shared" si="2"/>
        <v>25</v>
      </c>
      <c r="BW32" s="54">
        <f t="shared" si="3"/>
        <v>25</v>
      </c>
    </row>
    <row r="33" spans="71:75" hidden="1" x14ac:dyDescent="0.25">
      <c r="BS33" s="8">
        <v>26</v>
      </c>
      <c r="BT33" s="9">
        <f t="array" ref="BT33">IFERROR(INDEX(NumList, SMALL(IF(($C$8=List2), MATCH(ROW(NumList), ROW(NumList))), ROW(A13))), "")</f>
        <v>13</v>
      </c>
      <c r="BU33" s="9" t="s">
        <v>66</v>
      </c>
      <c r="BV33" s="9">
        <f t="shared" si="2"/>
        <v>26</v>
      </c>
      <c r="BW33" s="54">
        <f t="shared" si="3"/>
        <v>26</v>
      </c>
    </row>
    <row r="34" spans="71:75" hidden="1" x14ac:dyDescent="0.25">
      <c r="BS34" s="8">
        <v>27</v>
      </c>
      <c r="BT34" s="9">
        <f t="array" ref="BT34">IFERROR(INDEX(NumList, SMALL(IF(($C$8=List3), MATCH(ROW(NumList), ROW(NumList))), ROW(A1))), "")</f>
        <v>1</v>
      </c>
      <c r="BU34" s="9" t="s">
        <v>67</v>
      </c>
      <c r="BV34" s="9">
        <f t="shared" si="2"/>
        <v>27</v>
      </c>
      <c r="BW34" s="54">
        <f t="shared" si="3"/>
        <v>27</v>
      </c>
    </row>
    <row r="35" spans="71:75" hidden="1" x14ac:dyDescent="0.25">
      <c r="BS35" s="8">
        <v>28</v>
      </c>
      <c r="BT35" s="9">
        <f t="array" ref="BT35">IFERROR(INDEX(NumList, SMALL(IF(($C$8=List3), MATCH(ROW(NumList), ROW(NumList))), ROW(A2))), "")</f>
        <v>2</v>
      </c>
      <c r="BU35" s="9" t="s">
        <v>67</v>
      </c>
      <c r="BV35" s="9">
        <f t="shared" si="2"/>
        <v>28</v>
      </c>
      <c r="BW35" s="54">
        <f t="shared" si="3"/>
        <v>28</v>
      </c>
    </row>
    <row r="36" spans="71:75" hidden="1" x14ac:dyDescent="0.25">
      <c r="BS36" s="8">
        <v>29</v>
      </c>
      <c r="BT36" s="9">
        <f t="array" ref="BT36">IFERROR(INDEX(NumList, SMALL(IF(($C$8=List3), MATCH(ROW(NumList), ROW(NumList))), ROW(A3))), "")</f>
        <v>3</v>
      </c>
      <c r="BU36" s="9" t="s">
        <v>67</v>
      </c>
      <c r="BV36" s="9">
        <f t="shared" si="2"/>
        <v>29</v>
      </c>
      <c r="BW36" s="54">
        <f t="shared" si="3"/>
        <v>29</v>
      </c>
    </row>
    <row r="37" spans="71:75" hidden="1" x14ac:dyDescent="0.25">
      <c r="BS37" s="8">
        <v>30</v>
      </c>
      <c r="BT37" s="9">
        <f t="array" ref="BT37">IFERROR(INDEX(NumList, SMALL(IF(($C$8=List3), MATCH(ROW(NumList), ROW(NumList))), ROW(A4))), "")</f>
        <v>4</v>
      </c>
      <c r="BU37" s="9" t="s">
        <v>67</v>
      </c>
      <c r="BV37" s="9">
        <f t="shared" si="2"/>
        <v>30</v>
      </c>
      <c r="BW37" s="54">
        <f t="shared" si="3"/>
        <v>30</v>
      </c>
    </row>
    <row r="38" spans="71:75" hidden="1" x14ac:dyDescent="0.25">
      <c r="BS38" s="8">
        <v>31</v>
      </c>
      <c r="BT38" s="9">
        <f t="array" ref="BT38">IFERROR(INDEX(NumList, SMALL(IF(($C$8=List3), MATCH(ROW(NumList), ROW(NumList))), ROW(A5))), "")</f>
        <v>5</v>
      </c>
      <c r="BU38" s="9" t="s">
        <v>67</v>
      </c>
      <c r="BV38" s="9">
        <f t="shared" si="2"/>
        <v>31</v>
      </c>
      <c r="BW38" s="54">
        <f t="shared" si="3"/>
        <v>31</v>
      </c>
    </row>
    <row r="39" spans="71:75" hidden="1" x14ac:dyDescent="0.25">
      <c r="BS39" s="8">
        <v>32</v>
      </c>
      <c r="BT39" s="9">
        <f t="array" ref="BT39">IFERROR(INDEX(NumList, SMALL(IF(($C$8=List3), MATCH(ROW(NumList), ROW(NumList))), ROW(A6))), "")</f>
        <v>6</v>
      </c>
      <c r="BU39" s="9" t="s">
        <v>67</v>
      </c>
      <c r="BV39" s="9">
        <f t="shared" si="2"/>
        <v>32</v>
      </c>
      <c r="BW39" s="54">
        <f t="shared" si="3"/>
        <v>32</v>
      </c>
    </row>
    <row r="40" spans="71:75" hidden="1" x14ac:dyDescent="0.25">
      <c r="BS40" s="8">
        <v>33</v>
      </c>
      <c r="BT40" s="9">
        <f t="array" ref="BT40">IFERROR(INDEX(NumList, SMALL(IF(($C$8=List3), MATCH(ROW(NumList), ROW(NumList))), ROW(A7))), "")</f>
        <v>7</v>
      </c>
      <c r="BU40" s="9" t="s">
        <v>67</v>
      </c>
      <c r="BV40" s="9">
        <f t="shared" si="2"/>
        <v>33</v>
      </c>
      <c r="BW40" s="54">
        <f t="shared" si="3"/>
        <v>33</v>
      </c>
    </row>
    <row r="41" spans="71:75" hidden="1" x14ac:dyDescent="0.25">
      <c r="BS41" s="8">
        <v>34</v>
      </c>
      <c r="BT41" s="9">
        <f t="array" ref="BT41">IFERROR(INDEX(NumList, SMALL(IF(($C$8=List3), MATCH(ROW(NumList), ROW(NumList))), ROW(A8))), "")</f>
        <v>8</v>
      </c>
      <c r="BU41" s="9" t="s">
        <v>67</v>
      </c>
      <c r="BV41" s="9">
        <f t="shared" si="2"/>
        <v>34</v>
      </c>
      <c r="BW41" s="54">
        <f t="shared" si="3"/>
        <v>34</v>
      </c>
    </row>
    <row r="42" spans="71:75" hidden="1" x14ac:dyDescent="0.25">
      <c r="BS42" s="8">
        <v>35</v>
      </c>
      <c r="BT42" s="9">
        <f t="array" ref="BT42">IFERROR(INDEX(NumList, SMALL(IF(($C$8=List3), MATCH(ROW(NumList), ROW(NumList))), ROW(A9))), "")</f>
        <v>9</v>
      </c>
      <c r="BU42" s="9" t="s">
        <v>67</v>
      </c>
      <c r="BV42" s="9">
        <f t="shared" si="2"/>
        <v>35</v>
      </c>
      <c r="BW42" s="54">
        <f t="shared" si="3"/>
        <v>35</v>
      </c>
    </row>
    <row r="43" spans="71:75" hidden="1" x14ac:dyDescent="0.25">
      <c r="BS43" s="8">
        <v>36</v>
      </c>
      <c r="BT43" s="9">
        <f t="array" ref="BT43">IFERROR(INDEX(NumList, SMALL(IF(($C$8=List3), MATCH(ROW(NumList), ROW(NumList))), ROW(A10))), "")</f>
        <v>10</v>
      </c>
      <c r="BU43" s="9" t="s">
        <v>67</v>
      </c>
      <c r="BV43" s="9">
        <f t="shared" si="2"/>
        <v>36</v>
      </c>
      <c r="BW43" s="54">
        <f t="shared" si="3"/>
        <v>36</v>
      </c>
    </row>
    <row r="44" spans="71:75" hidden="1" x14ac:dyDescent="0.25">
      <c r="BS44" s="8">
        <v>37</v>
      </c>
      <c r="BT44" s="9">
        <f t="array" ref="BT44">IFERROR(INDEX(NumList, SMALL(IF(($C$8=List3), MATCH(ROW(NumList), ROW(NumList))), ROW(A11))), "")</f>
        <v>11</v>
      </c>
      <c r="BU44" s="9" t="s">
        <v>67</v>
      </c>
      <c r="BV44" s="9">
        <f t="shared" si="2"/>
        <v>37</v>
      </c>
      <c r="BW44" s="54">
        <f t="shared" si="3"/>
        <v>37</v>
      </c>
    </row>
    <row r="45" spans="71:75" hidden="1" x14ac:dyDescent="0.25">
      <c r="BS45" s="8">
        <v>38</v>
      </c>
      <c r="BT45" s="9">
        <f t="array" ref="BT45">IFERROR(INDEX(NumList, SMALL(IF(($C$8=List3), MATCH(ROW(NumList), ROW(NumList))), ROW(A12))), "")</f>
        <v>12</v>
      </c>
      <c r="BU45" s="9" t="s">
        <v>67</v>
      </c>
      <c r="BV45" s="9">
        <f t="shared" si="2"/>
        <v>38</v>
      </c>
      <c r="BW45" s="54">
        <f t="shared" si="3"/>
        <v>38</v>
      </c>
    </row>
    <row r="46" spans="71:75" hidden="1" x14ac:dyDescent="0.25">
      <c r="BS46" s="8">
        <v>39</v>
      </c>
      <c r="BT46" s="9">
        <f t="array" ref="BT46">IFERROR(INDEX(NumList, SMALL(IF(($C$8=List3), MATCH(ROW(NumList), ROW(NumList))), ROW(A13))), "")</f>
        <v>13</v>
      </c>
      <c r="BU46" s="9" t="s">
        <v>67</v>
      </c>
      <c r="BV46" s="9">
        <f t="shared" si="2"/>
        <v>39</v>
      </c>
      <c r="BW46" s="54">
        <f t="shared" si="3"/>
        <v>39</v>
      </c>
    </row>
    <row r="47" spans="71:75" hidden="1" x14ac:dyDescent="0.25">
      <c r="BS47" s="8">
        <v>40</v>
      </c>
      <c r="BT47" s="9">
        <f t="array" ref="BT47">IFERROR(INDEX(NumList, SMALL(IF(($C$8=List4), MATCH(ROW(NumList), ROW(NumList))), ROW(A1))), "")</f>
        <v>1</v>
      </c>
      <c r="BU47" s="9" t="s">
        <v>68</v>
      </c>
      <c r="BV47" s="9">
        <f t="shared" si="2"/>
        <v>40</v>
      </c>
      <c r="BW47" s="54">
        <f t="shared" si="3"/>
        <v>40</v>
      </c>
    </row>
    <row r="48" spans="71:75" hidden="1" x14ac:dyDescent="0.25">
      <c r="BS48" s="8">
        <v>41</v>
      </c>
      <c r="BT48" s="9">
        <f t="array" ref="BT48">IFERROR(INDEX(NumList, SMALL(IF(($C$8=List4), MATCH(ROW(NumList), ROW(NumList))), ROW(A2))), "")</f>
        <v>2</v>
      </c>
      <c r="BU48" s="9" t="s">
        <v>68</v>
      </c>
      <c r="BV48" s="9">
        <f t="shared" si="2"/>
        <v>41</v>
      </c>
      <c r="BW48" s="54">
        <f t="shared" si="3"/>
        <v>41</v>
      </c>
    </row>
    <row r="49" spans="71:75" hidden="1" x14ac:dyDescent="0.25">
      <c r="BS49" s="8">
        <v>42</v>
      </c>
      <c r="BT49" s="9">
        <f t="array" ref="BT49">IFERROR(INDEX(NumList, SMALL(IF(($C$8=List4), MATCH(ROW(NumList), ROW(NumList))), ROW(A3))), "")</f>
        <v>3</v>
      </c>
      <c r="BU49" s="9" t="s">
        <v>68</v>
      </c>
      <c r="BV49" s="9">
        <f t="shared" si="2"/>
        <v>42</v>
      </c>
      <c r="BW49" s="54">
        <f t="shared" si="3"/>
        <v>42</v>
      </c>
    </row>
    <row r="50" spans="71:75" hidden="1" x14ac:dyDescent="0.25">
      <c r="BS50" s="8">
        <v>43</v>
      </c>
      <c r="BT50" s="9">
        <f t="array" ref="BT50">IFERROR(INDEX(NumList, SMALL(IF(($C$8=List4), MATCH(ROW(NumList), ROW(NumList))), ROW(A4))), "")</f>
        <v>4</v>
      </c>
      <c r="BU50" s="9" t="s">
        <v>68</v>
      </c>
      <c r="BV50" s="9">
        <f t="shared" si="2"/>
        <v>43</v>
      </c>
      <c r="BW50" s="54">
        <f t="shared" si="3"/>
        <v>43</v>
      </c>
    </row>
    <row r="51" spans="71:75" hidden="1" x14ac:dyDescent="0.25">
      <c r="BS51" s="8">
        <v>44</v>
      </c>
      <c r="BT51" s="9">
        <f t="array" ref="BT51">IFERROR(INDEX(NumList, SMALL(IF(($C$8=List4), MATCH(ROW(NumList), ROW(NumList))), ROW(A5))), "")</f>
        <v>5</v>
      </c>
      <c r="BU51" s="9" t="s">
        <v>68</v>
      </c>
      <c r="BV51" s="9">
        <f t="shared" si="2"/>
        <v>44</v>
      </c>
      <c r="BW51" s="54">
        <f t="shared" si="3"/>
        <v>44</v>
      </c>
    </row>
    <row r="52" spans="71:75" hidden="1" x14ac:dyDescent="0.25">
      <c r="BS52" s="8">
        <v>45</v>
      </c>
      <c r="BT52" s="9">
        <f t="array" ref="BT52">IFERROR(INDEX(NumList, SMALL(IF(($C$8=List4), MATCH(ROW(NumList), ROW(NumList))), ROW(A6))), "")</f>
        <v>6</v>
      </c>
      <c r="BU52" s="9" t="s">
        <v>68</v>
      </c>
      <c r="BV52" s="9">
        <f t="shared" si="2"/>
        <v>45</v>
      </c>
      <c r="BW52" s="54">
        <f t="shared" si="3"/>
        <v>45</v>
      </c>
    </row>
    <row r="53" spans="71:75" hidden="1" x14ac:dyDescent="0.25">
      <c r="BS53" s="8">
        <v>46</v>
      </c>
      <c r="BT53" s="9">
        <f t="array" ref="BT53">IFERROR(INDEX(NumList, SMALL(IF(($C$8=List4), MATCH(ROW(NumList), ROW(NumList))), ROW(A7))), "")</f>
        <v>7</v>
      </c>
      <c r="BU53" s="9" t="s">
        <v>68</v>
      </c>
      <c r="BV53" s="9">
        <f t="shared" si="2"/>
        <v>46</v>
      </c>
      <c r="BW53" s="54">
        <f t="shared" si="3"/>
        <v>46</v>
      </c>
    </row>
    <row r="54" spans="71:75" hidden="1" x14ac:dyDescent="0.25">
      <c r="BS54" s="8">
        <v>47</v>
      </c>
      <c r="BT54" s="9">
        <f t="array" ref="BT54">IFERROR(INDEX(NumList, SMALL(IF(($C$8=List4), MATCH(ROW(NumList), ROW(NumList))), ROW(A8))), "")</f>
        <v>8</v>
      </c>
      <c r="BU54" s="9" t="s">
        <v>68</v>
      </c>
      <c r="BV54" s="9">
        <f t="shared" si="2"/>
        <v>47</v>
      </c>
      <c r="BW54" s="54">
        <f t="shared" si="3"/>
        <v>47</v>
      </c>
    </row>
    <row r="55" spans="71:75" hidden="1" x14ac:dyDescent="0.25">
      <c r="BS55" s="8">
        <v>48</v>
      </c>
      <c r="BT55" s="9">
        <f t="array" ref="BT55">IFERROR(INDEX(NumList, SMALL(IF(($C$8=List4), MATCH(ROW(NumList), ROW(NumList))), ROW(A9))), "")</f>
        <v>9</v>
      </c>
      <c r="BU55" s="9" t="s">
        <v>68</v>
      </c>
      <c r="BV55" s="9">
        <f t="shared" si="2"/>
        <v>48</v>
      </c>
      <c r="BW55" s="54">
        <f t="shared" si="3"/>
        <v>48</v>
      </c>
    </row>
    <row r="56" spans="71:75" hidden="1" x14ac:dyDescent="0.25">
      <c r="BS56" s="8">
        <v>49</v>
      </c>
      <c r="BT56" s="9">
        <f t="array" ref="BT56">IFERROR(INDEX(NumList, SMALL(IF(($C$8=List4), MATCH(ROW(NumList), ROW(NumList))), ROW(A10))), "")</f>
        <v>10</v>
      </c>
      <c r="BU56" s="9" t="s">
        <v>68</v>
      </c>
      <c r="BV56" s="9">
        <f t="shared" si="2"/>
        <v>49</v>
      </c>
      <c r="BW56" s="54">
        <f t="shared" si="3"/>
        <v>49</v>
      </c>
    </row>
    <row r="57" spans="71:75" hidden="1" x14ac:dyDescent="0.25">
      <c r="BS57" s="8">
        <v>50</v>
      </c>
      <c r="BT57" s="9">
        <f t="array" ref="BT57">IFERROR(INDEX(NumList, SMALL(IF(($C$8=List4), MATCH(ROW(NumList), ROW(NumList))), ROW(A11))), "")</f>
        <v>11</v>
      </c>
      <c r="BU57" s="9" t="s">
        <v>68</v>
      </c>
      <c r="BV57" s="9">
        <f t="shared" si="2"/>
        <v>50</v>
      </c>
      <c r="BW57" s="54">
        <f t="shared" si="3"/>
        <v>50</v>
      </c>
    </row>
    <row r="58" spans="71:75" hidden="1" x14ac:dyDescent="0.25">
      <c r="BS58" s="8">
        <v>51</v>
      </c>
      <c r="BT58" s="9">
        <f t="array" ref="BT58">IFERROR(INDEX(NumList, SMALL(IF(($C$8=List4), MATCH(ROW(NumList), ROW(NumList))), ROW(A12))), "")</f>
        <v>12</v>
      </c>
      <c r="BU58" s="9" t="s">
        <v>68</v>
      </c>
      <c r="BV58" s="9">
        <f t="shared" si="2"/>
        <v>51</v>
      </c>
      <c r="BW58" s="54">
        <f t="shared" si="3"/>
        <v>51</v>
      </c>
    </row>
    <row r="59" spans="71:75" hidden="1" x14ac:dyDescent="0.25">
      <c r="BS59" s="8">
        <v>52</v>
      </c>
      <c r="BT59" s="9">
        <f t="array" ref="BT59">IFERROR(INDEX(NumList, SMALL(IF(($C$8=List4), MATCH(ROW(NumList), ROW(NumList))), ROW(A13))), "")</f>
        <v>13</v>
      </c>
      <c r="BU59" s="9" t="s">
        <v>68</v>
      </c>
      <c r="BV59" s="9">
        <f t="shared" si="2"/>
        <v>52</v>
      </c>
      <c r="BW59" s="54">
        <f t="shared" si="3"/>
        <v>52</v>
      </c>
    </row>
    <row r="60" spans="71:75" hidden="1" x14ac:dyDescent="0.25">
      <c r="BS60" s="8">
        <v>53</v>
      </c>
      <c r="BT60" s="9">
        <f t="array" ref="BT60">IFERROR(INDEX(NumList, SMALL(IF(($C$8=List5), MATCH(ROW(NumList), ROW(NumList))), ROW(A1))), "")</f>
        <v>1</v>
      </c>
      <c r="BU60" s="9" t="s">
        <v>69</v>
      </c>
      <c r="BV60" s="9">
        <f t="shared" si="2"/>
        <v>53</v>
      </c>
      <c r="BW60" s="54">
        <f t="shared" si="3"/>
        <v>53</v>
      </c>
    </row>
    <row r="61" spans="71:75" hidden="1" x14ac:dyDescent="0.25">
      <c r="BS61" s="8">
        <v>54</v>
      </c>
      <c r="BT61" s="9">
        <f t="array" ref="BT61">IFERROR(INDEX(NumList, SMALL(IF(($C$8=List5), MATCH(ROW(NumList), ROW(NumList))), ROW(A2))), "")</f>
        <v>2</v>
      </c>
      <c r="BU61" s="9" t="s">
        <v>69</v>
      </c>
      <c r="BV61" s="9">
        <f t="shared" si="2"/>
        <v>54</v>
      </c>
      <c r="BW61" s="54">
        <f t="shared" si="3"/>
        <v>54</v>
      </c>
    </row>
    <row r="62" spans="71:75" hidden="1" x14ac:dyDescent="0.25">
      <c r="BS62" s="8">
        <v>55</v>
      </c>
      <c r="BT62" s="9">
        <f t="array" ref="BT62">IFERROR(INDEX(NumList, SMALL(IF(($C$8=List5), MATCH(ROW(NumList), ROW(NumList))), ROW(A3))), "")</f>
        <v>3</v>
      </c>
      <c r="BU62" s="9" t="s">
        <v>69</v>
      </c>
      <c r="BV62" s="9">
        <f t="shared" si="2"/>
        <v>55</v>
      </c>
      <c r="BW62" s="54">
        <f t="shared" si="3"/>
        <v>55</v>
      </c>
    </row>
    <row r="63" spans="71:75" hidden="1" x14ac:dyDescent="0.25">
      <c r="BS63" s="8">
        <v>56</v>
      </c>
      <c r="BT63" s="9">
        <f t="array" ref="BT63">IFERROR(INDEX(NumList, SMALL(IF(($C$8=List5), MATCH(ROW(NumList), ROW(NumList))), ROW(A4))), "")</f>
        <v>4</v>
      </c>
      <c r="BU63" s="9" t="s">
        <v>69</v>
      </c>
      <c r="BV63" s="9">
        <f t="shared" si="2"/>
        <v>56</v>
      </c>
      <c r="BW63" s="54">
        <f t="shared" si="3"/>
        <v>56</v>
      </c>
    </row>
    <row r="64" spans="71:75" hidden="1" x14ac:dyDescent="0.25">
      <c r="BS64" s="8">
        <v>57</v>
      </c>
      <c r="BT64" s="9">
        <f t="array" ref="BT64">IFERROR(INDEX(NumList, SMALL(IF(($C$8=List5), MATCH(ROW(NumList), ROW(NumList))), ROW(A5))), "")</f>
        <v>5</v>
      </c>
      <c r="BU64" s="9" t="s">
        <v>69</v>
      </c>
      <c r="BV64" s="9">
        <f t="shared" si="2"/>
        <v>57</v>
      </c>
      <c r="BW64" s="54">
        <f t="shared" si="3"/>
        <v>57</v>
      </c>
    </row>
    <row r="65" spans="71:75" hidden="1" x14ac:dyDescent="0.25">
      <c r="BS65" s="8">
        <v>58</v>
      </c>
      <c r="BT65" s="9">
        <f t="array" ref="BT65">IFERROR(INDEX(NumList, SMALL(IF(($C$8=List5), MATCH(ROW(NumList), ROW(NumList))), ROW(A6))), "")</f>
        <v>6</v>
      </c>
      <c r="BU65" s="9" t="s">
        <v>69</v>
      </c>
      <c r="BV65" s="9">
        <f t="shared" si="2"/>
        <v>58</v>
      </c>
      <c r="BW65" s="54">
        <f t="shared" si="3"/>
        <v>58</v>
      </c>
    </row>
    <row r="66" spans="71:75" hidden="1" x14ac:dyDescent="0.25">
      <c r="BS66" s="8">
        <v>59</v>
      </c>
      <c r="BT66" s="9">
        <f t="array" ref="BT66">IFERROR(INDEX(NumList, SMALL(IF(($C$8=List5), MATCH(ROW(NumList), ROW(NumList))), ROW(A7))), "")</f>
        <v>7</v>
      </c>
      <c r="BU66" s="9" t="s">
        <v>69</v>
      </c>
      <c r="BV66" s="9">
        <f t="shared" si="2"/>
        <v>59</v>
      </c>
      <c r="BW66" s="54">
        <f t="shared" si="3"/>
        <v>59</v>
      </c>
    </row>
    <row r="67" spans="71:75" hidden="1" x14ac:dyDescent="0.25">
      <c r="BS67" s="8">
        <v>60</v>
      </c>
      <c r="BT67" s="9">
        <f t="array" ref="BT67">IFERROR(INDEX(NumList, SMALL(IF(($C$8=List5), MATCH(ROW(NumList), ROW(NumList))), ROW(A8))), "")</f>
        <v>8</v>
      </c>
      <c r="BU67" s="9" t="s">
        <v>69</v>
      </c>
      <c r="BV67" s="9">
        <f t="shared" si="2"/>
        <v>60</v>
      </c>
      <c r="BW67" s="54">
        <f t="shared" si="3"/>
        <v>60</v>
      </c>
    </row>
    <row r="68" spans="71:75" hidden="1" x14ac:dyDescent="0.25">
      <c r="BS68" s="8">
        <v>61</v>
      </c>
      <c r="BT68" s="9">
        <f t="array" ref="BT68">IFERROR(INDEX(NumList, SMALL(IF(($C$8=List5), MATCH(ROW(NumList), ROW(NumList))), ROW(A9))), "")</f>
        <v>9</v>
      </c>
      <c r="BU68" s="9" t="s">
        <v>69</v>
      </c>
      <c r="BV68" s="9">
        <f t="shared" si="2"/>
        <v>61</v>
      </c>
      <c r="BW68" s="54">
        <f t="shared" si="3"/>
        <v>61</v>
      </c>
    </row>
    <row r="69" spans="71:75" hidden="1" x14ac:dyDescent="0.25">
      <c r="BS69" s="8">
        <v>62</v>
      </c>
      <c r="BT69" s="9">
        <f t="array" ref="BT69">IFERROR(INDEX(NumList, SMALL(IF(($C$8=List5), MATCH(ROW(NumList), ROW(NumList))), ROW(A10))), "")</f>
        <v>10</v>
      </c>
      <c r="BU69" s="9" t="s">
        <v>69</v>
      </c>
      <c r="BV69" s="9">
        <f t="shared" si="2"/>
        <v>62</v>
      </c>
      <c r="BW69" s="54">
        <f t="shared" si="3"/>
        <v>62</v>
      </c>
    </row>
    <row r="70" spans="71:75" hidden="1" x14ac:dyDescent="0.25">
      <c r="BS70" s="8">
        <v>63</v>
      </c>
      <c r="BT70" s="9">
        <f t="array" ref="BT70">IFERROR(INDEX(NumList, SMALL(IF(($C$8=List5), MATCH(ROW(NumList), ROW(NumList))), ROW(A11))), "")</f>
        <v>11</v>
      </c>
      <c r="BU70" s="9" t="s">
        <v>69</v>
      </c>
      <c r="BV70" s="9">
        <f t="shared" si="2"/>
        <v>63</v>
      </c>
      <c r="BW70" s="54">
        <f t="shared" si="3"/>
        <v>63</v>
      </c>
    </row>
    <row r="71" spans="71:75" hidden="1" x14ac:dyDescent="0.25">
      <c r="BS71" s="8">
        <v>64</v>
      </c>
      <c r="BT71" s="9">
        <f t="array" ref="BT71">IFERROR(INDEX(NumList, SMALL(IF(($C$8=List5), MATCH(ROW(NumList), ROW(NumList))), ROW(A12))), "")</f>
        <v>12</v>
      </c>
      <c r="BU71" s="9" t="s">
        <v>69</v>
      </c>
      <c r="BV71" s="9">
        <f t="shared" si="2"/>
        <v>64</v>
      </c>
      <c r="BW71" s="54">
        <f t="shared" si="3"/>
        <v>64</v>
      </c>
    </row>
    <row r="72" spans="71:75" hidden="1" x14ac:dyDescent="0.25">
      <c r="BS72" s="8">
        <v>65</v>
      </c>
      <c r="BT72" s="9">
        <f t="array" ref="BT72">IFERROR(INDEX(NumList, SMALL(IF(($C$8=List5), MATCH(ROW(NumList), ROW(NumList))), ROW(A13))), "")</f>
        <v>13</v>
      </c>
      <c r="BU72" s="9" t="s">
        <v>69</v>
      </c>
      <c r="BV72" s="9">
        <f t="shared" si="2"/>
        <v>65</v>
      </c>
      <c r="BW72" s="54">
        <f t="shared" si="3"/>
        <v>65</v>
      </c>
    </row>
    <row r="73" spans="71:75" hidden="1" x14ac:dyDescent="0.25">
      <c r="BS73" s="8">
        <v>66</v>
      </c>
      <c r="BT73" s="9">
        <f t="array" ref="BT73">IFERROR(INDEX(NumList, SMALL(IF(($C$8=List6), MATCH(ROW(NumList), ROW(NumList))), ROW(A1))), "")</f>
        <v>1</v>
      </c>
      <c r="BU73" s="9" t="s">
        <v>70</v>
      </c>
      <c r="BV73" s="9">
        <f t="shared" ref="BV73:BV124" si="4">IF(BT73="", "", BS73)</f>
        <v>66</v>
      </c>
      <c r="BW73" s="54">
        <f t="shared" ref="BW73:BW124" si="5">IF(BT73="", "", RANK(BV73, $BV$8:$BV$124, 1))</f>
        <v>66</v>
      </c>
    </row>
    <row r="74" spans="71:75" hidden="1" x14ac:dyDescent="0.25">
      <c r="BS74" s="8">
        <v>67</v>
      </c>
      <c r="BT74" s="9">
        <f t="array" ref="BT74">IFERROR(INDEX(NumList, SMALL(IF(($C$8=List6), MATCH(ROW(NumList), ROW(NumList))), ROW(A2))), "")</f>
        <v>2</v>
      </c>
      <c r="BU74" s="9" t="s">
        <v>70</v>
      </c>
      <c r="BV74" s="9">
        <f t="shared" si="4"/>
        <v>67</v>
      </c>
      <c r="BW74" s="54">
        <f t="shared" si="5"/>
        <v>67</v>
      </c>
    </row>
    <row r="75" spans="71:75" hidden="1" x14ac:dyDescent="0.25">
      <c r="BS75" s="8">
        <v>68</v>
      </c>
      <c r="BT75" s="9">
        <f t="array" ref="BT75">IFERROR(INDEX(NumList, SMALL(IF(($C$8=List6), MATCH(ROW(NumList), ROW(NumList))), ROW(A3))), "")</f>
        <v>3</v>
      </c>
      <c r="BU75" s="9" t="s">
        <v>70</v>
      </c>
      <c r="BV75" s="9">
        <f t="shared" si="4"/>
        <v>68</v>
      </c>
      <c r="BW75" s="54">
        <f t="shared" si="5"/>
        <v>68</v>
      </c>
    </row>
    <row r="76" spans="71:75" hidden="1" x14ac:dyDescent="0.25">
      <c r="BS76" s="8">
        <v>69</v>
      </c>
      <c r="BT76" s="9">
        <f t="array" ref="BT76">IFERROR(INDEX(NumList, SMALL(IF(($C$8=List6), MATCH(ROW(NumList), ROW(NumList))), ROW(A4))), "")</f>
        <v>4</v>
      </c>
      <c r="BU76" s="9" t="s">
        <v>70</v>
      </c>
      <c r="BV76" s="9">
        <f t="shared" si="4"/>
        <v>69</v>
      </c>
      <c r="BW76" s="54">
        <f t="shared" si="5"/>
        <v>69</v>
      </c>
    </row>
    <row r="77" spans="71:75" hidden="1" x14ac:dyDescent="0.25">
      <c r="BS77" s="8">
        <v>70</v>
      </c>
      <c r="BT77" s="9">
        <f t="array" ref="BT77">IFERROR(INDEX(NumList, SMALL(IF(($C$8=List6), MATCH(ROW(NumList), ROW(NumList))), ROW(A5))), "")</f>
        <v>5</v>
      </c>
      <c r="BU77" s="9" t="s">
        <v>70</v>
      </c>
      <c r="BV77" s="9">
        <f t="shared" si="4"/>
        <v>70</v>
      </c>
      <c r="BW77" s="54">
        <f t="shared" si="5"/>
        <v>70</v>
      </c>
    </row>
    <row r="78" spans="71:75" hidden="1" x14ac:dyDescent="0.25">
      <c r="BS78" s="8">
        <v>71</v>
      </c>
      <c r="BT78" s="9">
        <f t="array" ref="BT78">IFERROR(INDEX(NumList, SMALL(IF(($C$8=List6), MATCH(ROW(NumList), ROW(NumList))), ROW(A6))), "")</f>
        <v>6</v>
      </c>
      <c r="BU78" s="9" t="s">
        <v>70</v>
      </c>
      <c r="BV78" s="9">
        <f t="shared" si="4"/>
        <v>71</v>
      </c>
      <c r="BW78" s="54">
        <f t="shared" si="5"/>
        <v>71</v>
      </c>
    </row>
    <row r="79" spans="71:75" hidden="1" x14ac:dyDescent="0.25">
      <c r="BS79" s="8">
        <v>72</v>
      </c>
      <c r="BT79" s="9">
        <f t="array" ref="BT79">IFERROR(INDEX(NumList, SMALL(IF(($C$8=List6), MATCH(ROW(NumList), ROW(NumList))), ROW(A7))), "")</f>
        <v>7</v>
      </c>
      <c r="BU79" s="9" t="s">
        <v>70</v>
      </c>
      <c r="BV79" s="9">
        <f t="shared" si="4"/>
        <v>72</v>
      </c>
      <c r="BW79" s="54">
        <f t="shared" si="5"/>
        <v>72</v>
      </c>
    </row>
    <row r="80" spans="71:75" hidden="1" x14ac:dyDescent="0.25">
      <c r="BS80" s="8">
        <v>73</v>
      </c>
      <c r="BT80" s="9">
        <f t="array" ref="BT80">IFERROR(INDEX(NumList, SMALL(IF(($C$8=List6), MATCH(ROW(NumList), ROW(NumList))), ROW(A8))), "")</f>
        <v>8</v>
      </c>
      <c r="BU80" s="9" t="s">
        <v>70</v>
      </c>
      <c r="BV80" s="9">
        <f t="shared" si="4"/>
        <v>73</v>
      </c>
      <c r="BW80" s="54">
        <f t="shared" si="5"/>
        <v>73</v>
      </c>
    </row>
    <row r="81" spans="71:75" hidden="1" x14ac:dyDescent="0.25">
      <c r="BS81" s="8">
        <v>74</v>
      </c>
      <c r="BT81" s="9">
        <f t="array" ref="BT81">IFERROR(INDEX(NumList, SMALL(IF(($C$8=List6), MATCH(ROW(NumList), ROW(NumList))), ROW(A9))), "")</f>
        <v>9</v>
      </c>
      <c r="BU81" s="9" t="s">
        <v>70</v>
      </c>
      <c r="BV81" s="9">
        <f t="shared" si="4"/>
        <v>74</v>
      </c>
      <c r="BW81" s="54">
        <f t="shared" si="5"/>
        <v>74</v>
      </c>
    </row>
    <row r="82" spans="71:75" hidden="1" x14ac:dyDescent="0.25">
      <c r="BS82" s="8">
        <v>75</v>
      </c>
      <c r="BT82" s="9">
        <f t="array" ref="BT82">IFERROR(INDEX(NumList, SMALL(IF(($C$8=List6), MATCH(ROW(NumList), ROW(NumList))), ROW(A10))), "")</f>
        <v>10</v>
      </c>
      <c r="BU82" s="9" t="s">
        <v>70</v>
      </c>
      <c r="BV82" s="9">
        <f t="shared" si="4"/>
        <v>75</v>
      </c>
      <c r="BW82" s="54">
        <f t="shared" si="5"/>
        <v>75</v>
      </c>
    </row>
    <row r="83" spans="71:75" hidden="1" x14ac:dyDescent="0.25">
      <c r="BS83" s="8">
        <v>76</v>
      </c>
      <c r="BT83" s="9">
        <f t="array" ref="BT83">IFERROR(INDEX(NumList, SMALL(IF(($C$8=List6), MATCH(ROW(NumList), ROW(NumList))), ROW(A11))), "")</f>
        <v>11</v>
      </c>
      <c r="BU83" s="9" t="s">
        <v>70</v>
      </c>
      <c r="BV83" s="9">
        <f t="shared" si="4"/>
        <v>76</v>
      </c>
      <c r="BW83" s="54">
        <f t="shared" si="5"/>
        <v>76</v>
      </c>
    </row>
    <row r="84" spans="71:75" hidden="1" x14ac:dyDescent="0.25">
      <c r="BS84" s="8">
        <v>77</v>
      </c>
      <c r="BT84" s="9">
        <f t="array" ref="BT84">IFERROR(INDEX(NumList, SMALL(IF(($C$8=List6), MATCH(ROW(NumList), ROW(NumList))), ROW(A12))), "")</f>
        <v>12</v>
      </c>
      <c r="BU84" s="9" t="s">
        <v>70</v>
      </c>
      <c r="BV84" s="9">
        <f t="shared" si="4"/>
        <v>77</v>
      </c>
      <c r="BW84" s="54">
        <f t="shared" si="5"/>
        <v>77</v>
      </c>
    </row>
    <row r="85" spans="71:75" hidden="1" x14ac:dyDescent="0.25">
      <c r="BS85" s="8">
        <v>78</v>
      </c>
      <c r="BT85" s="9">
        <f t="array" ref="BT85">IFERROR(INDEX(NumList, SMALL(IF(($C$8=List6), MATCH(ROW(NumList), ROW(NumList))), ROW(A13))), "")</f>
        <v>13</v>
      </c>
      <c r="BU85" s="9" t="s">
        <v>70</v>
      </c>
      <c r="BV85" s="9">
        <f t="shared" si="4"/>
        <v>78</v>
      </c>
      <c r="BW85" s="54">
        <f t="shared" si="5"/>
        <v>78</v>
      </c>
    </row>
    <row r="86" spans="71:75" hidden="1" x14ac:dyDescent="0.25">
      <c r="BS86" s="8">
        <v>79</v>
      </c>
      <c r="BT86" s="9">
        <f t="array" ref="BT86">IFERROR(INDEX(NumList, SMALL(IF(($C$8=List7), MATCH(ROW(NumList), ROW(NumList))), ROW(A1))), "")</f>
        <v>1</v>
      </c>
      <c r="BU86" s="9" t="s">
        <v>71</v>
      </c>
      <c r="BV86" s="9">
        <f t="shared" si="4"/>
        <v>79</v>
      </c>
      <c r="BW86" s="54">
        <f t="shared" si="5"/>
        <v>79</v>
      </c>
    </row>
    <row r="87" spans="71:75" hidden="1" x14ac:dyDescent="0.25">
      <c r="BS87" s="8">
        <v>80</v>
      </c>
      <c r="BT87" s="9">
        <f t="array" ref="BT87">IFERROR(INDEX(NumList, SMALL(IF(($C$8=List7), MATCH(ROW(NumList), ROW(NumList))), ROW(A2))), "")</f>
        <v>2</v>
      </c>
      <c r="BU87" s="9" t="s">
        <v>71</v>
      </c>
      <c r="BV87" s="9">
        <f t="shared" si="4"/>
        <v>80</v>
      </c>
      <c r="BW87" s="54">
        <f t="shared" si="5"/>
        <v>80</v>
      </c>
    </row>
    <row r="88" spans="71:75" hidden="1" x14ac:dyDescent="0.25">
      <c r="BS88" s="8">
        <v>81</v>
      </c>
      <c r="BT88" s="9">
        <f t="array" ref="BT88">IFERROR(INDEX(NumList, SMALL(IF(($C$8=List7), MATCH(ROW(NumList), ROW(NumList))), ROW(A3))), "")</f>
        <v>3</v>
      </c>
      <c r="BU88" s="9" t="s">
        <v>71</v>
      </c>
      <c r="BV88" s="9">
        <f t="shared" si="4"/>
        <v>81</v>
      </c>
      <c r="BW88" s="54">
        <f t="shared" si="5"/>
        <v>81</v>
      </c>
    </row>
    <row r="89" spans="71:75" hidden="1" x14ac:dyDescent="0.25">
      <c r="BS89" s="8">
        <v>82</v>
      </c>
      <c r="BT89" s="9">
        <f t="array" ref="BT89">IFERROR(INDEX(NumList, SMALL(IF(($C$8=List7), MATCH(ROW(NumList), ROW(NumList))), ROW(A4))), "")</f>
        <v>4</v>
      </c>
      <c r="BU89" s="9" t="s">
        <v>71</v>
      </c>
      <c r="BV89" s="9">
        <f t="shared" si="4"/>
        <v>82</v>
      </c>
      <c r="BW89" s="54">
        <f t="shared" si="5"/>
        <v>82</v>
      </c>
    </row>
    <row r="90" spans="71:75" hidden="1" x14ac:dyDescent="0.25">
      <c r="BS90" s="8">
        <v>83</v>
      </c>
      <c r="BT90" s="9">
        <f t="array" ref="BT90">IFERROR(INDEX(NumList, SMALL(IF(($C$8=List7), MATCH(ROW(NumList), ROW(NumList))), ROW(A5))), "")</f>
        <v>5</v>
      </c>
      <c r="BU90" s="9" t="s">
        <v>71</v>
      </c>
      <c r="BV90" s="9">
        <f t="shared" si="4"/>
        <v>83</v>
      </c>
      <c r="BW90" s="54">
        <f t="shared" si="5"/>
        <v>83</v>
      </c>
    </row>
    <row r="91" spans="71:75" hidden="1" x14ac:dyDescent="0.25">
      <c r="BS91" s="8">
        <v>84</v>
      </c>
      <c r="BT91" s="9">
        <f t="array" ref="BT91">IFERROR(INDEX(NumList, SMALL(IF(($C$8=List7), MATCH(ROW(NumList), ROW(NumList))), ROW(A6))), "")</f>
        <v>6</v>
      </c>
      <c r="BU91" s="9" t="s">
        <v>71</v>
      </c>
      <c r="BV91" s="9">
        <f t="shared" si="4"/>
        <v>84</v>
      </c>
      <c r="BW91" s="54">
        <f t="shared" si="5"/>
        <v>84</v>
      </c>
    </row>
    <row r="92" spans="71:75" hidden="1" x14ac:dyDescent="0.25">
      <c r="BS92" s="8">
        <v>85</v>
      </c>
      <c r="BT92" s="9">
        <f t="array" ref="BT92">IFERROR(INDEX(NumList, SMALL(IF(($C$8=List7), MATCH(ROW(NumList), ROW(NumList))), ROW(A7))), "")</f>
        <v>7</v>
      </c>
      <c r="BU92" s="9" t="s">
        <v>71</v>
      </c>
      <c r="BV92" s="9">
        <f t="shared" si="4"/>
        <v>85</v>
      </c>
      <c r="BW92" s="54">
        <f t="shared" si="5"/>
        <v>85</v>
      </c>
    </row>
    <row r="93" spans="71:75" hidden="1" x14ac:dyDescent="0.25">
      <c r="BS93" s="8">
        <v>86</v>
      </c>
      <c r="BT93" s="9">
        <f t="array" ref="BT93">IFERROR(INDEX(NumList, SMALL(IF(($C$8=List7), MATCH(ROW(NumList), ROW(NumList))), ROW(A8))), "")</f>
        <v>8</v>
      </c>
      <c r="BU93" s="9" t="s">
        <v>71</v>
      </c>
      <c r="BV93" s="9">
        <f t="shared" si="4"/>
        <v>86</v>
      </c>
      <c r="BW93" s="54">
        <f t="shared" si="5"/>
        <v>86</v>
      </c>
    </row>
    <row r="94" spans="71:75" hidden="1" x14ac:dyDescent="0.25">
      <c r="BS94" s="8">
        <v>87</v>
      </c>
      <c r="BT94" s="9">
        <f t="array" ref="BT94">IFERROR(INDEX(NumList, SMALL(IF(($C$8=List7), MATCH(ROW(NumList), ROW(NumList))), ROW(A9))), "")</f>
        <v>9</v>
      </c>
      <c r="BU94" s="9" t="s">
        <v>71</v>
      </c>
      <c r="BV94" s="9">
        <f t="shared" si="4"/>
        <v>87</v>
      </c>
      <c r="BW94" s="54">
        <f t="shared" si="5"/>
        <v>87</v>
      </c>
    </row>
    <row r="95" spans="71:75" hidden="1" x14ac:dyDescent="0.25">
      <c r="BS95" s="8">
        <v>88</v>
      </c>
      <c r="BT95" s="9">
        <f t="array" ref="BT95">IFERROR(INDEX(NumList, SMALL(IF(($C$8=List7), MATCH(ROW(NumList), ROW(NumList))), ROW(A10))), "")</f>
        <v>10</v>
      </c>
      <c r="BU95" s="9" t="s">
        <v>71</v>
      </c>
      <c r="BV95" s="9">
        <f t="shared" si="4"/>
        <v>88</v>
      </c>
      <c r="BW95" s="54">
        <f t="shared" si="5"/>
        <v>88</v>
      </c>
    </row>
    <row r="96" spans="71:75" hidden="1" x14ac:dyDescent="0.25">
      <c r="BS96" s="8">
        <v>89</v>
      </c>
      <c r="BT96" s="9">
        <f t="array" ref="BT96">IFERROR(INDEX(NumList, SMALL(IF(($C$8=List7), MATCH(ROW(NumList), ROW(NumList))), ROW(A11))), "")</f>
        <v>11</v>
      </c>
      <c r="BU96" s="9" t="s">
        <v>71</v>
      </c>
      <c r="BV96" s="9">
        <f t="shared" si="4"/>
        <v>89</v>
      </c>
      <c r="BW96" s="54">
        <f t="shared" si="5"/>
        <v>89</v>
      </c>
    </row>
    <row r="97" spans="71:75" hidden="1" x14ac:dyDescent="0.25">
      <c r="BS97" s="8">
        <v>90</v>
      </c>
      <c r="BT97" s="9">
        <f t="array" ref="BT97">IFERROR(INDEX(NumList, SMALL(IF(($C$8=List7), MATCH(ROW(NumList), ROW(NumList))), ROW(A12))), "")</f>
        <v>12</v>
      </c>
      <c r="BU97" s="9" t="s">
        <v>71</v>
      </c>
      <c r="BV97" s="9">
        <f t="shared" si="4"/>
        <v>90</v>
      </c>
      <c r="BW97" s="54">
        <f t="shared" si="5"/>
        <v>90</v>
      </c>
    </row>
    <row r="98" spans="71:75" hidden="1" x14ac:dyDescent="0.25">
      <c r="BS98" s="8">
        <v>91</v>
      </c>
      <c r="BT98" s="9">
        <f t="array" ref="BT98">IFERROR(INDEX(NumList, SMALL(IF(($C$8=List7), MATCH(ROW(NumList), ROW(NumList))), ROW(A13))), "")</f>
        <v>13</v>
      </c>
      <c r="BU98" s="9" t="s">
        <v>71</v>
      </c>
      <c r="BV98" s="9">
        <f t="shared" si="4"/>
        <v>91</v>
      </c>
      <c r="BW98" s="54">
        <f t="shared" si="5"/>
        <v>91</v>
      </c>
    </row>
    <row r="99" spans="71:75" hidden="1" x14ac:dyDescent="0.25">
      <c r="BS99" s="8">
        <v>92</v>
      </c>
      <c r="BT99" s="9">
        <f t="array" ref="BT99">IFERROR(INDEX(NumList, SMALL(IF(($C$8=List8), MATCH(ROW(NumList), ROW(NumList))), ROW(A1))), "")</f>
        <v>1</v>
      </c>
      <c r="BU99" s="9" t="s">
        <v>72</v>
      </c>
      <c r="BV99" s="9">
        <f t="shared" si="4"/>
        <v>92</v>
      </c>
      <c r="BW99" s="54">
        <f t="shared" si="5"/>
        <v>92</v>
      </c>
    </row>
    <row r="100" spans="71:75" hidden="1" x14ac:dyDescent="0.25">
      <c r="BS100" s="8">
        <v>93</v>
      </c>
      <c r="BT100" s="9">
        <f t="array" ref="BT100">IFERROR(INDEX(NumList, SMALL(IF(($C$8=List8), MATCH(ROW(NumList), ROW(NumList))), ROW(A2))), "")</f>
        <v>2</v>
      </c>
      <c r="BU100" s="9" t="s">
        <v>72</v>
      </c>
      <c r="BV100" s="9">
        <f t="shared" si="4"/>
        <v>93</v>
      </c>
      <c r="BW100" s="54">
        <f t="shared" si="5"/>
        <v>93</v>
      </c>
    </row>
    <row r="101" spans="71:75" hidden="1" x14ac:dyDescent="0.25">
      <c r="BS101" s="8">
        <v>94</v>
      </c>
      <c r="BT101" s="9">
        <f t="array" ref="BT101">IFERROR(INDEX(NumList, SMALL(IF(($C$8=List8), MATCH(ROW(NumList), ROW(NumList))), ROW(A3))), "")</f>
        <v>3</v>
      </c>
      <c r="BU101" s="9" t="s">
        <v>72</v>
      </c>
      <c r="BV101" s="9">
        <f t="shared" si="4"/>
        <v>94</v>
      </c>
      <c r="BW101" s="54">
        <f t="shared" si="5"/>
        <v>94</v>
      </c>
    </row>
    <row r="102" spans="71:75" hidden="1" x14ac:dyDescent="0.25">
      <c r="BS102" s="8">
        <v>95</v>
      </c>
      <c r="BT102" s="9">
        <f t="array" ref="BT102">IFERROR(INDEX(NumList, SMALL(IF(($C$8=List8), MATCH(ROW(NumList), ROW(NumList))), ROW(A4))), "")</f>
        <v>4</v>
      </c>
      <c r="BU102" s="9" t="s">
        <v>72</v>
      </c>
      <c r="BV102" s="9">
        <f t="shared" si="4"/>
        <v>95</v>
      </c>
      <c r="BW102" s="54">
        <f t="shared" si="5"/>
        <v>95</v>
      </c>
    </row>
    <row r="103" spans="71:75" hidden="1" x14ac:dyDescent="0.25">
      <c r="BS103" s="8">
        <v>96</v>
      </c>
      <c r="BT103" s="9">
        <f t="array" ref="BT103">IFERROR(INDEX(NumList, SMALL(IF(($C$8=List8), MATCH(ROW(NumList), ROW(NumList))), ROW(A5))), "")</f>
        <v>5</v>
      </c>
      <c r="BU103" s="9" t="s">
        <v>72</v>
      </c>
      <c r="BV103" s="9">
        <f t="shared" si="4"/>
        <v>96</v>
      </c>
      <c r="BW103" s="54">
        <f t="shared" si="5"/>
        <v>96</v>
      </c>
    </row>
    <row r="104" spans="71:75" hidden="1" x14ac:dyDescent="0.25">
      <c r="BS104" s="8">
        <v>97</v>
      </c>
      <c r="BT104" s="9">
        <f t="array" ref="BT104">IFERROR(INDEX(NumList, SMALL(IF(($C$8=List8), MATCH(ROW(NumList), ROW(NumList))), ROW(A6))), "")</f>
        <v>6</v>
      </c>
      <c r="BU104" s="9" t="s">
        <v>72</v>
      </c>
      <c r="BV104" s="9">
        <f t="shared" si="4"/>
        <v>97</v>
      </c>
      <c r="BW104" s="54">
        <f t="shared" si="5"/>
        <v>97</v>
      </c>
    </row>
    <row r="105" spans="71:75" hidden="1" x14ac:dyDescent="0.25">
      <c r="BS105" s="8">
        <v>98</v>
      </c>
      <c r="BT105" s="9">
        <f t="array" ref="BT105">IFERROR(INDEX(NumList, SMALL(IF(($C$8=List8), MATCH(ROW(NumList), ROW(NumList))), ROW(A7))), "")</f>
        <v>7</v>
      </c>
      <c r="BU105" s="9" t="s">
        <v>72</v>
      </c>
      <c r="BV105" s="9">
        <f t="shared" si="4"/>
        <v>98</v>
      </c>
      <c r="BW105" s="54">
        <f t="shared" si="5"/>
        <v>98</v>
      </c>
    </row>
    <row r="106" spans="71:75" hidden="1" x14ac:dyDescent="0.25">
      <c r="BS106" s="8">
        <v>99</v>
      </c>
      <c r="BT106" s="9">
        <f t="array" ref="BT106">IFERROR(INDEX(NumList, SMALL(IF(($C$8=List8), MATCH(ROW(NumList), ROW(NumList))), ROW(A8))), "")</f>
        <v>8</v>
      </c>
      <c r="BU106" s="9" t="s">
        <v>72</v>
      </c>
      <c r="BV106" s="9">
        <f t="shared" si="4"/>
        <v>99</v>
      </c>
      <c r="BW106" s="54">
        <f t="shared" si="5"/>
        <v>99</v>
      </c>
    </row>
    <row r="107" spans="71:75" hidden="1" x14ac:dyDescent="0.25">
      <c r="BS107" s="8">
        <v>100</v>
      </c>
      <c r="BT107" s="9">
        <f t="array" ref="BT107">IFERROR(INDEX(NumList, SMALL(IF(($C$8=List8), MATCH(ROW(NumList), ROW(NumList))), ROW(A9))), "")</f>
        <v>9</v>
      </c>
      <c r="BU107" s="9" t="s">
        <v>72</v>
      </c>
      <c r="BV107" s="9">
        <f t="shared" si="4"/>
        <v>100</v>
      </c>
      <c r="BW107" s="54">
        <f t="shared" si="5"/>
        <v>100</v>
      </c>
    </row>
    <row r="108" spans="71:75" hidden="1" x14ac:dyDescent="0.25">
      <c r="BS108" s="8">
        <v>101</v>
      </c>
      <c r="BT108" s="9">
        <f t="array" ref="BT108">IFERROR(INDEX(NumList, SMALL(IF(($C$8=List8), MATCH(ROW(NumList), ROW(NumList))), ROW(A10))), "")</f>
        <v>10</v>
      </c>
      <c r="BU108" s="9" t="s">
        <v>72</v>
      </c>
      <c r="BV108" s="9">
        <f t="shared" si="4"/>
        <v>101</v>
      </c>
      <c r="BW108" s="54">
        <f t="shared" si="5"/>
        <v>101</v>
      </c>
    </row>
    <row r="109" spans="71:75" hidden="1" x14ac:dyDescent="0.25">
      <c r="BS109" s="8">
        <v>102</v>
      </c>
      <c r="BT109" s="9">
        <f t="array" ref="BT109">IFERROR(INDEX(NumList, SMALL(IF(($C$8=List8), MATCH(ROW(NumList), ROW(NumList))), ROW(A11))), "")</f>
        <v>11</v>
      </c>
      <c r="BU109" s="9" t="s">
        <v>72</v>
      </c>
      <c r="BV109" s="9">
        <f t="shared" si="4"/>
        <v>102</v>
      </c>
      <c r="BW109" s="54">
        <f t="shared" si="5"/>
        <v>102</v>
      </c>
    </row>
    <row r="110" spans="71:75" hidden="1" x14ac:dyDescent="0.25">
      <c r="BS110" s="8">
        <v>103</v>
      </c>
      <c r="BT110" s="9">
        <f t="array" ref="BT110">IFERROR(INDEX(NumList, SMALL(IF(($C$8=List8), MATCH(ROW(NumList), ROW(NumList))), ROW(A12))), "")</f>
        <v>12</v>
      </c>
      <c r="BU110" s="9" t="s">
        <v>72</v>
      </c>
      <c r="BV110" s="9">
        <f t="shared" si="4"/>
        <v>103</v>
      </c>
      <c r="BW110" s="54">
        <f t="shared" si="5"/>
        <v>103</v>
      </c>
    </row>
    <row r="111" spans="71:75" hidden="1" x14ac:dyDescent="0.25">
      <c r="BS111" s="8">
        <v>104</v>
      </c>
      <c r="BT111" s="9">
        <f t="array" ref="BT111">IFERROR(INDEX(NumList, SMALL(IF(($C$8=List8), MATCH(ROW(NumList), ROW(NumList))), ROW(A13))), "")</f>
        <v>13</v>
      </c>
      <c r="BU111" s="9" t="s">
        <v>72</v>
      </c>
      <c r="BV111" s="9">
        <f t="shared" si="4"/>
        <v>104</v>
      </c>
      <c r="BW111" s="54">
        <f t="shared" si="5"/>
        <v>104</v>
      </c>
    </row>
    <row r="112" spans="71:75" hidden="1" x14ac:dyDescent="0.25">
      <c r="BS112" s="8">
        <v>105</v>
      </c>
      <c r="BT112" s="9">
        <f t="array" ref="BT112">IFERROR(INDEX(NumList, SMALL(IF(($C$8=List9), MATCH(ROW(NumList), ROW(NumList))), ROW(A1))), "")</f>
        <v>1</v>
      </c>
      <c r="BU112" s="9" t="s">
        <v>73</v>
      </c>
      <c r="BV112" s="9">
        <f t="shared" si="4"/>
        <v>105</v>
      </c>
      <c r="BW112" s="54">
        <f t="shared" si="5"/>
        <v>105</v>
      </c>
    </row>
    <row r="113" spans="71:75" hidden="1" x14ac:dyDescent="0.25">
      <c r="BS113" s="8">
        <v>106</v>
      </c>
      <c r="BT113" s="9">
        <f t="array" ref="BT113">IFERROR(INDEX(NumList, SMALL(IF(($C$8=List9), MATCH(ROW(NumList), ROW(NumList))), ROW(A2))), "")</f>
        <v>2</v>
      </c>
      <c r="BU113" s="9" t="s">
        <v>73</v>
      </c>
      <c r="BV113" s="9">
        <f t="shared" si="4"/>
        <v>106</v>
      </c>
      <c r="BW113" s="54">
        <f t="shared" si="5"/>
        <v>106</v>
      </c>
    </row>
    <row r="114" spans="71:75" hidden="1" x14ac:dyDescent="0.25">
      <c r="BS114" s="8">
        <v>107</v>
      </c>
      <c r="BT114" s="9">
        <f t="array" ref="BT114">IFERROR(INDEX(NumList, SMALL(IF(($C$8=List9), MATCH(ROW(NumList), ROW(NumList))), ROW(A3))), "")</f>
        <v>3</v>
      </c>
      <c r="BU114" s="9" t="s">
        <v>73</v>
      </c>
      <c r="BV114" s="9">
        <f t="shared" si="4"/>
        <v>107</v>
      </c>
      <c r="BW114" s="54">
        <f t="shared" si="5"/>
        <v>107</v>
      </c>
    </row>
    <row r="115" spans="71:75" hidden="1" x14ac:dyDescent="0.25">
      <c r="BS115" s="8">
        <v>108</v>
      </c>
      <c r="BT115" s="9">
        <f t="array" ref="BT115">IFERROR(INDEX(NumList, SMALL(IF(($C$8=List9), MATCH(ROW(NumList), ROW(NumList))), ROW(A4))), "")</f>
        <v>4</v>
      </c>
      <c r="BU115" s="9" t="s">
        <v>73</v>
      </c>
      <c r="BV115" s="9">
        <f t="shared" si="4"/>
        <v>108</v>
      </c>
      <c r="BW115" s="54">
        <f t="shared" si="5"/>
        <v>108</v>
      </c>
    </row>
    <row r="116" spans="71:75" hidden="1" x14ac:dyDescent="0.25">
      <c r="BS116" s="8">
        <v>109</v>
      </c>
      <c r="BT116" s="9">
        <f t="array" ref="BT116">IFERROR(INDEX(NumList, SMALL(IF(($C$8=List9), MATCH(ROW(NumList), ROW(NumList))), ROW(A5))), "")</f>
        <v>5</v>
      </c>
      <c r="BU116" s="9" t="s">
        <v>73</v>
      </c>
      <c r="BV116" s="9">
        <f t="shared" si="4"/>
        <v>109</v>
      </c>
      <c r="BW116" s="54">
        <f t="shared" si="5"/>
        <v>109</v>
      </c>
    </row>
    <row r="117" spans="71:75" hidden="1" x14ac:dyDescent="0.25">
      <c r="BS117" s="8">
        <v>110</v>
      </c>
      <c r="BT117" s="9">
        <f t="array" ref="BT117">IFERROR(INDEX(NumList, SMALL(IF(($C$8=List9), MATCH(ROW(NumList), ROW(NumList))), ROW(A6))), "")</f>
        <v>6</v>
      </c>
      <c r="BU117" s="9" t="s">
        <v>73</v>
      </c>
      <c r="BV117" s="9">
        <f t="shared" si="4"/>
        <v>110</v>
      </c>
      <c r="BW117" s="54">
        <f t="shared" si="5"/>
        <v>110</v>
      </c>
    </row>
    <row r="118" spans="71:75" hidden="1" x14ac:dyDescent="0.25">
      <c r="BS118" s="8">
        <v>111</v>
      </c>
      <c r="BT118" s="9">
        <f t="array" ref="BT118">IFERROR(INDEX(NumList, SMALL(IF(($C$8=List9), MATCH(ROW(NumList), ROW(NumList))), ROW(A7))), "")</f>
        <v>7</v>
      </c>
      <c r="BU118" s="9" t="s">
        <v>73</v>
      </c>
      <c r="BV118" s="9">
        <f t="shared" si="4"/>
        <v>111</v>
      </c>
      <c r="BW118" s="54">
        <f t="shared" si="5"/>
        <v>111</v>
      </c>
    </row>
    <row r="119" spans="71:75" hidden="1" x14ac:dyDescent="0.25">
      <c r="BS119" s="8">
        <v>112</v>
      </c>
      <c r="BT119" s="9">
        <f t="array" ref="BT119">IFERROR(INDEX(NumList, SMALL(IF(($C$8=List9), MATCH(ROW(NumList), ROW(NumList))), ROW(A8))), "")</f>
        <v>8</v>
      </c>
      <c r="BU119" s="9" t="s">
        <v>73</v>
      </c>
      <c r="BV119" s="9">
        <f t="shared" si="4"/>
        <v>112</v>
      </c>
      <c r="BW119" s="54">
        <f t="shared" si="5"/>
        <v>112</v>
      </c>
    </row>
    <row r="120" spans="71:75" hidden="1" x14ac:dyDescent="0.25">
      <c r="BS120" s="8">
        <v>113</v>
      </c>
      <c r="BT120" s="9">
        <f t="array" ref="BT120">IFERROR(INDEX(NumList, SMALL(IF(($C$8=List9), MATCH(ROW(NumList), ROW(NumList))), ROW(A9))), "")</f>
        <v>9</v>
      </c>
      <c r="BU120" s="9" t="s">
        <v>73</v>
      </c>
      <c r="BV120" s="9">
        <f t="shared" si="4"/>
        <v>113</v>
      </c>
      <c r="BW120" s="54">
        <f t="shared" si="5"/>
        <v>113</v>
      </c>
    </row>
    <row r="121" spans="71:75" hidden="1" x14ac:dyDescent="0.25">
      <c r="BS121" s="8">
        <v>114</v>
      </c>
      <c r="BT121" s="9">
        <f t="array" ref="BT121">IFERROR(INDEX(NumList, SMALL(IF(($C$8=List9), MATCH(ROW(NumList), ROW(NumList))), ROW(A10))), "")</f>
        <v>10</v>
      </c>
      <c r="BU121" s="9" t="s">
        <v>73</v>
      </c>
      <c r="BV121" s="9">
        <f t="shared" si="4"/>
        <v>114</v>
      </c>
      <c r="BW121" s="54">
        <f t="shared" si="5"/>
        <v>114</v>
      </c>
    </row>
    <row r="122" spans="71:75" hidden="1" x14ac:dyDescent="0.25">
      <c r="BS122" s="8">
        <v>115</v>
      </c>
      <c r="BT122" s="9">
        <f t="array" ref="BT122">IFERROR(INDEX(NumList, SMALL(IF(($C$8=List9), MATCH(ROW(NumList), ROW(NumList))), ROW(A11))), "")</f>
        <v>11</v>
      </c>
      <c r="BU122" s="9" t="s">
        <v>73</v>
      </c>
      <c r="BV122" s="9">
        <f t="shared" si="4"/>
        <v>115</v>
      </c>
      <c r="BW122" s="54">
        <f t="shared" si="5"/>
        <v>115</v>
      </c>
    </row>
    <row r="123" spans="71:75" hidden="1" x14ac:dyDescent="0.25">
      <c r="BS123" s="8">
        <v>116</v>
      </c>
      <c r="BT123" s="9">
        <f t="array" ref="BT123">IFERROR(INDEX(NumList, SMALL(IF(($C$8=List9), MATCH(ROW(NumList), ROW(NumList))), ROW(A12))), "")</f>
        <v>12</v>
      </c>
      <c r="BU123" s="9" t="s">
        <v>73</v>
      </c>
      <c r="BV123" s="9">
        <f t="shared" si="4"/>
        <v>116</v>
      </c>
      <c r="BW123" s="54">
        <f t="shared" si="5"/>
        <v>116</v>
      </c>
    </row>
    <row r="124" spans="71:75" hidden="1" x14ac:dyDescent="0.25">
      <c r="BS124" s="10">
        <v>117</v>
      </c>
      <c r="BT124" s="11">
        <f t="array" ref="BT124">IFERROR(INDEX(NumList, SMALL(IF(($C$8=List9), MATCH(ROW(NumList), ROW(NumList))), ROW(A13))), "")</f>
        <v>13</v>
      </c>
      <c r="BU124" s="11" t="s">
        <v>73</v>
      </c>
      <c r="BV124" s="11">
        <f t="shared" si="4"/>
        <v>117</v>
      </c>
      <c r="BW124" s="55">
        <f t="shared" si="5"/>
        <v>117</v>
      </c>
    </row>
    <row r="125" spans="71:75" hidden="1" x14ac:dyDescent="0.25">
      <c r="BS125" s="44"/>
    </row>
    <row r="126" spans="71:75" hidden="1" x14ac:dyDescent="0.25">
      <c r="BS126" s="44"/>
    </row>
    <row r="127" spans="71:75" hidden="1" x14ac:dyDescent="0.25">
      <c r="BS127" s="44"/>
    </row>
    <row r="128" spans="71:75" hidden="1" x14ac:dyDescent="0.25">
      <c r="BS128" s="44"/>
    </row>
    <row r="129" spans="71:71" hidden="1" x14ac:dyDescent="0.25">
      <c r="BS129" s="44"/>
    </row>
    <row r="130" spans="71:71" hidden="1" x14ac:dyDescent="0.25">
      <c r="BS130" s="44"/>
    </row>
    <row r="131" spans="71:71" hidden="1" x14ac:dyDescent="0.25">
      <c r="BS131" s="44"/>
    </row>
    <row r="132" spans="71:71" hidden="1" x14ac:dyDescent="0.25">
      <c r="BS132" s="44"/>
    </row>
    <row r="133" spans="71:71" hidden="1" x14ac:dyDescent="0.25">
      <c r="BS133" s="44"/>
    </row>
    <row r="134" spans="71:71" hidden="1" x14ac:dyDescent="0.25">
      <c r="BS134" s="44"/>
    </row>
    <row r="135" spans="71:71" hidden="1" x14ac:dyDescent="0.25">
      <c r="BS135" s="44"/>
    </row>
  </sheetData>
  <sheetProtection algorithmName="SHA-512" hashValue="++pHAjnLQvIhJcxH+OwXrq9qBpxE2cskmdSsKSaKYaSpeRDqmxVM/+LJURbs32wyK20pFLgY3UXH73bWU+STnw==" saltValue="VU8A/aggB4J4MYDnA5x2mA==" spinCount="100000" sheet="1" objects="1" scenarios="1"/>
  <mergeCells count="103">
    <mergeCell ref="BL16:BM16"/>
    <mergeCell ref="BL7:BM7"/>
    <mergeCell ref="BG8:BK8"/>
    <mergeCell ref="BG9:BK9"/>
    <mergeCell ref="BG10:BK10"/>
    <mergeCell ref="BG11:BK11"/>
    <mergeCell ref="AR13:BF13"/>
    <mergeCell ref="AR14:BF14"/>
    <mergeCell ref="AD9:AM9"/>
    <mergeCell ref="AD10:AM10"/>
    <mergeCell ref="AD11:AM11"/>
    <mergeCell ref="BG12:BK12"/>
    <mergeCell ref="BG13:BK13"/>
    <mergeCell ref="BG14:BK14"/>
    <mergeCell ref="BG7:BK7"/>
    <mergeCell ref="BL8:BM8"/>
    <mergeCell ref="BL9:BM9"/>
    <mergeCell ref="BL10:BM10"/>
    <mergeCell ref="BL11:BM11"/>
    <mergeCell ref="BL12:BM12"/>
    <mergeCell ref="BL13:BM13"/>
    <mergeCell ref="BL14:BM14"/>
    <mergeCell ref="BL15:BM15"/>
    <mergeCell ref="AN8:AO8"/>
    <mergeCell ref="BL22:BM22"/>
    <mergeCell ref="BL23:BM23"/>
    <mergeCell ref="BL24:BM24"/>
    <mergeCell ref="AR18:BF18"/>
    <mergeCell ref="BL17:BM17"/>
    <mergeCell ref="BL18:BM18"/>
    <mergeCell ref="AR19:BF19"/>
    <mergeCell ref="BG19:BK19"/>
    <mergeCell ref="BL19:BM19"/>
    <mergeCell ref="AR20:BF20"/>
    <mergeCell ref="BG20:BK20"/>
    <mergeCell ref="BL20:BM20"/>
    <mergeCell ref="AR23:BK23"/>
    <mergeCell ref="AR24:BK24"/>
    <mergeCell ref="BG18:BK18"/>
    <mergeCell ref="AR22:BK22"/>
    <mergeCell ref="AR17:BF17"/>
    <mergeCell ref="AN7:AO7"/>
    <mergeCell ref="AB8:AC8"/>
    <mergeCell ref="AB9:AC9"/>
    <mergeCell ref="AB10:AC10"/>
    <mergeCell ref="AB11:AC11"/>
    <mergeCell ref="T23:AJ23"/>
    <mergeCell ref="T24:AJ24"/>
    <mergeCell ref="T17:AJ17"/>
    <mergeCell ref="T18:AJ18"/>
    <mergeCell ref="AK17:AO17"/>
    <mergeCell ref="AK18:AO18"/>
    <mergeCell ref="AK19:AO19"/>
    <mergeCell ref="AK20:AO20"/>
    <mergeCell ref="T7:AA7"/>
    <mergeCell ref="AB12:AC12"/>
    <mergeCell ref="T19:AJ19"/>
    <mergeCell ref="T20:AJ20"/>
    <mergeCell ref="T21:AJ21"/>
    <mergeCell ref="T22:AJ22"/>
    <mergeCell ref="T8:AA8"/>
    <mergeCell ref="C3:Q4"/>
    <mergeCell ref="T3:AO4"/>
    <mergeCell ref="C7:Q7"/>
    <mergeCell ref="C8:Q9"/>
    <mergeCell ref="AB7:AC7"/>
    <mergeCell ref="AR15:BF15"/>
    <mergeCell ref="AR7:BF7"/>
    <mergeCell ref="C11:L12"/>
    <mergeCell ref="M11:Q12"/>
    <mergeCell ref="C14:L15"/>
    <mergeCell ref="M14:Q15"/>
    <mergeCell ref="AR3:BM4"/>
    <mergeCell ref="AR8:BF8"/>
    <mergeCell ref="AR9:BF9"/>
    <mergeCell ref="AR10:BF10"/>
    <mergeCell ref="AR11:BF11"/>
    <mergeCell ref="AR12:BF12"/>
    <mergeCell ref="T9:AA9"/>
    <mergeCell ref="T10:AA10"/>
    <mergeCell ref="T11:AA11"/>
    <mergeCell ref="T12:AA12"/>
    <mergeCell ref="AD12:AM12"/>
    <mergeCell ref="T15:AO15"/>
    <mergeCell ref="AN9:AO9"/>
    <mergeCell ref="C17:L18"/>
    <mergeCell ref="M17:Q18"/>
    <mergeCell ref="AK21:AO21"/>
    <mergeCell ref="AK22:AO22"/>
    <mergeCell ref="BG17:BK17"/>
    <mergeCell ref="BG15:BK15"/>
    <mergeCell ref="BG16:BK16"/>
    <mergeCell ref="AD8:AM8"/>
    <mergeCell ref="C19:E19"/>
    <mergeCell ref="T16:AJ16"/>
    <mergeCell ref="AK16:AO16"/>
    <mergeCell ref="AR16:BF16"/>
    <mergeCell ref="AN10:AO10"/>
    <mergeCell ref="AN11:AO11"/>
    <mergeCell ref="C20:R24"/>
    <mergeCell ref="AK23:AO23"/>
    <mergeCell ref="AK24:AO24"/>
    <mergeCell ref="AN12:AO12"/>
  </mergeCells>
  <conditionalFormatting sqref="AB8:AC12">
    <cfRule type="expression" dxfId="9888" priority="2">
      <formula>AB8=6</formula>
    </cfRule>
    <cfRule type="expression" dxfId="9887" priority="3">
      <formula>AB8=5</formula>
    </cfRule>
    <cfRule type="expression" dxfId="9886" priority="4">
      <formula>AB8=4</formula>
    </cfRule>
    <cfRule type="expression" dxfId="9885" priority="5">
      <formula>AB8=3</formula>
    </cfRule>
    <cfRule type="expression" dxfId="9884" priority="6">
      <formula>AB8=2</formula>
    </cfRule>
    <cfRule type="expression" dxfId="9883" priority="7">
      <formula>AB8=1</formula>
    </cfRule>
  </conditionalFormatting>
  <pageMargins left="0.7" right="0.7" top="0.75" bottom="0.75" header="0.3" footer="0.3"/>
  <pageSetup paperSize="9" scale="70" orientation="landscape" verticalDpi="300" r:id="rId1"/>
  <extLst>
    <ext xmlns:x14="http://schemas.microsoft.com/office/spreadsheetml/2009/9/main" uri="{78C0D931-6437-407d-A8EE-F0AAD7539E65}">
      <x14:conditionalFormattings>
        <x14:conditionalFormatting xmlns:xm="http://schemas.microsoft.com/office/excel/2006/main">
          <x14:cfRule type="expression" priority="1" id="{B436E984-A4DC-4352-8573-315955F0C8B1}">
            <xm:f>Introduction!$BC$3="Invalid"</xm:f>
            <x14:dxf>
              <font>
                <color theme="0"/>
              </font>
            </x14:dxf>
          </x14:cfRule>
          <xm:sqref>M11 M14 M17 C20 T8:AO12 T16:AO24 AR8:BM20 AR22:BM24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'Staff List'!$D$9:$D$358</xm:f>
          </x14:formula1>
          <xm:sqref>C8:Q9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00000"/>
  </sheetPr>
  <dimension ref="A1:BD136"/>
  <sheetViews>
    <sheetView zoomScaleNormal="100" workbookViewId="0"/>
  </sheetViews>
  <sheetFormatPr defaultColWidth="0" defaultRowHeight="15" zeroHeight="1" x14ac:dyDescent="0.25"/>
  <cols>
    <col min="1" max="45" width="2.875" style="2" customWidth="1"/>
    <col min="46" max="46" width="62.875" style="2" customWidth="1"/>
    <col min="47" max="48" width="2.875" style="2" customWidth="1"/>
    <col min="49" max="52" width="2.875" style="2" hidden="1" customWidth="1"/>
    <col min="53" max="53" width="7.125" style="2" hidden="1" customWidth="1"/>
    <col min="54" max="54" width="12.875" style="2" hidden="1" customWidth="1"/>
    <col min="55" max="55" width="2.875" style="2" hidden="1" customWidth="1"/>
    <col min="56" max="56" width="8.375" style="2" hidden="1" customWidth="1"/>
    <col min="57" max="16384" width="2.875" style="2" hidden="1"/>
  </cols>
  <sheetData>
    <row r="1" spans="1:56" ht="15.75" thickBo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row>
    <row r="2" spans="1:56" x14ac:dyDescent="0.25">
      <c r="A2" s="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6"/>
      <c r="AV2" s="1"/>
    </row>
    <row r="3" spans="1:56" ht="15" customHeight="1" x14ac:dyDescent="0.25">
      <c r="A3" s="1"/>
      <c r="B3" s="27"/>
      <c r="C3" s="181" t="s">
        <v>78</v>
      </c>
      <c r="D3" s="182"/>
      <c r="E3" s="182"/>
      <c r="F3" s="182"/>
      <c r="G3" s="182"/>
      <c r="H3" s="182"/>
      <c r="I3" s="182"/>
      <c r="J3" s="182"/>
      <c r="K3" s="182"/>
      <c r="L3" s="182"/>
      <c r="M3" s="182"/>
      <c r="N3" s="182"/>
      <c r="O3" s="182"/>
      <c r="P3" s="182"/>
      <c r="Q3" s="183"/>
      <c r="R3" s="28"/>
      <c r="S3" s="28"/>
      <c r="T3" s="181" t="str">
        <f>IF(Introduction!$W$19="", "", Introduction!$W$19)</f>
        <v>Your Company</v>
      </c>
      <c r="U3" s="182"/>
      <c r="V3" s="182"/>
      <c r="W3" s="182"/>
      <c r="X3" s="182"/>
      <c r="Y3" s="182"/>
      <c r="Z3" s="182"/>
      <c r="AA3" s="182"/>
      <c r="AB3" s="182"/>
      <c r="AC3" s="182"/>
      <c r="AD3" s="182"/>
      <c r="AE3" s="182"/>
      <c r="AF3" s="182"/>
      <c r="AG3" s="182"/>
      <c r="AH3" s="182"/>
      <c r="AI3" s="182"/>
      <c r="AJ3" s="182"/>
      <c r="AK3" s="182"/>
      <c r="AL3" s="182"/>
      <c r="AM3" s="182"/>
      <c r="AN3" s="182"/>
      <c r="AO3" s="182"/>
      <c r="AP3" s="182"/>
      <c r="AQ3" s="183"/>
      <c r="AR3" s="28"/>
      <c r="AS3" s="28"/>
      <c r="AT3" s="286" t="str">
        <f>"List of Positions on the Same Tier as "&amp;C7&amp;":"</f>
        <v>List of Positions on the Same Tier as :</v>
      </c>
      <c r="AU3" s="29"/>
      <c r="AV3" s="1"/>
    </row>
    <row r="4" spans="1:56" ht="15" customHeight="1" x14ac:dyDescent="0.25">
      <c r="A4" s="1"/>
      <c r="B4" s="27"/>
      <c r="C4" s="184"/>
      <c r="D4" s="185"/>
      <c r="E4" s="185"/>
      <c r="F4" s="185"/>
      <c r="G4" s="185"/>
      <c r="H4" s="185"/>
      <c r="I4" s="185"/>
      <c r="J4" s="185"/>
      <c r="K4" s="185"/>
      <c r="L4" s="185"/>
      <c r="M4" s="185"/>
      <c r="N4" s="185"/>
      <c r="O4" s="185"/>
      <c r="P4" s="185"/>
      <c r="Q4" s="186"/>
      <c r="R4" s="28"/>
      <c r="S4" s="28"/>
      <c r="T4" s="184"/>
      <c r="U4" s="185"/>
      <c r="V4" s="185"/>
      <c r="W4" s="185"/>
      <c r="X4" s="185"/>
      <c r="Y4" s="185"/>
      <c r="Z4" s="185"/>
      <c r="AA4" s="185"/>
      <c r="AB4" s="185"/>
      <c r="AC4" s="185"/>
      <c r="AD4" s="185"/>
      <c r="AE4" s="185"/>
      <c r="AF4" s="185"/>
      <c r="AG4" s="185"/>
      <c r="AH4" s="185"/>
      <c r="AI4" s="185"/>
      <c r="AJ4" s="185"/>
      <c r="AK4" s="185"/>
      <c r="AL4" s="185"/>
      <c r="AM4" s="185"/>
      <c r="AN4" s="185"/>
      <c r="AO4" s="185"/>
      <c r="AP4" s="185"/>
      <c r="AQ4" s="186"/>
      <c r="AR4" s="28"/>
      <c r="AS4" s="28"/>
      <c r="AT4" s="287"/>
      <c r="AU4" s="29"/>
      <c r="AV4" s="1"/>
    </row>
    <row r="5" spans="1:56" x14ac:dyDescent="0.25">
      <c r="A5" s="1"/>
      <c r="B5" s="27"/>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9"/>
      <c r="AV5" s="1"/>
    </row>
    <row r="6" spans="1:56" ht="15" customHeight="1" x14ac:dyDescent="0.25">
      <c r="A6" s="1"/>
      <c r="B6" s="27"/>
      <c r="C6" s="121" t="s">
        <v>113</v>
      </c>
      <c r="D6" s="122"/>
      <c r="E6" s="122"/>
      <c r="F6" s="122"/>
      <c r="G6" s="122"/>
      <c r="H6" s="122"/>
      <c r="I6" s="122"/>
      <c r="J6" s="122"/>
      <c r="K6" s="122"/>
      <c r="L6" s="122"/>
      <c r="M6" s="122"/>
      <c r="N6" s="122"/>
      <c r="O6" s="122"/>
      <c r="P6" s="122"/>
      <c r="Q6" s="123"/>
      <c r="R6" s="28"/>
      <c r="S6" s="28"/>
      <c r="T6" s="288" t="s">
        <v>79</v>
      </c>
      <c r="U6" s="288"/>
      <c r="V6" s="288"/>
      <c r="W6" s="288"/>
      <c r="X6" s="288"/>
      <c r="Y6" s="288"/>
      <c r="Z6" s="288"/>
      <c r="AA6" s="288"/>
      <c r="AB6" s="187" t="s">
        <v>80</v>
      </c>
      <c r="AC6" s="187"/>
      <c r="AD6" s="187"/>
      <c r="AE6" s="187"/>
      <c r="AF6" s="187"/>
      <c r="AG6" s="187"/>
      <c r="AH6" s="187"/>
      <c r="AI6" s="187"/>
      <c r="AJ6" s="187" t="s">
        <v>81</v>
      </c>
      <c r="AK6" s="187"/>
      <c r="AL6" s="187"/>
      <c r="AM6" s="187"/>
      <c r="AN6" s="187"/>
      <c r="AO6" s="187"/>
      <c r="AP6" s="187"/>
      <c r="AQ6" s="187"/>
      <c r="AR6" s="28"/>
      <c r="AS6" s="28"/>
      <c r="AT6" s="60">
        <f t="array" ref="AT6">IFERROR(INDEX('Staff List'!$C$9:$C$358, SMALL(IF(($M$21='Staff List'!$E$9:$E$358), MATCH(ROW('Staff List'!$C$9:$C$358), ROW('Staff List'!$C$9:$C$358))), ROW(A1))), "")</f>
        <v>0</v>
      </c>
      <c r="AU6" s="29"/>
      <c r="AV6" s="1"/>
    </row>
    <row r="7" spans="1:56" ht="15" customHeight="1" x14ac:dyDescent="0.25">
      <c r="A7" s="1"/>
      <c r="B7" s="27"/>
      <c r="C7" s="232"/>
      <c r="D7" s="233"/>
      <c r="E7" s="233"/>
      <c r="F7" s="233"/>
      <c r="G7" s="233"/>
      <c r="H7" s="233"/>
      <c r="I7" s="233"/>
      <c r="J7" s="233"/>
      <c r="K7" s="233"/>
      <c r="L7" s="233"/>
      <c r="M7" s="233"/>
      <c r="N7" s="233"/>
      <c r="O7" s="233"/>
      <c r="P7" s="233"/>
      <c r="Q7" s="234"/>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61">
        <f t="array" ref="AT7">IFERROR(INDEX('Staff List'!$C$9:$C$358, SMALL(IF(($M$21='Staff List'!$E$9:$E$358), MATCH(ROW('Staff List'!$C$9:$C$358), ROW('Staff List'!$C$9:$C$358))), ROW(A2))), "")</f>
        <v>0</v>
      </c>
      <c r="AU7" s="29"/>
      <c r="AV7" s="1"/>
      <c r="AZ7" s="58"/>
      <c r="BA7" s="58"/>
      <c r="BB7" s="58"/>
      <c r="BC7" s="58"/>
      <c r="BD7" s="58"/>
    </row>
    <row r="8" spans="1:56" x14ac:dyDescent="0.25">
      <c r="A8" s="1"/>
      <c r="B8" s="27"/>
      <c r="C8" s="235"/>
      <c r="D8" s="236"/>
      <c r="E8" s="236"/>
      <c r="F8" s="236"/>
      <c r="G8" s="236"/>
      <c r="H8" s="236"/>
      <c r="I8" s="236"/>
      <c r="J8" s="236"/>
      <c r="K8" s="236"/>
      <c r="L8" s="236"/>
      <c r="M8" s="236"/>
      <c r="N8" s="236"/>
      <c r="O8" s="236"/>
      <c r="P8" s="236"/>
      <c r="Q8" s="237"/>
      <c r="R8" s="28"/>
      <c r="S8" s="59"/>
      <c r="T8" s="238" t="str">
        <f>'Staff List'!M6</f>
        <v>Identified Replacements - Now</v>
      </c>
      <c r="U8" s="240"/>
      <c r="V8" s="240"/>
      <c r="W8" s="240"/>
      <c r="X8" s="240"/>
      <c r="Y8" s="240"/>
      <c r="Z8" s="240"/>
      <c r="AA8" s="240"/>
      <c r="AB8" s="240"/>
      <c r="AC8" s="240"/>
      <c r="AD8" s="240"/>
      <c r="AE8" s="240"/>
      <c r="AF8" s="240"/>
      <c r="AG8" s="240"/>
      <c r="AH8" s="240"/>
      <c r="AI8" s="240"/>
      <c r="AJ8" s="240"/>
      <c r="AK8" s="240"/>
      <c r="AL8" s="240"/>
      <c r="AM8" s="240"/>
      <c r="AN8" s="240"/>
      <c r="AO8" s="240"/>
      <c r="AP8" s="240"/>
      <c r="AQ8" s="239"/>
      <c r="AR8" s="48"/>
      <c r="AS8" s="52">
        <v>1</v>
      </c>
      <c r="AT8" s="61">
        <f t="array" ref="AT8">IFERROR(INDEX('Staff List'!$C$9:$C$358, SMALL(IF(($M$21='Staff List'!$E$9:$E$358), MATCH(ROW('Staff List'!$C$9:$C$358), ROW('Staff List'!$C$9:$C$358))), ROW(A3))), "")</f>
        <v>0</v>
      </c>
      <c r="AU8" s="29"/>
      <c r="AV8" s="1"/>
      <c r="AZ8" s="9"/>
      <c r="BA8" s="9"/>
      <c r="BB8" s="9"/>
      <c r="BC8" s="9"/>
      <c r="BD8" s="59"/>
    </row>
    <row r="9" spans="1:56" x14ac:dyDescent="0.25">
      <c r="A9" s="1"/>
      <c r="B9" s="27"/>
      <c r="C9" s="28"/>
      <c r="D9" s="28"/>
      <c r="E9" s="28"/>
      <c r="F9" s="28"/>
      <c r="G9" s="28"/>
      <c r="H9" s="28"/>
      <c r="I9" s="28"/>
      <c r="J9" s="28"/>
      <c r="K9" s="28"/>
      <c r="L9" s="28"/>
      <c r="M9" s="43" t="str">
        <f>IFERROR(INDEX('Staff List'!$G$9:$G$358, MATCH($C$7, 'Staff List'!$C$9:$C$358, 0)), "")</f>
        <v/>
      </c>
      <c r="N9" s="28"/>
      <c r="O9" s="28"/>
      <c r="P9" s="28"/>
      <c r="Q9" s="28"/>
      <c r="R9" s="28"/>
      <c r="S9" s="52"/>
      <c r="T9" s="285" t="str">
        <f>IFERROR(IF(INDEX(List1, MATCH($C$7, 'Staff List'!$C$9:$C$358, 0))="", "", INDEX(List1, MATCH($C$7, 'Staff List'!$C$9:$C$358, 0))), "")</f>
        <v/>
      </c>
      <c r="U9" s="285"/>
      <c r="V9" s="285"/>
      <c r="W9" s="285"/>
      <c r="X9" s="285"/>
      <c r="Y9" s="285"/>
      <c r="Z9" s="285"/>
      <c r="AA9" s="285"/>
      <c r="AB9" s="285" t="str">
        <f>IFERROR(IF(INDEX(List2, MATCH($C$7, 'Staff List'!$C$9:$C$358, 0))="", "", INDEX(List2, MATCH($C$7, 'Staff List'!$C$9:$C$358, 0))), "")</f>
        <v/>
      </c>
      <c r="AC9" s="285"/>
      <c r="AD9" s="285"/>
      <c r="AE9" s="285"/>
      <c r="AF9" s="285"/>
      <c r="AG9" s="285"/>
      <c r="AH9" s="285"/>
      <c r="AI9" s="285"/>
      <c r="AJ9" s="285" t="str">
        <f>IFERROR(IF(INDEX(List3, MATCH($C$7, 'Staff List'!$C$9:$C$358, 0))="", "", INDEX(List3, MATCH($C$7, 'Staff List'!$C$9:$C$358, 0))), "")</f>
        <v/>
      </c>
      <c r="AK9" s="285"/>
      <c r="AL9" s="285"/>
      <c r="AM9" s="285"/>
      <c r="AN9" s="285"/>
      <c r="AO9" s="285"/>
      <c r="AP9" s="285"/>
      <c r="AQ9" s="285"/>
      <c r="AR9" s="48"/>
      <c r="AS9" s="52">
        <v>2</v>
      </c>
      <c r="AT9" s="61">
        <f t="array" ref="AT9">IFERROR(INDEX('Staff List'!$C$9:$C$358, SMALL(IF(($M$21='Staff List'!$E$9:$E$358), MATCH(ROW('Staff List'!$C$9:$C$358), ROW('Staff List'!$C$9:$C$358))), ROW(A4))), "")</f>
        <v>0</v>
      </c>
      <c r="AU9" s="29"/>
      <c r="AV9" s="1"/>
      <c r="AZ9" s="9"/>
      <c r="BA9" s="9"/>
      <c r="BB9" s="9"/>
      <c r="BC9" s="9"/>
      <c r="BD9" s="59"/>
    </row>
    <row r="10" spans="1:56" ht="15" customHeight="1" x14ac:dyDescent="0.25">
      <c r="A10" s="1"/>
      <c r="B10" s="27"/>
      <c r="C10" s="192" t="str">
        <f>"Name of Current "&amp;C7&amp;":"</f>
        <v>Name of Current :</v>
      </c>
      <c r="D10" s="193"/>
      <c r="E10" s="193"/>
      <c r="F10" s="193"/>
      <c r="G10" s="193"/>
      <c r="H10" s="193"/>
      <c r="I10" s="193"/>
      <c r="J10" s="193"/>
      <c r="K10" s="193"/>
      <c r="L10" s="193"/>
      <c r="M10" s="193"/>
      <c r="N10" s="193"/>
      <c r="O10" s="193"/>
      <c r="P10" s="193"/>
      <c r="Q10" s="194"/>
      <c r="R10" s="28"/>
      <c r="S10" s="52"/>
      <c r="T10" s="282" t="str">
        <f>'Staff List'!Q6</f>
        <v>Identified Replacements - 1 Year</v>
      </c>
      <c r="U10" s="283"/>
      <c r="V10" s="283"/>
      <c r="W10" s="283"/>
      <c r="X10" s="283"/>
      <c r="Y10" s="283"/>
      <c r="Z10" s="283"/>
      <c r="AA10" s="283"/>
      <c r="AB10" s="283"/>
      <c r="AC10" s="283"/>
      <c r="AD10" s="283"/>
      <c r="AE10" s="283"/>
      <c r="AF10" s="283"/>
      <c r="AG10" s="283"/>
      <c r="AH10" s="283"/>
      <c r="AI10" s="283"/>
      <c r="AJ10" s="283"/>
      <c r="AK10" s="283"/>
      <c r="AL10" s="283"/>
      <c r="AM10" s="283"/>
      <c r="AN10" s="283"/>
      <c r="AO10" s="283"/>
      <c r="AP10" s="283"/>
      <c r="AQ10" s="284"/>
      <c r="AR10" s="48"/>
      <c r="AS10" s="52">
        <v>3</v>
      </c>
      <c r="AT10" s="61">
        <f t="array" ref="AT10">IFERROR(INDEX('Staff List'!$C$9:$C$358, SMALL(IF(($M$21='Staff List'!$E$9:$E$358), MATCH(ROW('Staff List'!$C$9:$C$358), ROW('Staff List'!$C$9:$C$358))), ROW(A5))), "")</f>
        <v>0</v>
      </c>
      <c r="AU10" s="29"/>
      <c r="AV10" s="1"/>
      <c r="AZ10" s="9"/>
      <c r="BA10" s="9"/>
      <c r="BB10" s="9"/>
      <c r="BC10" s="9"/>
      <c r="BD10" s="59"/>
    </row>
    <row r="11" spans="1:56" ht="15" customHeight="1" x14ac:dyDescent="0.25">
      <c r="A11" s="1"/>
      <c r="B11" s="27"/>
      <c r="C11" s="195"/>
      <c r="D11" s="196"/>
      <c r="E11" s="196"/>
      <c r="F11" s="196"/>
      <c r="G11" s="196"/>
      <c r="H11" s="196"/>
      <c r="I11" s="196"/>
      <c r="J11" s="196"/>
      <c r="K11" s="196"/>
      <c r="L11" s="196"/>
      <c r="M11" s="196"/>
      <c r="N11" s="196"/>
      <c r="O11" s="196"/>
      <c r="P11" s="196"/>
      <c r="Q11" s="197"/>
      <c r="R11" s="28"/>
      <c r="S11" s="52"/>
      <c r="T11" s="285" t="str">
        <f>IFERROR(IF(INDEX(List4, MATCH($C$7, 'Staff List'!$C$9:$C$358, 0))="", "", INDEX(List4, MATCH($C$7, 'Staff List'!$C$9:$C$358, 0))), "")</f>
        <v/>
      </c>
      <c r="U11" s="285"/>
      <c r="V11" s="285"/>
      <c r="W11" s="285"/>
      <c r="X11" s="285"/>
      <c r="Y11" s="285"/>
      <c r="Z11" s="285"/>
      <c r="AA11" s="285"/>
      <c r="AB11" s="285" t="str">
        <f>IFERROR(IF(INDEX(List5, MATCH($C$7, 'Staff List'!$C$9:$C$358, 0))="", "", INDEX(List5, MATCH($C$7, 'Staff List'!$C$9:$C$358, 0))), "")</f>
        <v/>
      </c>
      <c r="AC11" s="285"/>
      <c r="AD11" s="285"/>
      <c r="AE11" s="285"/>
      <c r="AF11" s="285"/>
      <c r="AG11" s="285"/>
      <c r="AH11" s="285"/>
      <c r="AI11" s="285"/>
      <c r="AJ11" s="285" t="str">
        <f>IFERROR(IF(INDEX(List6, MATCH($C$7, 'Staff List'!$C$9:$C$358, 0))="", "", INDEX(List6, MATCH($C$7, 'Staff List'!$C$9:$C$358, 0))), "")</f>
        <v/>
      </c>
      <c r="AK11" s="285"/>
      <c r="AL11" s="285"/>
      <c r="AM11" s="285"/>
      <c r="AN11" s="285"/>
      <c r="AO11" s="285"/>
      <c r="AP11" s="285"/>
      <c r="AQ11" s="285"/>
      <c r="AR11" s="48"/>
      <c r="AS11" s="52">
        <v>4</v>
      </c>
      <c r="AT11" s="61">
        <f t="array" ref="AT11">IFERROR(INDEX('Staff List'!$C$9:$C$358, SMALL(IF(($M$21='Staff List'!$E$9:$E$358), MATCH(ROW('Staff List'!$C$9:$C$358), ROW('Staff List'!$C$9:$C$358))), ROW(A6))), "")</f>
        <v>0</v>
      </c>
      <c r="AU11" s="29"/>
      <c r="AV11" s="1"/>
      <c r="AZ11" s="9"/>
      <c r="BA11" s="9"/>
      <c r="BB11" s="9"/>
      <c r="BC11" s="9"/>
      <c r="BD11" s="59"/>
    </row>
    <row r="12" spans="1:56" ht="15" customHeight="1" x14ac:dyDescent="0.25">
      <c r="A12" s="1"/>
      <c r="B12" s="27"/>
      <c r="C12" s="198" t="str">
        <f>IFERROR(INDEX('Staff List'!$D$9:$D$358, MATCH('Position Profile'!$C$7, 'Staff List'!$C$9:$C$358, 0)), "")</f>
        <v/>
      </c>
      <c r="D12" s="199"/>
      <c r="E12" s="199"/>
      <c r="F12" s="199"/>
      <c r="G12" s="199"/>
      <c r="H12" s="199"/>
      <c r="I12" s="199"/>
      <c r="J12" s="199"/>
      <c r="K12" s="199"/>
      <c r="L12" s="199"/>
      <c r="M12" s="199"/>
      <c r="N12" s="199"/>
      <c r="O12" s="199"/>
      <c r="P12" s="199"/>
      <c r="Q12" s="200"/>
      <c r="R12" s="28"/>
      <c r="S12" s="57"/>
      <c r="T12" s="121" t="str">
        <f>'Staff List'!U6</f>
        <v>Identified Replacements - 2 - 3 Years</v>
      </c>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3"/>
      <c r="AR12" s="48"/>
      <c r="AS12" s="52">
        <v>5</v>
      </c>
      <c r="AT12" s="61">
        <f t="array" ref="AT12">IFERROR(INDEX('Staff List'!$C$9:$C$358, SMALL(IF(($M$21='Staff List'!$E$9:$E$358), MATCH(ROW('Staff List'!$C$9:$C$358), ROW('Staff List'!$C$9:$C$358))), ROW(A7))), "")</f>
        <v>0</v>
      </c>
      <c r="AU12" s="29"/>
      <c r="AV12" s="1"/>
      <c r="AZ12" s="9"/>
      <c r="BA12" s="9"/>
      <c r="BB12" s="9"/>
      <c r="BC12" s="9"/>
      <c r="BD12" s="59"/>
    </row>
    <row r="13" spans="1:56" x14ac:dyDescent="0.25">
      <c r="A13" s="1"/>
      <c r="B13" s="27"/>
      <c r="C13" s="201"/>
      <c r="D13" s="202"/>
      <c r="E13" s="202"/>
      <c r="F13" s="202"/>
      <c r="G13" s="202"/>
      <c r="H13" s="202"/>
      <c r="I13" s="202"/>
      <c r="J13" s="202"/>
      <c r="K13" s="202"/>
      <c r="L13" s="202"/>
      <c r="M13" s="202"/>
      <c r="N13" s="202"/>
      <c r="O13" s="202"/>
      <c r="P13" s="202"/>
      <c r="Q13" s="203"/>
      <c r="R13" s="28"/>
      <c r="S13" s="28"/>
      <c r="T13" s="285" t="str">
        <f>IFERROR(IF(INDEX(List7, MATCH($C$7, 'Staff List'!$C$9:$C$358, 0))="", "", INDEX(List7, MATCH($C$7, 'Staff List'!$C$9:$C$358, 0))), "")</f>
        <v/>
      </c>
      <c r="U13" s="285"/>
      <c r="V13" s="285"/>
      <c r="W13" s="285"/>
      <c r="X13" s="285"/>
      <c r="Y13" s="285"/>
      <c r="Z13" s="285"/>
      <c r="AA13" s="285"/>
      <c r="AB13" s="285" t="str">
        <f>IFERROR(IF(INDEX(List8, MATCH($C$7, 'Staff List'!$C$9:$C$358, 0))="", "", INDEX(List8, MATCH($C$7, 'Staff List'!$C$9:$C$358, 0))), "")</f>
        <v/>
      </c>
      <c r="AC13" s="285"/>
      <c r="AD13" s="285"/>
      <c r="AE13" s="285"/>
      <c r="AF13" s="285"/>
      <c r="AG13" s="285"/>
      <c r="AH13" s="285"/>
      <c r="AI13" s="285"/>
      <c r="AJ13" s="285" t="str">
        <f>IFERROR(IF(INDEX(List9, MATCH($C$7, 'Staff List'!$C$9:$C$358, 0))="", "", INDEX(List9, MATCH($C$7, 'Staff List'!$C$9:$C$358, 0))), "")</f>
        <v/>
      </c>
      <c r="AK13" s="285"/>
      <c r="AL13" s="285"/>
      <c r="AM13" s="285"/>
      <c r="AN13" s="285"/>
      <c r="AO13" s="285"/>
      <c r="AP13" s="285"/>
      <c r="AQ13" s="285"/>
      <c r="AR13" s="28"/>
      <c r="AS13" s="52">
        <v>6</v>
      </c>
      <c r="AT13" s="61">
        <f t="array" ref="AT13">IFERROR(INDEX('Staff List'!$C$9:$C$358, SMALL(IF(($M$21='Staff List'!$E$9:$E$358), MATCH(ROW('Staff List'!$C$9:$C$358), ROW('Staff List'!$C$9:$C$358))), ROW(A8))), "")</f>
        <v>0</v>
      </c>
      <c r="AU13" s="29"/>
      <c r="AV13" s="1"/>
      <c r="AZ13" s="9"/>
      <c r="BA13" s="9"/>
      <c r="BB13" s="9"/>
      <c r="BC13" s="9"/>
      <c r="BD13" s="59"/>
    </row>
    <row r="14" spans="1:56" x14ac:dyDescent="0.25">
      <c r="A14" s="1"/>
      <c r="B14" s="27"/>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48" t="str">
        <f>IFERROR(INDEX('Staff List'!$F$9:$F$358, MATCH('Position Profile'!$C$7, PosList, 0)), "")</f>
        <v/>
      </c>
      <c r="AK14" s="28"/>
      <c r="AL14" s="28"/>
      <c r="AM14" s="28"/>
      <c r="AN14" s="28"/>
      <c r="AO14" s="28"/>
      <c r="AP14" s="28"/>
      <c r="AQ14" s="28"/>
      <c r="AR14" s="28"/>
      <c r="AS14" s="52">
        <v>7</v>
      </c>
      <c r="AT14" s="61">
        <f t="array" ref="AT14">IFERROR(INDEX('Staff List'!$C$9:$C$358, SMALL(IF(($M$21='Staff List'!$E$9:$E$358), MATCH(ROW('Staff List'!$C$9:$C$358), ROW('Staff List'!$C$9:$C$358))), ROW(A9))), "")</f>
        <v>0</v>
      </c>
      <c r="AU14" s="29"/>
      <c r="AV14" s="1"/>
      <c r="AZ14" s="9"/>
      <c r="BA14" s="9"/>
      <c r="BB14" s="9"/>
      <c r="BC14" s="9"/>
      <c r="BD14" s="59"/>
    </row>
    <row r="15" spans="1:56" x14ac:dyDescent="0.25">
      <c r="A15" s="1"/>
      <c r="B15" s="27"/>
      <c r="C15" s="241" t="str">
        <f>"Risk of Current "&amp;C7&amp;" Leaving:"</f>
        <v>Risk of Current  Leaving:</v>
      </c>
      <c r="D15" s="242"/>
      <c r="E15" s="242"/>
      <c r="F15" s="242"/>
      <c r="G15" s="242"/>
      <c r="H15" s="242"/>
      <c r="I15" s="242"/>
      <c r="J15" s="242"/>
      <c r="K15" s="242"/>
      <c r="L15" s="243"/>
      <c r="M15" s="247" t="str">
        <f>IFERROR(INDEX('Staff List'!$AP$6:$AP$8, MATCH($M$9, 'Staff List'!$AI$6:$AI$8, 0)), "")</f>
        <v/>
      </c>
      <c r="N15" s="248"/>
      <c r="O15" s="248"/>
      <c r="P15" s="248"/>
      <c r="Q15" s="249"/>
      <c r="R15" s="28"/>
      <c r="S15" s="28"/>
      <c r="T15" s="241" t="str">
        <f>"Potential of Current "&amp;C7&amp;":"</f>
        <v>Potential of Current :</v>
      </c>
      <c r="U15" s="242"/>
      <c r="V15" s="242"/>
      <c r="W15" s="242"/>
      <c r="X15" s="242"/>
      <c r="Y15" s="242"/>
      <c r="Z15" s="242"/>
      <c r="AA15" s="242"/>
      <c r="AB15" s="242"/>
      <c r="AC15" s="242"/>
      <c r="AD15" s="242"/>
      <c r="AE15" s="242"/>
      <c r="AF15" s="242"/>
      <c r="AG15" s="242"/>
      <c r="AH15" s="242"/>
      <c r="AI15" s="243"/>
      <c r="AJ15" s="289" t="str">
        <f>IFERROR(INDEX('Staff List'!$AR$6:$AR$11, MATCH('Position Profile'!$AJ$14, 'Staff List'!$AH$6:$AH$11, 0)), "")</f>
        <v/>
      </c>
      <c r="AK15" s="290"/>
      <c r="AL15" s="290"/>
      <c r="AM15" s="290"/>
      <c r="AN15" s="290"/>
      <c r="AO15" s="290"/>
      <c r="AP15" s="290"/>
      <c r="AQ15" s="291"/>
      <c r="AR15" s="28"/>
      <c r="AS15" s="52">
        <v>8</v>
      </c>
      <c r="AT15" s="61">
        <f t="array" ref="AT15">IFERROR(INDEX('Staff List'!$C$9:$C$358, SMALL(IF(($M$21='Staff List'!$E$9:$E$358), MATCH(ROW('Staff List'!$C$9:$C$358), ROW('Staff List'!$C$9:$C$358))), ROW(A10))), "")</f>
        <v>0</v>
      </c>
      <c r="AU15" s="29"/>
      <c r="AV15" s="1"/>
      <c r="AZ15" s="9"/>
      <c r="BA15" s="9"/>
      <c r="BB15" s="9"/>
      <c r="BC15" s="9"/>
      <c r="BD15" s="59"/>
    </row>
    <row r="16" spans="1:56" ht="15" customHeight="1" x14ac:dyDescent="0.25">
      <c r="A16" s="1"/>
      <c r="B16" s="27"/>
      <c r="C16" s="244"/>
      <c r="D16" s="245"/>
      <c r="E16" s="245"/>
      <c r="F16" s="245"/>
      <c r="G16" s="245"/>
      <c r="H16" s="245"/>
      <c r="I16" s="245"/>
      <c r="J16" s="245"/>
      <c r="K16" s="245"/>
      <c r="L16" s="246"/>
      <c r="M16" s="250"/>
      <c r="N16" s="251"/>
      <c r="O16" s="251"/>
      <c r="P16" s="251"/>
      <c r="Q16" s="252"/>
      <c r="R16" s="28"/>
      <c r="S16" s="28"/>
      <c r="T16" s="244"/>
      <c r="U16" s="245"/>
      <c r="V16" s="245"/>
      <c r="W16" s="245"/>
      <c r="X16" s="245"/>
      <c r="Y16" s="245"/>
      <c r="Z16" s="245"/>
      <c r="AA16" s="245"/>
      <c r="AB16" s="245"/>
      <c r="AC16" s="245"/>
      <c r="AD16" s="245"/>
      <c r="AE16" s="245"/>
      <c r="AF16" s="245"/>
      <c r="AG16" s="245"/>
      <c r="AH16" s="245"/>
      <c r="AI16" s="246"/>
      <c r="AJ16" s="292"/>
      <c r="AK16" s="293"/>
      <c r="AL16" s="293"/>
      <c r="AM16" s="293"/>
      <c r="AN16" s="293"/>
      <c r="AO16" s="293"/>
      <c r="AP16" s="293"/>
      <c r="AQ16" s="294"/>
      <c r="AR16" s="28"/>
      <c r="AS16" s="52">
        <v>9</v>
      </c>
      <c r="AT16" s="61">
        <f t="array" ref="AT16">IFERROR(INDEX('Staff List'!$C$9:$C$358, SMALL(IF(($M$21='Staff List'!$E$9:$E$358), MATCH(ROW('Staff List'!$C$9:$C$358), ROW('Staff List'!$C$9:$C$358))), ROW(A11))), "")</f>
        <v>0</v>
      </c>
      <c r="AU16" s="29"/>
      <c r="AV16" s="1"/>
      <c r="AZ16" s="9"/>
      <c r="BA16" s="9"/>
      <c r="BB16" s="9"/>
      <c r="BC16" s="9"/>
      <c r="BD16" s="59"/>
    </row>
    <row r="17" spans="1:56" ht="15" customHeight="1" x14ac:dyDescent="0.25">
      <c r="A17" s="1"/>
      <c r="B17" s="27"/>
      <c r="C17" s="28"/>
      <c r="D17" s="28"/>
      <c r="E17" s="28"/>
      <c r="F17" s="28"/>
      <c r="G17" s="28"/>
      <c r="H17" s="28"/>
      <c r="I17" s="28"/>
      <c r="J17" s="28"/>
      <c r="K17" s="28"/>
      <c r="L17" s="28"/>
      <c r="M17" s="48"/>
      <c r="N17" s="28"/>
      <c r="O17" s="28"/>
      <c r="P17" s="28"/>
      <c r="Q17" s="28"/>
      <c r="R17" s="28"/>
      <c r="S17" s="28"/>
      <c r="T17" s="28"/>
      <c r="U17" s="28"/>
      <c r="V17" s="28"/>
      <c r="W17" s="28"/>
      <c r="X17" s="28"/>
      <c r="Y17" s="28"/>
      <c r="Z17" s="28"/>
      <c r="AA17" s="28"/>
      <c r="AB17" s="28"/>
      <c r="AC17" s="28"/>
      <c r="AD17" s="28"/>
      <c r="AE17" s="28"/>
      <c r="AF17" s="28"/>
      <c r="AG17" s="28"/>
      <c r="AH17" s="28"/>
      <c r="AI17" s="28"/>
      <c r="AJ17" s="48" t="str">
        <f>IFERROR(INDEX('Staff List'!$I$9:$I$358, MATCH('Position Profile'!$C$7, PosList, 0)), "")</f>
        <v/>
      </c>
      <c r="AK17" s="28"/>
      <c r="AL17" s="28"/>
      <c r="AM17" s="28"/>
      <c r="AN17" s="28"/>
      <c r="AO17" s="28"/>
      <c r="AP17" s="28"/>
      <c r="AQ17" s="28"/>
      <c r="AR17" s="28"/>
      <c r="AS17" s="52">
        <v>10</v>
      </c>
      <c r="AT17" s="61">
        <f t="array" ref="AT17">IFERROR(INDEX('Staff List'!$C$9:$C$358, SMALL(IF(($M$21='Staff List'!$E$9:$E$358), MATCH(ROW('Staff List'!$C$9:$C$358), ROW('Staff List'!$C$9:$C$358))), ROW(A12))), "")</f>
        <v>0</v>
      </c>
      <c r="AU17" s="29"/>
      <c r="AV17" s="1"/>
      <c r="AZ17" s="9"/>
      <c r="BA17" s="9"/>
      <c r="BB17" s="9"/>
      <c r="BC17" s="9"/>
      <c r="BD17" s="59"/>
    </row>
    <row r="18" spans="1:56" ht="15" customHeight="1" x14ac:dyDescent="0.25">
      <c r="A18" s="1"/>
      <c r="B18" s="27"/>
      <c r="C18" s="241" t="str">
        <f>"Current Rating of "&amp;C7&amp;":"</f>
        <v>Current Rating of :</v>
      </c>
      <c r="D18" s="242"/>
      <c r="E18" s="242"/>
      <c r="F18" s="242"/>
      <c r="G18" s="242"/>
      <c r="H18" s="242"/>
      <c r="I18" s="242"/>
      <c r="J18" s="242"/>
      <c r="K18" s="242"/>
      <c r="L18" s="243"/>
      <c r="M18" s="253" t="str">
        <f>IFERROR(INDEX('Staff List'!$H$9:$H$358, MATCH($C$7, 'Staff List'!$C$9:$C$358, 0)), "")</f>
        <v/>
      </c>
      <c r="N18" s="254"/>
      <c r="O18" s="254"/>
      <c r="P18" s="254"/>
      <c r="Q18" s="255"/>
      <c r="R18" s="28"/>
      <c r="S18" s="28"/>
      <c r="T18" s="241" t="str">
        <f>"Future Path of Current "&amp;C7&amp;":"</f>
        <v>Future Path of Current :</v>
      </c>
      <c r="U18" s="242"/>
      <c r="V18" s="242"/>
      <c r="W18" s="242"/>
      <c r="X18" s="242"/>
      <c r="Y18" s="242"/>
      <c r="Z18" s="242"/>
      <c r="AA18" s="242"/>
      <c r="AB18" s="242"/>
      <c r="AC18" s="242"/>
      <c r="AD18" s="242"/>
      <c r="AE18" s="242"/>
      <c r="AF18" s="242"/>
      <c r="AG18" s="242"/>
      <c r="AH18" s="242"/>
      <c r="AI18" s="243"/>
      <c r="AJ18" s="289" t="str">
        <f>IFERROR(INDEX('Staff List'!$AQ$6:$AQ$9, MATCH('Position Profile'!$AJ$17, 'Staff List'!$AK$6:$AK$9, 0)), "")</f>
        <v/>
      </c>
      <c r="AK18" s="290"/>
      <c r="AL18" s="290"/>
      <c r="AM18" s="290"/>
      <c r="AN18" s="290"/>
      <c r="AO18" s="290"/>
      <c r="AP18" s="290"/>
      <c r="AQ18" s="291"/>
      <c r="AR18" s="28"/>
      <c r="AS18" s="52">
        <v>11</v>
      </c>
      <c r="AT18" s="61">
        <f t="array" ref="AT18">IFERROR(INDEX('Staff List'!$C$9:$C$358, SMALL(IF(($M$21='Staff List'!$E$9:$E$358), MATCH(ROW('Staff List'!$C$9:$C$358), ROW('Staff List'!$C$9:$C$358))), ROW(A13))), "")</f>
        <v>0</v>
      </c>
      <c r="AU18" s="29"/>
      <c r="AV18" s="1"/>
      <c r="AZ18" s="9"/>
      <c r="BA18" s="9"/>
      <c r="BB18" s="9"/>
      <c r="BC18" s="9"/>
      <c r="BD18" s="59"/>
    </row>
    <row r="19" spans="1:56" ht="15" customHeight="1" x14ac:dyDescent="0.25">
      <c r="A19" s="1"/>
      <c r="B19" s="27"/>
      <c r="C19" s="244"/>
      <c r="D19" s="245"/>
      <c r="E19" s="245"/>
      <c r="F19" s="245"/>
      <c r="G19" s="245"/>
      <c r="H19" s="245"/>
      <c r="I19" s="245"/>
      <c r="J19" s="245"/>
      <c r="K19" s="245"/>
      <c r="L19" s="246"/>
      <c r="M19" s="256"/>
      <c r="N19" s="257"/>
      <c r="O19" s="257"/>
      <c r="P19" s="257"/>
      <c r="Q19" s="258"/>
      <c r="R19" s="28"/>
      <c r="S19" s="28"/>
      <c r="T19" s="244"/>
      <c r="U19" s="245"/>
      <c r="V19" s="245"/>
      <c r="W19" s="245"/>
      <c r="X19" s="245"/>
      <c r="Y19" s="245"/>
      <c r="Z19" s="245"/>
      <c r="AA19" s="245"/>
      <c r="AB19" s="245"/>
      <c r="AC19" s="245"/>
      <c r="AD19" s="245"/>
      <c r="AE19" s="245"/>
      <c r="AF19" s="245"/>
      <c r="AG19" s="245"/>
      <c r="AH19" s="245"/>
      <c r="AI19" s="246"/>
      <c r="AJ19" s="292"/>
      <c r="AK19" s="293"/>
      <c r="AL19" s="293"/>
      <c r="AM19" s="293"/>
      <c r="AN19" s="293"/>
      <c r="AO19" s="293"/>
      <c r="AP19" s="293"/>
      <c r="AQ19" s="294"/>
      <c r="AR19" s="28"/>
      <c r="AS19" s="52">
        <v>12</v>
      </c>
      <c r="AT19" s="61">
        <f t="array" ref="AT19">IFERROR(INDEX('Staff List'!$C$9:$C$358, SMALL(IF(($M$21='Staff List'!$E$9:$E$358), MATCH(ROW('Staff List'!$C$9:$C$358), ROW('Staff List'!$C$9:$C$358))), ROW(A14))), "")</f>
        <v>0</v>
      </c>
      <c r="AU19" s="29"/>
      <c r="AV19" s="1"/>
      <c r="AZ19" s="9"/>
      <c r="BA19" s="9"/>
      <c r="BB19" s="9"/>
      <c r="BC19" s="9"/>
      <c r="BD19" s="59"/>
    </row>
    <row r="20" spans="1:56" ht="15" customHeight="1" x14ac:dyDescent="0.25">
      <c r="A20" s="1"/>
      <c r="B20" s="27"/>
      <c r="C20" s="28"/>
      <c r="D20" s="28"/>
      <c r="E20" s="28"/>
      <c r="F20" s="28"/>
      <c r="G20" s="28"/>
      <c r="H20" s="28"/>
      <c r="I20" s="28"/>
      <c r="J20" s="28"/>
      <c r="K20" s="28"/>
      <c r="L20" s="28"/>
      <c r="M20" s="28"/>
      <c r="N20" s="28"/>
      <c r="O20" s="28"/>
      <c r="P20" s="28"/>
      <c r="Q20" s="28"/>
      <c r="R20" s="28"/>
      <c r="S20" s="28"/>
      <c r="T20" s="34"/>
      <c r="U20" s="28"/>
      <c r="V20" s="28"/>
      <c r="W20" s="28"/>
      <c r="X20" s="28"/>
      <c r="Y20" s="28"/>
      <c r="Z20" s="28"/>
      <c r="AA20" s="28"/>
      <c r="AB20" s="28"/>
      <c r="AC20" s="28"/>
      <c r="AD20" s="28"/>
      <c r="AE20" s="28"/>
      <c r="AF20" s="28"/>
      <c r="AG20" s="28"/>
      <c r="AH20" s="28"/>
      <c r="AI20" s="28"/>
      <c r="AJ20" s="48" t="str">
        <f>IFERROR(INDEX('Staff List'!$J$9:$J$358, MATCH('Position Profile'!$C$7, PosList, 0)), "")</f>
        <v/>
      </c>
      <c r="AK20" s="28"/>
      <c r="AL20" s="28"/>
      <c r="AM20" s="28"/>
      <c r="AN20" s="28"/>
      <c r="AO20" s="28"/>
      <c r="AP20" s="28"/>
      <c r="AQ20" s="28"/>
      <c r="AR20" s="28"/>
      <c r="AS20" s="52">
        <v>13</v>
      </c>
      <c r="AT20" s="61">
        <f t="array" ref="AT20">IFERROR(INDEX('Staff List'!$C$9:$C$358, SMALL(IF(($M$21='Staff List'!$E$9:$E$358), MATCH(ROW('Staff List'!$C$9:$C$358), ROW('Staff List'!$C$9:$C$358))), ROW(A15))), "")</f>
        <v>0</v>
      </c>
      <c r="AU20" s="29"/>
      <c r="AV20" s="1"/>
      <c r="AZ20" s="9"/>
      <c r="BA20" s="9"/>
      <c r="BB20" s="9"/>
      <c r="BC20" s="9"/>
      <c r="BD20" s="59"/>
    </row>
    <row r="21" spans="1:56" x14ac:dyDescent="0.25">
      <c r="A21" s="1"/>
      <c r="B21" s="27"/>
      <c r="C21" s="241" t="str">
        <f>"Tier of "&amp;C7&amp;":"</f>
        <v>Tier of :</v>
      </c>
      <c r="D21" s="242"/>
      <c r="E21" s="242"/>
      <c r="F21" s="242"/>
      <c r="G21" s="242"/>
      <c r="H21" s="242"/>
      <c r="I21" s="242"/>
      <c r="J21" s="242"/>
      <c r="K21" s="242"/>
      <c r="L21" s="243"/>
      <c r="M21" s="301" t="str">
        <f>IFERROR(INDEX('Staff List'!$E$9:$E$358, MATCH(C12, 'Staff List'!$D$9:$D$358, 0)), "")</f>
        <v/>
      </c>
      <c r="N21" s="302"/>
      <c r="O21" s="302"/>
      <c r="P21" s="302"/>
      <c r="Q21" s="303"/>
      <c r="R21" s="28"/>
      <c r="S21" s="28"/>
      <c r="T21" s="241" t="str">
        <f>"Timing of Future Path of "&amp;C7&amp;":"</f>
        <v>Timing of Future Path of :</v>
      </c>
      <c r="U21" s="242"/>
      <c r="V21" s="242"/>
      <c r="W21" s="242"/>
      <c r="X21" s="242"/>
      <c r="Y21" s="242"/>
      <c r="Z21" s="242"/>
      <c r="AA21" s="242"/>
      <c r="AB21" s="242"/>
      <c r="AC21" s="242"/>
      <c r="AD21" s="242"/>
      <c r="AE21" s="242"/>
      <c r="AF21" s="242"/>
      <c r="AG21" s="242"/>
      <c r="AH21" s="242"/>
      <c r="AI21" s="243"/>
      <c r="AJ21" s="289" t="str">
        <f>IFERROR(INDEX('Staff List'!$AS$6:$AS$8, MATCH('Position Profile'!$AJ$20, 'Staff List'!$AL$6:$AL$8, 0)), "")</f>
        <v/>
      </c>
      <c r="AK21" s="290"/>
      <c r="AL21" s="290"/>
      <c r="AM21" s="290"/>
      <c r="AN21" s="290"/>
      <c r="AO21" s="290"/>
      <c r="AP21" s="290"/>
      <c r="AQ21" s="291"/>
      <c r="AR21" s="28"/>
      <c r="AS21" s="28"/>
      <c r="AT21" s="61">
        <f t="array" ref="AT21">IFERROR(INDEX('Staff List'!$C$9:$C$358, SMALL(IF(($M$21='Staff List'!$E$9:$E$358), MATCH(ROW('Staff List'!$C$9:$C$358), ROW('Staff List'!$C$9:$C$358))), ROW(A16))), "")</f>
        <v>0</v>
      </c>
      <c r="AU21" s="29"/>
      <c r="AV21" s="1"/>
      <c r="AZ21" s="9"/>
      <c r="BA21" s="9"/>
      <c r="BB21" s="9"/>
      <c r="BC21" s="9"/>
      <c r="BD21" s="59"/>
    </row>
    <row r="22" spans="1:56" x14ac:dyDescent="0.25">
      <c r="A22" s="1"/>
      <c r="B22" s="27"/>
      <c r="C22" s="244"/>
      <c r="D22" s="245"/>
      <c r="E22" s="245"/>
      <c r="F22" s="245"/>
      <c r="G22" s="245"/>
      <c r="H22" s="245"/>
      <c r="I22" s="245"/>
      <c r="J22" s="245"/>
      <c r="K22" s="245"/>
      <c r="L22" s="246"/>
      <c r="M22" s="304"/>
      <c r="N22" s="305"/>
      <c r="O22" s="305"/>
      <c r="P22" s="305"/>
      <c r="Q22" s="306"/>
      <c r="R22" s="28"/>
      <c r="S22" s="28"/>
      <c r="T22" s="244"/>
      <c r="U22" s="245"/>
      <c r="V22" s="245"/>
      <c r="W22" s="245"/>
      <c r="X22" s="245"/>
      <c r="Y22" s="245"/>
      <c r="Z22" s="245"/>
      <c r="AA22" s="245"/>
      <c r="AB22" s="245"/>
      <c r="AC22" s="245"/>
      <c r="AD22" s="245"/>
      <c r="AE22" s="245"/>
      <c r="AF22" s="245"/>
      <c r="AG22" s="245"/>
      <c r="AH22" s="245"/>
      <c r="AI22" s="246"/>
      <c r="AJ22" s="292"/>
      <c r="AK22" s="293"/>
      <c r="AL22" s="293"/>
      <c r="AM22" s="293"/>
      <c r="AN22" s="293"/>
      <c r="AO22" s="293"/>
      <c r="AP22" s="293"/>
      <c r="AQ22" s="294"/>
      <c r="AR22" s="59"/>
      <c r="AS22" s="28"/>
      <c r="AT22" s="61">
        <f t="array" ref="AT22">IFERROR(INDEX('Staff List'!$C$9:$C$358, SMALL(IF(($M$21='Staff List'!$E$9:$E$358), MATCH(ROW('Staff List'!$C$9:$C$358), ROW('Staff List'!$C$9:$C$358))), ROW(A17))), "")</f>
        <v>0</v>
      </c>
      <c r="AU22" s="29"/>
      <c r="AV22" s="1"/>
      <c r="AZ22" s="9"/>
      <c r="BA22" s="9"/>
      <c r="BB22" s="9"/>
      <c r="BC22" s="9"/>
      <c r="BD22" s="59"/>
    </row>
    <row r="23" spans="1:56" x14ac:dyDescent="0.25">
      <c r="A23" s="1"/>
      <c r="B23" s="27"/>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52" t="str">
        <f>IFERROR(INDEX('Staff List'!$K$9:$K$358, MATCH('Position Profile'!$C$7, PosList, 0)), "")</f>
        <v/>
      </c>
      <c r="AK23" s="28"/>
      <c r="AL23" s="28"/>
      <c r="AM23" s="28"/>
      <c r="AN23" s="28"/>
      <c r="AO23" s="28"/>
      <c r="AP23" s="28"/>
      <c r="AQ23" s="28"/>
      <c r="AR23" s="28"/>
      <c r="AS23" s="28"/>
      <c r="AT23" s="61">
        <f t="array" ref="AT23">IFERROR(INDEX('Staff List'!$C$9:$C$358, SMALL(IF(($M$21='Staff List'!$E$9:$E$358), MATCH(ROW('Staff List'!$C$9:$C$358), ROW('Staff List'!$C$9:$C$358))), ROW(A18))), "")</f>
        <v>0</v>
      </c>
      <c r="AU23" s="29"/>
      <c r="AV23" s="1"/>
      <c r="AZ23" s="9"/>
      <c r="BA23" s="9"/>
      <c r="BB23" s="9"/>
      <c r="BC23" s="9"/>
      <c r="BD23" s="59"/>
    </row>
    <row r="24" spans="1:56" ht="15.75" customHeight="1" x14ac:dyDescent="0.25">
      <c r="A24" s="1"/>
      <c r="B24" s="27"/>
      <c r="C24" s="1"/>
      <c r="D24" s="1"/>
      <c r="E24" s="1"/>
      <c r="F24" s="1"/>
      <c r="G24" s="1"/>
      <c r="H24" s="1"/>
      <c r="I24" s="1"/>
      <c r="J24" s="1"/>
      <c r="K24" s="1"/>
      <c r="L24" s="1"/>
      <c r="M24" s="1"/>
      <c r="N24" s="1"/>
      <c r="O24" s="1"/>
      <c r="P24" s="1"/>
      <c r="Q24" s="1"/>
      <c r="R24" s="28"/>
      <c r="S24" s="28"/>
      <c r="T24" s="295" t="s">
        <v>82</v>
      </c>
      <c r="U24" s="296"/>
      <c r="V24" s="296"/>
      <c r="W24" s="296"/>
      <c r="X24" s="296"/>
      <c r="Y24" s="296"/>
      <c r="Z24" s="296"/>
      <c r="AA24" s="296"/>
      <c r="AB24" s="296"/>
      <c r="AC24" s="296"/>
      <c r="AD24" s="296"/>
      <c r="AE24" s="296"/>
      <c r="AF24" s="296"/>
      <c r="AG24" s="296"/>
      <c r="AH24" s="296"/>
      <c r="AI24" s="297"/>
      <c r="AJ24" s="307" t="str">
        <f>IFERROR(INDEX('Staff List'!$AT$6:$AT$8, MATCH($AJ$23, 'Staff List'!$AM$6:$AM$8, 0)), "")</f>
        <v/>
      </c>
      <c r="AK24" s="308"/>
      <c r="AL24" s="308"/>
      <c r="AM24" s="308"/>
      <c r="AN24" s="308"/>
      <c r="AO24" s="308"/>
      <c r="AP24" s="308"/>
      <c r="AQ24" s="309"/>
      <c r="AR24" s="28"/>
      <c r="AS24" s="28"/>
      <c r="AT24" s="61">
        <f t="array" ref="AT24">IFERROR(INDEX('Staff List'!$C$9:$C$358, SMALL(IF(($M$21='Staff List'!$E$9:$E$358), MATCH(ROW('Staff List'!$C$9:$C$358), ROW('Staff List'!$C$9:$C$358))), ROW(A19))), "")</f>
        <v>0</v>
      </c>
      <c r="AU24" s="29"/>
      <c r="AV24" s="1"/>
      <c r="AZ24" s="9"/>
      <c r="BA24" s="9"/>
      <c r="BB24" s="9"/>
      <c r="BC24" s="9"/>
      <c r="BD24" s="59"/>
    </row>
    <row r="25" spans="1:56" x14ac:dyDescent="0.25">
      <c r="A25" s="1"/>
      <c r="B25" s="27"/>
      <c r="C25" s="1"/>
      <c r="D25" s="1"/>
      <c r="E25" s="1"/>
      <c r="F25" s="1"/>
      <c r="G25" s="1"/>
      <c r="H25" s="1"/>
      <c r="I25" s="1"/>
      <c r="J25" s="1"/>
      <c r="K25" s="1"/>
      <c r="L25" s="1"/>
      <c r="M25" s="1"/>
      <c r="N25" s="1"/>
      <c r="O25" s="1"/>
      <c r="P25" s="1"/>
      <c r="Q25" s="1"/>
      <c r="R25" s="28"/>
      <c r="S25" s="28"/>
      <c r="T25" s="298"/>
      <c r="U25" s="299"/>
      <c r="V25" s="299"/>
      <c r="W25" s="299"/>
      <c r="X25" s="299"/>
      <c r="Y25" s="299"/>
      <c r="Z25" s="299"/>
      <c r="AA25" s="299"/>
      <c r="AB25" s="299"/>
      <c r="AC25" s="299"/>
      <c r="AD25" s="299"/>
      <c r="AE25" s="299"/>
      <c r="AF25" s="299"/>
      <c r="AG25" s="299"/>
      <c r="AH25" s="299"/>
      <c r="AI25" s="300"/>
      <c r="AJ25" s="310"/>
      <c r="AK25" s="311"/>
      <c r="AL25" s="311"/>
      <c r="AM25" s="311"/>
      <c r="AN25" s="311"/>
      <c r="AO25" s="311"/>
      <c r="AP25" s="311"/>
      <c r="AQ25" s="312"/>
      <c r="AR25" s="28"/>
      <c r="AS25" s="28"/>
      <c r="AT25" s="62">
        <f t="array" ref="AT25">IFERROR(INDEX('Staff List'!$C$9:$C$358, SMALL(IF(($M$21='Staff List'!$E$9:$E$358), MATCH(ROW('Staff List'!$C$9:$C$358), ROW('Staff List'!$C$9:$C$358))), ROW(A20))), "")</f>
        <v>0</v>
      </c>
      <c r="AU25" s="29"/>
      <c r="AV25" s="1"/>
      <c r="AZ25" s="9"/>
      <c r="BA25" s="9"/>
      <c r="BB25" s="9"/>
      <c r="BC25" s="9"/>
      <c r="BD25" s="59"/>
    </row>
    <row r="26" spans="1:56" ht="15.75" thickBot="1" x14ac:dyDescent="0.3">
      <c r="A26" s="1"/>
      <c r="B26" s="31"/>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3"/>
      <c r="AV26" s="1"/>
      <c r="AZ26" s="9"/>
      <c r="BA26" s="9"/>
      <c r="BB26" s="9"/>
      <c r="BC26" s="9"/>
      <c r="BD26" s="59"/>
    </row>
    <row r="27" spans="1:56"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Z27" s="9"/>
      <c r="BA27" s="9"/>
      <c r="BB27" s="9"/>
      <c r="BC27" s="9"/>
      <c r="BD27" s="59"/>
    </row>
    <row r="28" spans="1:56" hidden="1" x14ac:dyDescent="0.25">
      <c r="AZ28" s="9"/>
      <c r="BA28" s="9"/>
      <c r="BB28" s="9"/>
      <c r="BC28" s="9"/>
      <c r="BD28" s="59"/>
    </row>
    <row r="29" spans="1:56" hidden="1" x14ac:dyDescent="0.25">
      <c r="AZ29" s="9"/>
      <c r="BA29" s="9"/>
      <c r="BB29" s="9"/>
      <c r="BC29" s="9"/>
      <c r="BD29" s="59"/>
    </row>
    <row r="30" spans="1:56" hidden="1" x14ac:dyDescent="0.25">
      <c r="AZ30" s="9"/>
      <c r="BA30" s="9"/>
      <c r="BB30" s="9"/>
      <c r="BC30" s="9"/>
      <c r="BD30" s="59"/>
    </row>
    <row r="31" spans="1:56" hidden="1" x14ac:dyDescent="0.25">
      <c r="AZ31" s="9"/>
      <c r="BA31" s="9"/>
      <c r="BB31" s="9"/>
      <c r="BC31" s="9"/>
      <c r="BD31" s="59"/>
    </row>
    <row r="32" spans="1:56" hidden="1" x14ac:dyDescent="0.25">
      <c r="AZ32" s="9"/>
      <c r="BA32" s="9"/>
      <c r="BB32" s="9"/>
      <c r="BC32" s="9"/>
      <c r="BD32" s="59"/>
    </row>
    <row r="33" spans="52:56" hidden="1" x14ac:dyDescent="0.25">
      <c r="AZ33" s="9"/>
      <c r="BA33" s="9"/>
      <c r="BB33" s="9"/>
      <c r="BC33" s="9"/>
      <c r="BD33" s="59"/>
    </row>
    <row r="34" spans="52:56" hidden="1" x14ac:dyDescent="0.25">
      <c r="AZ34" s="9"/>
      <c r="BA34" s="9"/>
      <c r="BB34" s="9"/>
      <c r="BC34" s="9"/>
      <c r="BD34" s="59"/>
    </row>
    <row r="35" spans="52:56" hidden="1" x14ac:dyDescent="0.25">
      <c r="AZ35" s="9"/>
      <c r="BA35" s="9"/>
      <c r="BB35" s="9"/>
      <c r="BC35" s="9"/>
      <c r="BD35" s="59"/>
    </row>
    <row r="36" spans="52:56" hidden="1" x14ac:dyDescent="0.25">
      <c r="AZ36" s="9"/>
      <c r="BA36" s="9"/>
      <c r="BB36" s="9"/>
      <c r="BC36" s="9"/>
      <c r="BD36" s="59"/>
    </row>
    <row r="37" spans="52:56" hidden="1" x14ac:dyDescent="0.25">
      <c r="AZ37" s="9"/>
      <c r="BA37" s="9"/>
      <c r="BB37" s="9"/>
      <c r="BC37" s="9"/>
      <c r="BD37" s="59"/>
    </row>
    <row r="38" spans="52:56" hidden="1" x14ac:dyDescent="0.25">
      <c r="AZ38" s="9"/>
      <c r="BA38" s="9"/>
      <c r="BB38" s="9"/>
      <c r="BC38" s="9"/>
      <c r="BD38" s="59"/>
    </row>
    <row r="39" spans="52:56" hidden="1" x14ac:dyDescent="0.25">
      <c r="AZ39" s="9"/>
      <c r="BA39" s="9"/>
      <c r="BB39" s="9"/>
      <c r="BC39" s="9"/>
      <c r="BD39" s="59"/>
    </row>
    <row r="40" spans="52:56" hidden="1" x14ac:dyDescent="0.25">
      <c r="AZ40" s="9"/>
      <c r="BA40" s="9"/>
      <c r="BB40" s="9"/>
      <c r="BC40" s="9"/>
      <c r="BD40" s="59"/>
    </row>
    <row r="41" spans="52:56" hidden="1" x14ac:dyDescent="0.25">
      <c r="AZ41" s="9"/>
      <c r="BA41" s="9"/>
      <c r="BB41" s="9"/>
      <c r="BC41" s="9"/>
      <c r="BD41" s="59"/>
    </row>
    <row r="42" spans="52:56" hidden="1" x14ac:dyDescent="0.25">
      <c r="AZ42" s="9"/>
      <c r="BA42" s="9"/>
      <c r="BB42" s="9"/>
      <c r="BC42" s="9"/>
      <c r="BD42" s="59"/>
    </row>
    <row r="43" spans="52:56" hidden="1" x14ac:dyDescent="0.25">
      <c r="AZ43" s="9"/>
      <c r="BA43" s="9"/>
      <c r="BB43" s="9"/>
      <c r="BC43" s="9"/>
      <c r="BD43" s="59"/>
    </row>
    <row r="44" spans="52:56" hidden="1" x14ac:dyDescent="0.25">
      <c r="AZ44" s="9"/>
      <c r="BA44" s="9"/>
      <c r="BB44" s="9"/>
      <c r="BC44" s="9"/>
      <c r="BD44" s="59"/>
    </row>
    <row r="45" spans="52:56" hidden="1" x14ac:dyDescent="0.25">
      <c r="AZ45" s="9"/>
      <c r="BA45" s="9"/>
      <c r="BB45" s="9"/>
      <c r="BC45" s="9"/>
      <c r="BD45" s="59"/>
    </row>
    <row r="46" spans="52:56" hidden="1" x14ac:dyDescent="0.25">
      <c r="AZ46" s="9"/>
      <c r="BA46" s="9"/>
      <c r="BB46" s="9"/>
      <c r="BC46" s="9"/>
      <c r="BD46" s="59"/>
    </row>
    <row r="47" spans="52:56" hidden="1" x14ac:dyDescent="0.25">
      <c r="AZ47" s="9"/>
      <c r="BA47" s="9"/>
      <c r="BB47" s="9"/>
      <c r="BC47" s="9"/>
      <c r="BD47" s="59"/>
    </row>
    <row r="48" spans="52:56" hidden="1" x14ac:dyDescent="0.25">
      <c r="AZ48" s="9"/>
      <c r="BA48" s="9"/>
      <c r="BB48" s="9"/>
      <c r="BC48" s="9"/>
      <c r="BD48" s="59"/>
    </row>
    <row r="49" spans="52:56" hidden="1" x14ac:dyDescent="0.25">
      <c r="AZ49" s="9"/>
      <c r="BA49" s="9"/>
      <c r="BB49" s="9"/>
      <c r="BC49" s="9"/>
      <c r="BD49" s="59"/>
    </row>
    <row r="50" spans="52:56" hidden="1" x14ac:dyDescent="0.25">
      <c r="AZ50" s="9"/>
      <c r="BA50" s="9"/>
      <c r="BB50" s="9"/>
      <c r="BC50" s="9"/>
      <c r="BD50" s="59"/>
    </row>
    <row r="51" spans="52:56" hidden="1" x14ac:dyDescent="0.25">
      <c r="AZ51" s="9"/>
      <c r="BA51" s="9"/>
      <c r="BB51" s="9"/>
      <c r="BC51" s="9"/>
      <c r="BD51" s="59"/>
    </row>
    <row r="52" spans="52:56" hidden="1" x14ac:dyDescent="0.25">
      <c r="AZ52" s="9"/>
      <c r="BA52" s="9"/>
      <c r="BB52" s="9"/>
      <c r="BC52" s="9"/>
      <c r="BD52" s="59"/>
    </row>
    <row r="53" spans="52:56" hidden="1" x14ac:dyDescent="0.25">
      <c r="AZ53" s="9"/>
      <c r="BA53" s="9"/>
      <c r="BB53" s="9"/>
      <c r="BC53" s="9"/>
      <c r="BD53" s="59"/>
    </row>
    <row r="54" spans="52:56" hidden="1" x14ac:dyDescent="0.25">
      <c r="AZ54" s="9"/>
      <c r="BA54" s="9"/>
      <c r="BB54" s="9"/>
      <c r="BC54" s="9"/>
      <c r="BD54" s="59"/>
    </row>
    <row r="55" spans="52:56" hidden="1" x14ac:dyDescent="0.25">
      <c r="AZ55" s="9"/>
      <c r="BA55" s="9"/>
      <c r="BB55" s="9"/>
      <c r="BC55" s="9"/>
      <c r="BD55" s="59"/>
    </row>
    <row r="56" spans="52:56" hidden="1" x14ac:dyDescent="0.25">
      <c r="AZ56" s="9"/>
      <c r="BA56" s="9"/>
      <c r="BB56" s="9"/>
      <c r="BC56" s="9"/>
      <c r="BD56" s="59"/>
    </row>
    <row r="57" spans="52:56" hidden="1" x14ac:dyDescent="0.25">
      <c r="AZ57" s="9"/>
      <c r="BA57" s="9"/>
      <c r="BB57" s="9"/>
      <c r="BC57" s="9"/>
      <c r="BD57" s="59"/>
    </row>
    <row r="58" spans="52:56" hidden="1" x14ac:dyDescent="0.25">
      <c r="AZ58" s="9"/>
      <c r="BA58" s="9"/>
      <c r="BB58" s="9"/>
      <c r="BC58" s="9"/>
      <c r="BD58" s="59"/>
    </row>
    <row r="59" spans="52:56" hidden="1" x14ac:dyDescent="0.25">
      <c r="AZ59" s="9"/>
      <c r="BA59" s="9"/>
      <c r="BB59" s="9"/>
      <c r="BC59" s="9"/>
      <c r="BD59" s="59"/>
    </row>
    <row r="60" spans="52:56" hidden="1" x14ac:dyDescent="0.25">
      <c r="AZ60" s="9"/>
      <c r="BA60" s="9"/>
      <c r="BB60" s="9"/>
      <c r="BC60" s="9"/>
      <c r="BD60" s="59"/>
    </row>
    <row r="61" spans="52:56" hidden="1" x14ac:dyDescent="0.25">
      <c r="AZ61" s="9"/>
      <c r="BA61" s="9"/>
      <c r="BB61" s="9"/>
      <c r="BC61" s="9"/>
      <c r="BD61" s="59"/>
    </row>
    <row r="62" spans="52:56" hidden="1" x14ac:dyDescent="0.25">
      <c r="AZ62" s="9"/>
      <c r="BA62" s="9"/>
      <c r="BB62" s="9"/>
      <c r="BC62" s="9"/>
      <c r="BD62" s="59"/>
    </row>
    <row r="63" spans="52:56" hidden="1" x14ac:dyDescent="0.25">
      <c r="AZ63" s="9"/>
      <c r="BA63" s="9"/>
      <c r="BB63" s="9"/>
      <c r="BC63" s="9"/>
      <c r="BD63" s="59"/>
    </row>
    <row r="64" spans="52:56" hidden="1" x14ac:dyDescent="0.25">
      <c r="AZ64" s="9"/>
      <c r="BA64" s="9"/>
      <c r="BB64" s="9"/>
      <c r="BC64" s="9"/>
      <c r="BD64" s="59"/>
    </row>
    <row r="65" spans="52:56" hidden="1" x14ac:dyDescent="0.25">
      <c r="AZ65" s="9"/>
      <c r="BA65" s="9"/>
      <c r="BB65" s="9"/>
      <c r="BC65" s="9"/>
      <c r="BD65" s="59"/>
    </row>
    <row r="66" spans="52:56" hidden="1" x14ac:dyDescent="0.25">
      <c r="AZ66" s="9"/>
      <c r="BA66" s="9"/>
      <c r="BB66" s="9"/>
      <c r="BC66" s="9"/>
      <c r="BD66" s="59"/>
    </row>
    <row r="67" spans="52:56" hidden="1" x14ac:dyDescent="0.25">
      <c r="AZ67" s="9"/>
      <c r="BA67" s="9"/>
      <c r="BB67" s="9"/>
      <c r="BC67" s="9"/>
      <c r="BD67" s="59"/>
    </row>
    <row r="68" spans="52:56" hidden="1" x14ac:dyDescent="0.25">
      <c r="AZ68" s="9"/>
      <c r="BA68" s="9"/>
      <c r="BB68" s="9"/>
      <c r="BC68" s="9"/>
      <c r="BD68" s="59"/>
    </row>
    <row r="69" spans="52:56" hidden="1" x14ac:dyDescent="0.25">
      <c r="AZ69" s="9"/>
      <c r="BA69" s="9"/>
      <c r="BB69" s="9"/>
      <c r="BC69" s="9"/>
      <c r="BD69" s="59"/>
    </row>
    <row r="70" spans="52:56" hidden="1" x14ac:dyDescent="0.25">
      <c r="AZ70" s="9"/>
      <c r="BA70" s="9"/>
      <c r="BB70" s="9"/>
      <c r="BC70" s="9"/>
      <c r="BD70" s="59"/>
    </row>
    <row r="71" spans="52:56" hidden="1" x14ac:dyDescent="0.25">
      <c r="AZ71" s="9"/>
      <c r="BA71" s="9"/>
      <c r="BB71" s="9"/>
      <c r="BC71" s="9"/>
      <c r="BD71" s="59"/>
    </row>
    <row r="72" spans="52:56" hidden="1" x14ac:dyDescent="0.25">
      <c r="AZ72" s="9"/>
      <c r="BA72" s="9"/>
      <c r="BB72" s="9"/>
      <c r="BC72" s="9"/>
      <c r="BD72" s="59"/>
    </row>
    <row r="73" spans="52:56" hidden="1" x14ac:dyDescent="0.25">
      <c r="AZ73" s="9"/>
      <c r="BA73" s="9"/>
      <c r="BB73" s="9"/>
      <c r="BC73" s="9"/>
      <c r="BD73" s="59"/>
    </row>
    <row r="74" spans="52:56" hidden="1" x14ac:dyDescent="0.25">
      <c r="AZ74" s="9"/>
      <c r="BA74" s="9"/>
      <c r="BB74" s="9"/>
      <c r="BC74" s="9"/>
      <c r="BD74" s="59"/>
    </row>
    <row r="75" spans="52:56" hidden="1" x14ac:dyDescent="0.25">
      <c r="AZ75" s="9"/>
      <c r="BA75" s="9"/>
      <c r="BB75" s="9"/>
      <c r="BC75" s="9"/>
      <c r="BD75" s="59"/>
    </row>
    <row r="76" spans="52:56" hidden="1" x14ac:dyDescent="0.25">
      <c r="AZ76" s="9"/>
      <c r="BA76" s="9"/>
      <c r="BB76" s="9"/>
      <c r="BC76" s="9"/>
      <c r="BD76" s="59"/>
    </row>
    <row r="77" spans="52:56" hidden="1" x14ac:dyDescent="0.25">
      <c r="AZ77" s="9"/>
      <c r="BA77" s="9"/>
      <c r="BB77" s="9"/>
      <c r="BC77" s="9"/>
      <c r="BD77" s="59"/>
    </row>
    <row r="78" spans="52:56" hidden="1" x14ac:dyDescent="0.25">
      <c r="AZ78" s="9"/>
      <c r="BA78" s="9"/>
      <c r="BB78" s="9"/>
      <c r="BC78" s="9"/>
      <c r="BD78" s="59"/>
    </row>
    <row r="79" spans="52:56" hidden="1" x14ac:dyDescent="0.25">
      <c r="AZ79" s="9"/>
      <c r="BA79" s="9"/>
      <c r="BB79" s="9"/>
      <c r="BC79" s="9"/>
      <c r="BD79" s="59"/>
    </row>
    <row r="80" spans="52:56" hidden="1" x14ac:dyDescent="0.25">
      <c r="AZ80" s="9"/>
      <c r="BA80" s="9"/>
      <c r="BB80" s="9"/>
      <c r="BC80" s="9"/>
      <c r="BD80" s="59"/>
    </row>
    <row r="81" spans="52:56" hidden="1" x14ac:dyDescent="0.25">
      <c r="AZ81" s="9"/>
      <c r="BA81" s="9"/>
      <c r="BB81" s="9"/>
      <c r="BC81" s="9"/>
      <c r="BD81" s="59"/>
    </row>
    <row r="82" spans="52:56" hidden="1" x14ac:dyDescent="0.25">
      <c r="AZ82" s="9"/>
      <c r="BA82" s="9"/>
      <c r="BB82" s="9"/>
      <c r="BC82" s="9"/>
      <c r="BD82" s="59"/>
    </row>
    <row r="83" spans="52:56" hidden="1" x14ac:dyDescent="0.25">
      <c r="AZ83" s="9"/>
      <c r="BA83" s="9"/>
      <c r="BB83" s="9"/>
      <c r="BC83" s="9"/>
      <c r="BD83" s="59"/>
    </row>
    <row r="84" spans="52:56" hidden="1" x14ac:dyDescent="0.25">
      <c r="AZ84" s="9"/>
      <c r="BA84" s="9"/>
      <c r="BB84" s="9"/>
      <c r="BC84" s="9"/>
      <c r="BD84" s="59"/>
    </row>
    <row r="85" spans="52:56" hidden="1" x14ac:dyDescent="0.25">
      <c r="AZ85" s="9"/>
      <c r="BA85" s="9"/>
      <c r="BB85" s="9"/>
      <c r="BC85" s="9"/>
      <c r="BD85" s="59"/>
    </row>
    <row r="86" spans="52:56" hidden="1" x14ac:dyDescent="0.25">
      <c r="AZ86" s="9"/>
      <c r="BA86" s="9"/>
      <c r="BB86" s="9"/>
      <c r="BC86" s="9"/>
      <c r="BD86" s="59"/>
    </row>
    <row r="87" spans="52:56" hidden="1" x14ac:dyDescent="0.25">
      <c r="AZ87" s="9"/>
      <c r="BA87" s="9"/>
      <c r="BB87" s="9"/>
      <c r="BC87" s="9"/>
      <c r="BD87" s="59"/>
    </row>
    <row r="88" spans="52:56" hidden="1" x14ac:dyDescent="0.25">
      <c r="AZ88" s="9"/>
      <c r="BA88" s="9"/>
      <c r="BB88" s="9"/>
      <c r="BC88" s="9"/>
      <c r="BD88" s="59"/>
    </row>
    <row r="89" spans="52:56" hidden="1" x14ac:dyDescent="0.25">
      <c r="AZ89" s="9"/>
      <c r="BA89" s="9"/>
      <c r="BB89" s="9"/>
      <c r="BC89" s="9"/>
      <c r="BD89" s="59"/>
    </row>
    <row r="90" spans="52:56" hidden="1" x14ac:dyDescent="0.25">
      <c r="AZ90" s="9"/>
      <c r="BA90" s="9"/>
      <c r="BB90" s="9"/>
      <c r="BC90" s="9"/>
      <c r="BD90" s="59"/>
    </row>
    <row r="91" spans="52:56" hidden="1" x14ac:dyDescent="0.25">
      <c r="AZ91" s="9"/>
      <c r="BA91" s="9"/>
      <c r="BB91" s="9"/>
      <c r="BC91" s="9"/>
      <c r="BD91" s="59"/>
    </row>
    <row r="92" spans="52:56" hidden="1" x14ac:dyDescent="0.25">
      <c r="AZ92" s="9"/>
      <c r="BA92" s="9"/>
      <c r="BB92" s="9"/>
      <c r="BC92" s="9"/>
      <c r="BD92" s="59"/>
    </row>
    <row r="93" spans="52:56" hidden="1" x14ac:dyDescent="0.25">
      <c r="AZ93" s="9"/>
      <c r="BA93" s="9"/>
      <c r="BB93" s="9"/>
      <c r="BC93" s="9"/>
      <c r="BD93" s="59"/>
    </row>
    <row r="94" spans="52:56" hidden="1" x14ac:dyDescent="0.25">
      <c r="AZ94" s="9"/>
      <c r="BA94" s="9"/>
      <c r="BB94" s="9"/>
      <c r="BC94" s="9"/>
      <c r="BD94" s="59"/>
    </row>
    <row r="95" spans="52:56" hidden="1" x14ac:dyDescent="0.25">
      <c r="AZ95" s="9"/>
      <c r="BA95" s="9"/>
      <c r="BB95" s="9"/>
      <c r="BC95" s="9"/>
      <c r="BD95" s="59"/>
    </row>
    <row r="96" spans="52:56" hidden="1" x14ac:dyDescent="0.25">
      <c r="AZ96" s="9"/>
      <c r="BA96" s="9"/>
      <c r="BB96" s="9"/>
      <c r="BC96" s="9"/>
      <c r="BD96" s="59"/>
    </row>
    <row r="97" spans="52:56" hidden="1" x14ac:dyDescent="0.25">
      <c r="AZ97" s="9"/>
      <c r="BA97" s="9"/>
      <c r="BB97" s="9"/>
      <c r="BC97" s="9"/>
      <c r="BD97" s="59"/>
    </row>
    <row r="98" spans="52:56" hidden="1" x14ac:dyDescent="0.25">
      <c r="AZ98" s="9"/>
      <c r="BA98" s="9"/>
      <c r="BB98" s="9"/>
      <c r="BC98" s="9"/>
      <c r="BD98" s="59"/>
    </row>
    <row r="99" spans="52:56" hidden="1" x14ac:dyDescent="0.25">
      <c r="AZ99" s="9"/>
      <c r="BA99" s="9"/>
      <c r="BB99" s="9"/>
      <c r="BC99" s="9"/>
      <c r="BD99" s="59"/>
    </row>
    <row r="100" spans="52:56" hidden="1" x14ac:dyDescent="0.25">
      <c r="AZ100" s="9"/>
      <c r="BA100" s="9"/>
      <c r="BB100" s="9"/>
      <c r="BC100" s="9"/>
      <c r="BD100" s="59"/>
    </row>
    <row r="101" spans="52:56" hidden="1" x14ac:dyDescent="0.25">
      <c r="AZ101" s="9"/>
      <c r="BA101" s="9"/>
      <c r="BB101" s="9"/>
      <c r="BC101" s="9"/>
      <c r="BD101" s="59"/>
    </row>
    <row r="102" spans="52:56" hidden="1" x14ac:dyDescent="0.25">
      <c r="AZ102" s="9"/>
      <c r="BA102" s="9"/>
      <c r="BB102" s="9"/>
      <c r="BC102" s="9"/>
      <c r="BD102" s="59"/>
    </row>
    <row r="103" spans="52:56" hidden="1" x14ac:dyDescent="0.25">
      <c r="AZ103" s="9"/>
      <c r="BA103" s="9"/>
      <c r="BB103" s="9"/>
      <c r="BC103" s="9"/>
      <c r="BD103" s="59"/>
    </row>
    <row r="104" spans="52:56" hidden="1" x14ac:dyDescent="0.25">
      <c r="AZ104" s="9"/>
      <c r="BA104" s="9"/>
      <c r="BB104" s="9"/>
      <c r="BC104" s="9"/>
      <c r="BD104" s="59"/>
    </row>
    <row r="105" spans="52:56" hidden="1" x14ac:dyDescent="0.25">
      <c r="AZ105" s="9"/>
      <c r="BA105" s="9"/>
      <c r="BB105" s="9"/>
      <c r="BC105" s="9"/>
      <c r="BD105" s="59"/>
    </row>
    <row r="106" spans="52:56" hidden="1" x14ac:dyDescent="0.25">
      <c r="AZ106" s="9"/>
      <c r="BA106" s="9"/>
      <c r="BB106" s="9"/>
      <c r="BC106" s="9"/>
      <c r="BD106" s="59"/>
    </row>
    <row r="107" spans="52:56" hidden="1" x14ac:dyDescent="0.25">
      <c r="AZ107" s="9"/>
      <c r="BA107" s="9"/>
      <c r="BB107" s="9"/>
      <c r="BC107" s="9"/>
      <c r="BD107" s="59"/>
    </row>
    <row r="108" spans="52:56" hidden="1" x14ac:dyDescent="0.25">
      <c r="AZ108" s="9"/>
      <c r="BA108" s="9"/>
      <c r="BB108" s="9"/>
      <c r="BC108" s="9"/>
      <c r="BD108" s="59"/>
    </row>
    <row r="109" spans="52:56" hidden="1" x14ac:dyDescent="0.25">
      <c r="AZ109" s="9"/>
      <c r="BA109" s="9"/>
      <c r="BB109" s="9"/>
      <c r="BC109" s="9"/>
      <c r="BD109" s="59"/>
    </row>
    <row r="110" spans="52:56" hidden="1" x14ac:dyDescent="0.25">
      <c r="AZ110" s="9"/>
      <c r="BA110" s="9"/>
      <c r="BB110" s="9"/>
      <c r="BC110" s="9"/>
      <c r="BD110" s="59"/>
    </row>
    <row r="111" spans="52:56" hidden="1" x14ac:dyDescent="0.25">
      <c r="AZ111" s="9"/>
      <c r="BA111" s="9"/>
      <c r="BB111" s="9"/>
      <c r="BC111" s="9"/>
      <c r="BD111" s="59"/>
    </row>
    <row r="112" spans="52:56" hidden="1" x14ac:dyDescent="0.25">
      <c r="AZ112" s="9"/>
      <c r="BA112" s="9"/>
      <c r="BB112" s="9"/>
      <c r="BC112" s="9"/>
      <c r="BD112" s="59"/>
    </row>
    <row r="113" spans="52:56" hidden="1" x14ac:dyDescent="0.25">
      <c r="AZ113" s="9"/>
      <c r="BA113" s="9"/>
      <c r="BB113" s="9"/>
      <c r="BC113" s="9"/>
      <c r="BD113" s="59"/>
    </row>
    <row r="114" spans="52:56" hidden="1" x14ac:dyDescent="0.25">
      <c r="AZ114" s="9"/>
      <c r="BA114" s="9"/>
      <c r="BB114" s="9"/>
      <c r="BC114" s="9"/>
      <c r="BD114" s="59"/>
    </row>
    <row r="115" spans="52:56" hidden="1" x14ac:dyDescent="0.25">
      <c r="AZ115" s="9"/>
      <c r="BA115" s="9"/>
      <c r="BB115" s="9"/>
      <c r="BC115" s="9"/>
      <c r="BD115" s="59"/>
    </row>
    <row r="116" spans="52:56" hidden="1" x14ac:dyDescent="0.25">
      <c r="AZ116" s="9"/>
      <c r="BA116" s="9"/>
      <c r="BB116" s="9"/>
      <c r="BC116" s="9"/>
      <c r="BD116" s="59"/>
    </row>
    <row r="117" spans="52:56" hidden="1" x14ac:dyDescent="0.25">
      <c r="AZ117" s="9"/>
      <c r="BA117" s="9"/>
      <c r="BB117" s="9"/>
      <c r="BC117" s="9"/>
      <c r="BD117" s="59"/>
    </row>
    <row r="118" spans="52:56" hidden="1" x14ac:dyDescent="0.25">
      <c r="AZ118" s="9"/>
      <c r="BA118" s="9"/>
      <c r="BB118" s="9"/>
      <c r="BC118" s="9"/>
      <c r="BD118" s="59"/>
    </row>
    <row r="119" spans="52:56" hidden="1" x14ac:dyDescent="0.25">
      <c r="AZ119" s="9"/>
      <c r="BA119" s="9"/>
      <c r="BB119" s="9"/>
      <c r="BC119" s="9"/>
      <c r="BD119" s="59"/>
    </row>
    <row r="120" spans="52:56" hidden="1" x14ac:dyDescent="0.25">
      <c r="AZ120" s="9"/>
      <c r="BA120" s="9"/>
      <c r="BB120" s="9"/>
      <c r="BC120" s="9"/>
      <c r="BD120" s="59"/>
    </row>
    <row r="121" spans="52:56" hidden="1" x14ac:dyDescent="0.25">
      <c r="AZ121" s="9"/>
      <c r="BA121" s="9"/>
      <c r="BB121" s="9"/>
      <c r="BC121" s="9"/>
      <c r="BD121" s="59"/>
    </row>
    <row r="122" spans="52:56" hidden="1" x14ac:dyDescent="0.25">
      <c r="AZ122" s="9"/>
      <c r="BA122" s="9"/>
      <c r="BB122" s="9"/>
      <c r="BC122" s="9"/>
      <c r="BD122" s="59"/>
    </row>
    <row r="123" spans="52:56" hidden="1" x14ac:dyDescent="0.25">
      <c r="AZ123" s="9"/>
      <c r="BA123" s="9"/>
      <c r="BB123" s="9"/>
      <c r="BC123" s="9"/>
      <c r="BD123" s="59"/>
    </row>
    <row r="124" spans="52:56" hidden="1" x14ac:dyDescent="0.25">
      <c r="AZ124" s="9"/>
      <c r="BA124" s="9"/>
      <c r="BB124" s="9"/>
      <c r="BC124" s="9"/>
      <c r="BD124" s="59"/>
    </row>
    <row r="125" spans="52:56" hidden="1" x14ac:dyDescent="0.25">
      <c r="AZ125" s="9"/>
      <c r="BA125" s="9"/>
      <c r="BB125" s="9"/>
      <c r="BC125" s="9"/>
      <c r="BD125" s="59"/>
    </row>
    <row r="126" spans="52:56" hidden="1" x14ac:dyDescent="0.25">
      <c r="AZ126" s="44"/>
    </row>
    <row r="127" spans="52:56" hidden="1" x14ac:dyDescent="0.25">
      <c r="AZ127" s="44"/>
    </row>
    <row r="128" spans="52:56" hidden="1" x14ac:dyDescent="0.25">
      <c r="AZ128" s="44"/>
    </row>
    <row r="129" spans="52:52" hidden="1" x14ac:dyDescent="0.25">
      <c r="AZ129" s="44"/>
    </row>
    <row r="130" spans="52:52" hidden="1" x14ac:dyDescent="0.25">
      <c r="AZ130" s="44"/>
    </row>
    <row r="131" spans="52:52" hidden="1" x14ac:dyDescent="0.25">
      <c r="AZ131" s="44"/>
    </row>
    <row r="132" spans="52:52" hidden="1" x14ac:dyDescent="0.25">
      <c r="AZ132" s="44"/>
    </row>
    <row r="133" spans="52:52" hidden="1" x14ac:dyDescent="0.25">
      <c r="AZ133" s="44"/>
    </row>
    <row r="134" spans="52:52" hidden="1" x14ac:dyDescent="0.25">
      <c r="AZ134" s="44"/>
    </row>
    <row r="135" spans="52:52" hidden="1" x14ac:dyDescent="0.25">
      <c r="AZ135" s="44"/>
    </row>
    <row r="136" spans="52:52" hidden="1" x14ac:dyDescent="0.25">
      <c r="AZ136" s="44"/>
    </row>
  </sheetData>
  <sheetProtection algorithmName="SHA-512" hashValue="ji3ArQq0wOvSP9iFwyf4xesKD2nHwDFOanDevN9xQUcs+2nvme3HN8FbNGyy4amRJS8JlaH1TI4bhBxTURc90w==" saltValue="H1OXCfp3JLG+8LCSkyk5gw==" spinCount="100000" sheet="1" objects="1" scenarios="1"/>
  <mergeCells count="36">
    <mergeCell ref="AJ15:AQ16"/>
    <mergeCell ref="T24:AI25"/>
    <mergeCell ref="C21:L22"/>
    <mergeCell ref="M21:Q22"/>
    <mergeCell ref="T15:AI16"/>
    <mergeCell ref="T18:AI19"/>
    <mergeCell ref="T21:AI22"/>
    <mergeCell ref="C18:L19"/>
    <mergeCell ref="M18:Q19"/>
    <mergeCell ref="C15:L16"/>
    <mergeCell ref="M15:Q16"/>
    <mergeCell ref="AJ18:AQ19"/>
    <mergeCell ref="AJ21:AQ22"/>
    <mergeCell ref="AJ24:AQ25"/>
    <mergeCell ref="AT3:AT4"/>
    <mergeCell ref="C3:Q4"/>
    <mergeCell ref="T3:AQ4"/>
    <mergeCell ref="C6:Q6"/>
    <mergeCell ref="T6:AA6"/>
    <mergeCell ref="AB6:AI6"/>
    <mergeCell ref="AJ6:AQ6"/>
    <mergeCell ref="C7:Q8"/>
    <mergeCell ref="C10:Q11"/>
    <mergeCell ref="T10:AQ10"/>
    <mergeCell ref="T12:AQ12"/>
    <mergeCell ref="T11:AA11"/>
    <mergeCell ref="AB11:AI11"/>
    <mergeCell ref="AJ11:AQ11"/>
    <mergeCell ref="T9:AA9"/>
    <mergeCell ref="AB9:AI9"/>
    <mergeCell ref="AJ9:AQ9"/>
    <mergeCell ref="T8:AQ8"/>
    <mergeCell ref="C12:Q13"/>
    <mergeCell ref="T13:AA13"/>
    <mergeCell ref="AB13:AI13"/>
    <mergeCell ref="AJ13:AQ13"/>
  </mergeCells>
  <conditionalFormatting sqref="M21:Q22">
    <cfRule type="expression" dxfId="9881" priority="2">
      <formula>M21=6</formula>
    </cfRule>
    <cfRule type="expression" dxfId="9880" priority="3">
      <formula>M21=5</formula>
    </cfRule>
    <cfRule type="expression" dxfId="9879" priority="4">
      <formula>M21=4</formula>
    </cfRule>
    <cfRule type="expression" dxfId="9878" priority="5">
      <formula>M21=3</formula>
    </cfRule>
    <cfRule type="expression" dxfId="9877" priority="6">
      <formula>M21=2</formula>
    </cfRule>
    <cfRule type="expression" dxfId="9876" priority="7">
      <formula>M21=1</formula>
    </cfRule>
  </conditionalFormatting>
  <pageMargins left="0.7" right="0.7" top="0.75" bottom="0.75" header="0.3" footer="0.3"/>
  <pageSetup paperSize="9" scale="67" orientation="landscape" verticalDpi="300" r:id="rId1"/>
  <colBreaks count="1" manualBreakCount="1">
    <brk id="48" max="26" man="1"/>
  </colBreaks>
  <extLst>
    <ext xmlns:x14="http://schemas.microsoft.com/office/spreadsheetml/2009/9/main" uri="{78C0D931-6437-407d-A8EE-F0AAD7539E65}">
      <x14:conditionalFormattings>
        <x14:conditionalFormatting xmlns:xm="http://schemas.microsoft.com/office/excel/2006/main">
          <x14:cfRule type="expression" priority="1" id="{8F5D7589-037F-40AD-B3C0-B144058502E8}">
            <xm:f>Introduction!$BC$3="Invalid"</xm:f>
            <x14:dxf>
              <font>
                <color theme="0"/>
              </font>
            </x14:dxf>
          </x14:cfRule>
          <xm:sqref>C12 M15 M18 M21 T9:AQ9 T11:AQ11 T13:AQ13 AJ15 AJ18 AJ21 AJ24 AT6:AT25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'Staff List'!$C$9:$C$358</xm:f>
          </x14:formula1>
          <xm:sqref>C7:Q8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C00000"/>
  </sheetPr>
  <dimension ref="A1:CL824"/>
  <sheetViews>
    <sheetView zoomScaleNormal="100" workbookViewId="0"/>
  </sheetViews>
  <sheetFormatPr defaultColWidth="0" defaultRowHeight="15" zeroHeight="1" x14ac:dyDescent="0.25"/>
  <cols>
    <col min="1" max="63" width="2.875" style="2" customWidth="1"/>
    <col min="64" max="66" width="2.875" style="2" hidden="1" customWidth="1"/>
    <col min="67" max="67" width="3" style="2" hidden="1" customWidth="1"/>
    <col min="68" max="16384" width="2.875" style="2" hidden="1"/>
  </cols>
  <sheetData>
    <row r="1" spans="1:90" ht="15.75" thickBot="1" x14ac:dyDescent="0.3">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row>
    <row r="2" spans="1:90" x14ac:dyDescent="0.25">
      <c r="A2" s="1"/>
      <c r="B2" s="24"/>
      <c r="C2" s="343" t="str">
        <f>IF('Staff List'!$AW$8=0, "", "Please sort the data on the 'Staff List' by the 'Tier' column (smallest to largest), in order to see the correct results on this sheet.")</f>
        <v/>
      </c>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25"/>
      <c r="AR2" s="25"/>
      <c r="AS2" s="25"/>
      <c r="AT2" s="25"/>
      <c r="AU2" s="25"/>
      <c r="AV2" s="25"/>
      <c r="AW2" s="25"/>
      <c r="AX2" s="25"/>
      <c r="AY2" s="25"/>
      <c r="AZ2" s="25"/>
      <c r="BA2" s="25"/>
      <c r="BB2" s="25"/>
      <c r="BC2" s="25"/>
      <c r="BD2" s="25"/>
      <c r="BE2" s="25"/>
      <c r="BF2" s="25"/>
      <c r="BG2" s="25"/>
      <c r="BH2" s="25"/>
      <c r="BI2" s="25"/>
      <c r="BJ2" s="26"/>
      <c r="BK2" s="1"/>
      <c r="BN2" s="6">
        <v>1</v>
      </c>
      <c r="BO2" s="7" t="str">
        <f>IF(INDEX('Staff List'!$E$9:$E$358, MATCH(BN2, NumList, 0))="", "", INDEX('Staff List'!$E$9:$E$358, MATCH(BN2, NumList, 0)))</f>
        <v/>
      </c>
      <c r="BP2" s="7" t="str">
        <f>IFERROR(RANK(BO2,$BO$2:$BO$351,1)+COUNTIF($BO$2:BO2,BO2)-1, "")</f>
        <v/>
      </c>
      <c r="BQ2" s="7" t="str">
        <f>IF(BO2="", "", COUNTIF($BO$2:BO2, BO2))</f>
        <v/>
      </c>
      <c r="BR2" s="67" t="str">
        <f>IF(BO2="", "", CONCATENATE(BO2, ":", BQ2))</f>
        <v/>
      </c>
      <c r="BT2" s="6">
        <v>1</v>
      </c>
      <c r="BU2" s="7" t="str">
        <f>BO2</f>
        <v/>
      </c>
      <c r="BV2" s="7" t="str">
        <f>IF(BU2="", "", COUNTIF($BU$2:BU2, BU2))</f>
        <v/>
      </c>
      <c r="BW2" s="67" t="str">
        <f>IF(BU2="", "", CONCATENATE(BU2, ":", BV2))</f>
        <v/>
      </c>
      <c r="BY2" s="79" t="str">
        <f>IFERROR(IF(BW2="", "", INDEX($BN$2:$BN$351, MATCH(BW2, $BR$2:$BR$351, 0))), "")</f>
        <v/>
      </c>
      <c r="CK2" s="79">
        <v>1</v>
      </c>
      <c r="CL2" s="79">
        <f>COUNTIF($BO$2:$BO$351, 1)</f>
        <v>0</v>
      </c>
    </row>
    <row r="3" spans="1:90" ht="15" customHeight="1" x14ac:dyDescent="0.25">
      <c r="A3" s="1"/>
      <c r="B3" s="27"/>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9"/>
      <c r="BK3" s="70"/>
      <c r="BN3" s="8">
        <v>2</v>
      </c>
      <c r="BO3" s="9" t="str">
        <f>IF(INDEX('Staff List'!$E$9:$E$358, MATCH(BN3, NumList, 0))="", "", INDEX('Staff List'!$E$9:$E$358, MATCH(BN3, NumList, 0)))</f>
        <v/>
      </c>
      <c r="BP3" s="9" t="str">
        <f>IFERROR(RANK(BO3,$BO$2:$BO$351,1)+COUNTIF($BO$2:BO3,BO3)-1, "")</f>
        <v/>
      </c>
      <c r="BQ3" s="9" t="str">
        <f>IF(BO3="", "", COUNTIF($BO$2:BO3, BO3))</f>
        <v/>
      </c>
      <c r="BR3" s="68" t="str">
        <f t="shared" ref="BR3:BR66" si="0">IF(BO3="", "", CONCATENATE(BO3, ":", BQ3))</f>
        <v/>
      </c>
      <c r="BT3" s="8">
        <v>2</v>
      </c>
      <c r="BU3" s="9" t="str">
        <f>IFERROR(IF(INDEX($CL$2:$CL$7, MATCH(BU2, $CK$2:$CK$7, 0))&lt;=COUNTIF($BU$2:BU2, $BU$2), "", $BU$2), "")</f>
        <v/>
      </c>
      <c r="BV3" s="9" t="str">
        <f>IF(BU3="", "", COUNTIF($BU$2:BU3, BU3))</f>
        <v/>
      </c>
      <c r="BW3" s="68" t="str">
        <f t="shared" ref="BW3:BW66" si="1">IF(BU3="", "", CONCATENATE(BU3, ":", BV3))</f>
        <v/>
      </c>
      <c r="BY3" s="80" t="str">
        <f t="shared" ref="BY3:BY66" si="2">IFERROR(IF(BW3="", "", INDEX($BN$2:$BN$351, MATCH(BW3, $BR$2:$BR$351, 0))), "")</f>
        <v/>
      </c>
      <c r="CK3" s="80">
        <v>2</v>
      </c>
      <c r="CL3" s="80">
        <f>COUNTIF($BO$2:$BO$351, 2)</f>
        <v>0</v>
      </c>
    </row>
    <row r="4" spans="1:90" x14ac:dyDescent="0.25">
      <c r="A4" s="1"/>
      <c r="B4" s="27"/>
      <c r="C4" s="181" t="s">
        <v>106</v>
      </c>
      <c r="D4" s="182"/>
      <c r="E4" s="182"/>
      <c r="F4" s="182"/>
      <c r="G4" s="182"/>
      <c r="H4" s="182"/>
      <c r="I4" s="182"/>
      <c r="J4" s="182"/>
      <c r="K4" s="182"/>
      <c r="L4" s="182"/>
      <c r="M4" s="182"/>
      <c r="N4" s="182"/>
      <c r="O4" s="182"/>
      <c r="P4" s="182"/>
      <c r="Q4" s="182"/>
      <c r="R4" s="182"/>
      <c r="S4" s="182"/>
      <c r="T4" s="182"/>
      <c r="U4" s="182"/>
      <c r="V4" s="182"/>
      <c r="W4" s="182"/>
      <c r="X4" s="182"/>
      <c r="Y4" s="182"/>
      <c r="Z4" s="183"/>
      <c r="AA4" s="96"/>
      <c r="AB4" s="96"/>
      <c r="AC4" s="96"/>
      <c r="AD4" s="96"/>
      <c r="AE4" s="96"/>
      <c r="AF4" s="96"/>
      <c r="AG4" s="96"/>
      <c r="AH4" s="96"/>
      <c r="AI4" s="96"/>
      <c r="AJ4" s="96"/>
      <c r="AK4" s="96"/>
      <c r="AL4" s="181" t="str">
        <f>IF(Introduction!$W$19="", "", Introduction!$W$19)</f>
        <v>Your Company</v>
      </c>
      <c r="AM4" s="182"/>
      <c r="AN4" s="182"/>
      <c r="AO4" s="182"/>
      <c r="AP4" s="182"/>
      <c r="AQ4" s="182"/>
      <c r="AR4" s="182"/>
      <c r="AS4" s="182"/>
      <c r="AT4" s="182"/>
      <c r="AU4" s="182"/>
      <c r="AV4" s="182"/>
      <c r="AW4" s="182"/>
      <c r="AX4" s="182"/>
      <c r="AY4" s="182"/>
      <c r="AZ4" s="182"/>
      <c r="BA4" s="182"/>
      <c r="BB4" s="182"/>
      <c r="BC4" s="182"/>
      <c r="BD4" s="182"/>
      <c r="BE4" s="182"/>
      <c r="BF4" s="182"/>
      <c r="BG4" s="182"/>
      <c r="BH4" s="182"/>
      <c r="BI4" s="183"/>
      <c r="BJ4" s="29"/>
      <c r="BK4" s="70"/>
      <c r="BN4" s="8">
        <v>3</v>
      </c>
      <c r="BO4" s="9" t="str">
        <f>IF(INDEX('Staff List'!$E$9:$E$358, MATCH(BN4, NumList, 0))="", "", INDEX('Staff List'!$E$9:$E$358, MATCH(BN4, NumList, 0)))</f>
        <v/>
      </c>
      <c r="BP4" s="9" t="str">
        <f>IFERROR(RANK(BO4,$BO$2:$BO$351,1)+COUNTIF($BO$2:BO4,BO4)-1, "")</f>
        <v/>
      </c>
      <c r="BQ4" s="9" t="str">
        <f>IF(BO4="", "", COUNTIF($BO$2:BO4, BO4))</f>
        <v/>
      </c>
      <c r="BR4" s="68" t="str">
        <f t="shared" si="0"/>
        <v/>
      </c>
      <c r="BT4" s="8">
        <v>3</v>
      </c>
      <c r="BU4" s="9" t="str">
        <f>IFERROR(IF(INDEX($CL$2:$CL$7, MATCH(BU3, $CK$2:$CK$7, 0))&lt;=COUNTIF($BU$2:BU3, $BU$2), "", $BU$2), "")</f>
        <v/>
      </c>
      <c r="BV4" s="9" t="str">
        <f>IF(BU4="", "", COUNTIF($BU$2:BU4, BU4))</f>
        <v/>
      </c>
      <c r="BW4" s="68" t="str">
        <f t="shared" si="1"/>
        <v/>
      </c>
      <c r="BY4" s="80" t="str">
        <f t="shared" si="2"/>
        <v/>
      </c>
      <c r="CK4" s="80">
        <v>3</v>
      </c>
      <c r="CL4" s="80">
        <f>COUNTIF($BO$2:$BO$351, 3)</f>
        <v>0</v>
      </c>
    </row>
    <row r="5" spans="1:90" x14ac:dyDescent="0.25">
      <c r="A5" s="1"/>
      <c r="B5" s="27"/>
      <c r="C5" s="184"/>
      <c r="D5" s="185"/>
      <c r="E5" s="185"/>
      <c r="F5" s="185"/>
      <c r="G5" s="185"/>
      <c r="H5" s="185"/>
      <c r="I5" s="185"/>
      <c r="J5" s="185"/>
      <c r="K5" s="185"/>
      <c r="L5" s="185"/>
      <c r="M5" s="185"/>
      <c r="N5" s="185"/>
      <c r="O5" s="185"/>
      <c r="P5" s="185"/>
      <c r="Q5" s="185"/>
      <c r="R5" s="185"/>
      <c r="S5" s="185"/>
      <c r="T5" s="185"/>
      <c r="U5" s="185"/>
      <c r="V5" s="185"/>
      <c r="W5" s="185"/>
      <c r="X5" s="185"/>
      <c r="Y5" s="185"/>
      <c r="Z5" s="186"/>
      <c r="AA5" s="70"/>
      <c r="AB5" s="70"/>
      <c r="AC5" s="70"/>
      <c r="AD5" s="97"/>
      <c r="AE5" s="97"/>
      <c r="AF5" s="97"/>
      <c r="AG5" s="97"/>
      <c r="AH5" s="97"/>
      <c r="AI5" s="97"/>
      <c r="AJ5" s="97"/>
      <c r="AK5" s="95"/>
      <c r="AL5" s="184"/>
      <c r="AM5" s="185"/>
      <c r="AN5" s="185"/>
      <c r="AO5" s="185"/>
      <c r="AP5" s="185"/>
      <c r="AQ5" s="185"/>
      <c r="AR5" s="185"/>
      <c r="AS5" s="185"/>
      <c r="AT5" s="185"/>
      <c r="AU5" s="185"/>
      <c r="AV5" s="185"/>
      <c r="AW5" s="185"/>
      <c r="AX5" s="185"/>
      <c r="AY5" s="185"/>
      <c r="AZ5" s="185"/>
      <c r="BA5" s="185"/>
      <c r="BB5" s="185"/>
      <c r="BC5" s="185"/>
      <c r="BD5" s="185"/>
      <c r="BE5" s="185"/>
      <c r="BF5" s="185"/>
      <c r="BG5" s="185"/>
      <c r="BH5" s="185"/>
      <c r="BI5" s="186"/>
      <c r="BJ5" s="29"/>
      <c r="BK5" s="70"/>
      <c r="BN5" s="8">
        <v>4</v>
      </c>
      <c r="BO5" s="9" t="str">
        <f>IF(INDEX('Staff List'!$E$9:$E$358, MATCH(BN5, NumList, 0))="", "", INDEX('Staff List'!$E$9:$E$358, MATCH(BN5, NumList, 0)))</f>
        <v/>
      </c>
      <c r="BP5" s="9" t="str">
        <f>IFERROR(RANK(BO5,$BO$2:$BO$351,1)+COUNTIF($BO$2:BO5,BO5)-1, "")</f>
        <v/>
      </c>
      <c r="BQ5" s="9" t="str">
        <f>IF(BO5="", "", COUNTIF($BO$2:BO5, BO5))</f>
        <v/>
      </c>
      <c r="BR5" s="68" t="str">
        <f t="shared" si="0"/>
        <v/>
      </c>
      <c r="BT5" s="8">
        <v>4</v>
      </c>
      <c r="BU5" s="9" t="str">
        <f>IFERROR(IF(INDEX($CL$2:$CL$7, MATCH(BU4, $CK$2:$CK$7, 0))&lt;=COUNTIF($BU$2:BU4, $BU$2), "", $BU$2), "")</f>
        <v/>
      </c>
      <c r="BV5" s="9" t="str">
        <f>IF(BU5="", "", COUNTIF($BU$2:BU5, BU5))</f>
        <v/>
      </c>
      <c r="BW5" s="68" t="str">
        <f t="shared" si="1"/>
        <v/>
      </c>
      <c r="BY5" s="80" t="str">
        <f t="shared" si="2"/>
        <v/>
      </c>
      <c r="CK5" s="80">
        <v>4</v>
      </c>
      <c r="CL5" s="80">
        <f>COUNTIF($BO$2:$BO$351, 4)</f>
        <v>0</v>
      </c>
    </row>
    <row r="6" spans="1:90" x14ac:dyDescent="0.25">
      <c r="A6" s="1"/>
      <c r="B6" s="27"/>
      <c r="C6" s="70"/>
      <c r="D6" s="70"/>
      <c r="E6" s="70"/>
      <c r="F6" s="70"/>
      <c r="G6" s="92"/>
      <c r="H6" s="94"/>
      <c r="I6" s="94"/>
      <c r="J6" s="94"/>
      <c r="K6" s="94"/>
      <c r="L6" s="94"/>
      <c r="M6" s="95"/>
      <c r="N6" s="70"/>
      <c r="O6" s="70"/>
      <c r="P6" s="70"/>
      <c r="Q6" s="70"/>
      <c r="R6" s="70"/>
      <c r="S6" s="92"/>
      <c r="T6" s="94"/>
      <c r="U6" s="94"/>
      <c r="V6" s="94"/>
      <c r="W6" s="94"/>
      <c r="X6" s="94"/>
      <c r="Y6" s="95"/>
      <c r="Z6" s="28"/>
      <c r="AA6" s="70"/>
      <c r="AB6" s="70"/>
      <c r="AC6" s="70"/>
      <c r="AD6" s="70"/>
      <c r="AE6" s="92"/>
      <c r="AF6" s="94"/>
      <c r="AG6" s="94"/>
      <c r="AH6" s="94"/>
      <c r="AI6" s="94"/>
      <c r="AJ6" s="94"/>
      <c r="AK6" s="95"/>
      <c r="AL6" s="28"/>
      <c r="AM6" s="70"/>
      <c r="AN6" s="70"/>
      <c r="AO6" s="70"/>
      <c r="AP6" s="70"/>
      <c r="AQ6" s="92"/>
      <c r="AR6" s="94"/>
      <c r="AS6" s="94"/>
      <c r="AT6" s="94"/>
      <c r="AU6" s="94"/>
      <c r="AV6" s="94"/>
      <c r="AW6" s="95"/>
      <c r="AX6" s="28"/>
      <c r="AY6" s="70"/>
      <c r="AZ6" s="70"/>
      <c r="BA6" s="70"/>
      <c r="BB6" s="70"/>
      <c r="BC6" s="92"/>
      <c r="BD6" s="94"/>
      <c r="BE6" s="94"/>
      <c r="BF6" s="94"/>
      <c r="BG6" s="94"/>
      <c r="BH6" s="94"/>
      <c r="BI6" s="95"/>
      <c r="BJ6" s="29"/>
      <c r="BK6" s="70"/>
      <c r="BN6" s="8">
        <v>5</v>
      </c>
      <c r="BO6" s="9" t="str">
        <f>IF(INDEX('Staff List'!$E$9:$E$358, MATCH(BN6, NumList, 0))="", "", INDEX('Staff List'!$E$9:$E$358, MATCH(BN6, NumList, 0)))</f>
        <v/>
      </c>
      <c r="BP6" s="9" t="str">
        <f>IFERROR(RANK(BO6,$BO$2:$BO$351,1)+COUNTIF($BO$2:BO6,BO6)-1, "")</f>
        <v/>
      </c>
      <c r="BQ6" s="9" t="str">
        <f>IF(BO6="", "", COUNTIF($BO$2:BO6, BO6))</f>
        <v/>
      </c>
      <c r="BR6" s="68" t="str">
        <f t="shared" si="0"/>
        <v/>
      </c>
      <c r="BT6" s="8">
        <v>5</v>
      </c>
      <c r="BU6" s="9" t="str">
        <f>IFERROR(IF(INDEX($CL$2:$CL$7, MATCH(BU5, $CK$2:$CK$7, 0))&lt;=COUNTIF($BU$2:BU5, $BU$2), "", $BU$2), "")</f>
        <v/>
      </c>
      <c r="BV6" s="9" t="str">
        <f>IF(BU6="", "", COUNTIF($BU$2:BU6, BU6))</f>
        <v/>
      </c>
      <c r="BW6" s="68" t="str">
        <f t="shared" si="1"/>
        <v/>
      </c>
      <c r="BY6" s="80" t="str">
        <f t="shared" si="2"/>
        <v/>
      </c>
      <c r="CK6" s="80">
        <v>5</v>
      </c>
      <c r="CL6" s="80">
        <f>COUNTIF($BO$2:$BO$351, 5)</f>
        <v>0</v>
      </c>
    </row>
    <row r="7" spans="1:90" x14ac:dyDescent="0.25">
      <c r="A7" s="1"/>
      <c r="B7" s="27"/>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9"/>
      <c r="BK7" s="70"/>
      <c r="BN7" s="8">
        <v>6</v>
      </c>
      <c r="BO7" s="9" t="str">
        <f>IF(INDEX('Staff List'!$E$9:$E$358, MATCH(BN7, NumList, 0))="", "", INDEX('Staff List'!$E$9:$E$358, MATCH(BN7, NumList, 0)))</f>
        <v/>
      </c>
      <c r="BP7" s="9" t="str">
        <f>IFERROR(RANK(BO7,$BO$2:$BO$351,1)+COUNTIF($BO$2:BO7,BO7)-1, "")</f>
        <v/>
      </c>
      <c r="BQ7" s="9" t="str">
        <f>IF(BO7="", "", COUNTIF($BO$2:BO7, BO7))</f>
        <v/>
      </c>
      <c r="BR7" s="68" t="str">
        <f t="shared" si="0"/>
        <v/>
      </c>
      <c r="BT7" s="8">
        <v>6</v>
      </c>
      <c r="BU7" s="9" t="str">
        <f>IFERROR(IF(INDEX($CL$2:$CL$7,MATCH(BU2,$CK$2:$CK$7,0))&lt;=COUNTIF($BU$2:BU6,BU2),IF((BU2+1)&lt;=6,BU2+1,""),BU2), "")</f>
        <v/>
      </c>
      <c r="BV7" s="9" t="str">
        <f>IF(BU7="", "", COUNTIF($BU$2:BU7, BU7))</f>
        <v/>
      </c>
      <c r="BW7" s="68" t="str">
        <f t="shared" si="1"/>
        <v/>
      </c>
      <c r="BY7" s="80" t="str">
        <f t="shared" si="2"/>
        <v/>
      </c>
      <c r="CK7" s="78">
        <v>6</v>
      </c>
      <c r="CL7" s="78">
        <f>COUNTIF($BO$2:$BO$351, 6)</f>
        <v>0</v>
      </c>
    </row>
    <row r="8" spans="1:90" ht="15" customHeight="1" x14ac:dyDescent="0.25">
      <c r="A8" s="1"/>
      <c r="B8" s="27"/>
      <c r="C8" s="334" t="str">
        <f>""&amp;AL4&amp;" Staff Tiers"</f>
        <v>Your Company Staff Tiers</v>
      </c>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5"/>
      <c r="AD8" s="335"/>
      <c r="AE8" s="335"/>
      <c r="AF8" s="335"/>
      <c r="AG8" s="335"/>
      <c r="AH8" s="335"/>
      <c r="AI8" s="335"/>
      <c r="AJ8" s="335"/>
      <c r="AK8" s="335"/>
      <c r="AL8" s="335"/>
      <c r="AM8" s="335"/>
      <c r="AN8" s="335"/>
      <c r="AO8" s="335"/>
      <c r="AP8" s="335"/>
      <c r="AQ8" s="335"/>
      <c r="AR8" s="335"/>
      <c r="AS8" s="335"/>
      <c r="AT8" s="335"/>
      <c r="AU8" s="335"/>
      <c r="AV8" s="335"/>
      <c r="AW8" s="335"/>
      <c r="AX8" s="335"/>
      <c r="AY8" s="335"/>
      <c r="AZ8" s="335"/>
      <c r="BA8" s="335"/>
      <c r="BB8" s="335"/>
      <c r="BC8" s="335"/>
      <c r="BD8" s="335"/>
      <c r="BE8" s="335"/>
      <c r="BF8" s="335"/>
      <c r="BG8" s="335"/>
      <c r="BH8" s="335"/>
      <c r="BI8" s="336"/>
      <c r="BJ8" s="29"/>
      <c r="BK8" s="70"/>
      <c r="BN8" s="8">
        <v>7</v>
      </c>
      <c r="BO8" s="9" t="str">
        <f>IF(INDEX('Staff List'!$E$9:$E$358, MATCH(BN8, NumList, 0))="", "", INDEX('Staff List'!$E$9:$E$358, MATCH(BN8, NumList, 0)))</f>
        <v/>
      </c>
      <c r="BP8" s="9" t="str">
        <f>IFERROR(RANK(BO8,$BO$2:$BO$351,1)+COUNTIF($BO$2:BO8,BO8)-1, "")</f>
        <v/>
      </c>
      <c r="BQ8" s="9" t="str">
        <f>IF(BO8="", "", COUNTIF($BO$2:BO8, BO8))</f>
        <v/>
      </c>
      <c r="BR8" s="68" t="str">
        <f t="shared" si="0"/>
        <v/>
      </c>
      <c r="BT8" s="8">
        <v>7</v>
      </c>
      <c r="BU8" s="9" t="str">
        <f>IFERROR(IF(INDEX($CL$2:$CL$7, MATCH(BU7, $CK$2:$CK$7, 0))&lt;=COUNTIF($BU$2:BU7, BU7), "", BU7), "")</f>
        <v/>
      </c>
      <c r="BV8" s="9" t="str">
        <f>IF(BU8="", "", COUNTIF($BU$2:BU8, BU8))</f>
        <v/>
      </c>
      <c r="BW8" s="68" t="str">
        <f t="shared" si="1"/>
        <v/>
      </c>
      <c r="BY8" s="80" t="str">
        <f t="shared" si="2"/>
        <v/>
      </c>
    </row>
    <row r="9" spans="1:90" ht="15" customHeight="1" x14ac:dyDescent="0.25">
      <c r="A9" s="1"/>
      <c r="B9" s="27"/>
      <c r="C9" s="337"/>
      <c r="D9" s="338"/>
      <c r="E9" s="338"/>
      <c r="F9" s="338"/>
      <c r="G9" s="338"/>
      <c r="H9" s="338"/>
      <c r="I9" s="338"/>
      <c r="J9" s="338"/>
      <c r="K9" s="338"/>
      <c r="L9" s="338"/>
      <c r="M9" s="338"/>
      <c r="N9" s="338"/>
      <c r="O9" s="338"/>
      <c r="P9" s="338"/>
      <c r="Q9" s="338"/>
      <c r="R9" s="338"/>
      <c r="S9" s="338"/>
      <c r="T9" s="338"/>
      <c r="U9" s="338"/>
      <c r="V9" s="338"/>
      <c r="W9" s="338"/>
      <c r="X9" s="338"/>
      <c r="Y9" s="338"/>
      <c r="Z9" s="338"/>
      <c r="AA9" s="338"/>
      <c r="AB9" s="338"/>
      <c r="AC9" s="338"/>
      <c r="AD9" s="338"/>
      <c r="AE9" s="338"/>
      <c r="AF9" s="338"/>
      <c r="AG9" s="338"/>
      <c r="AH9" s="338"/>
      <c r="AI9" s="338"/>
      <c r="AJ9" s="338"/>
      <c r="AK9" s="338"/>
      <c r="AL9" s="338"/>
      <c r="AM9" s="338"/>
      <c r="AN9" s="338"/>
      <c r="AO9" s="338"/>
      <c r="AP9" s="338"/>
      <c r="AQ9" s="338"/>
      <c r="AR9" s="338"/>
      <c r="AS9" s="338"/>
      <c r="AT9" s="338"/>
      <c r="AU9" s="338"/>
      <c r="AV9" s="338"/>
      <c r="AW9" s="338"/>
      <c r="AX9" s="338"/>
      <c r="AY9" s="338"/>
      <c r="AZ9" s="338"/>
      <c r="BA9" s="338"/>
      <c r="BB9" s="338"/>
      <c r="BC9" s="338"/>
      <c r="BD9" s="338"/>
      <c r="BE9" s="338"/>
      <c r="BF9" s="338"/>
      <c r="BG9" s="338"/>
      <c r="BH9" s="338"/>
      <c r="BI9" s="339"/>
      <c r="BJ9" s="29"/>
      <c r="BK9" s="70"/>
      <c r="BN9" s="8">
        <v>8</v>
      </c>
      <c r="BO9" s="9" t="str">
        <f>IF(INDEX('Staff List'!$E$9:$E$358, MATCH(BN9, NumList, 0))="", "", INDEX('Staff List'!$E$9:$E$358, MATCH(BN9, NumList, 0)))</f>
        <v/>
      </c>
      <c r="BP9" s="9" t="str">
        <f>IFERROR(RANK(BO9,$BO$2:$BO$351,1)+COUNTIF($BO$2:BO9,BO9)-1, "")</f>
        <v/>
      </c>
      <c r="BQ9" s="9" t="str">
        <f>IF(BO9="", "", COUNTIF($BO$2:BO9, BO9))</f>
        <v/>
      </c>
      <c r="BR9" s="68" t="str">
        <f t="shared" si="0"/>
        <v/>
      </c>
      <c r="BT9" s="8">
        <v>8</v>
      </c>
      <c r="BU9" s="9" t="str">
        <f>IFERROR(IF(INDEX($CL$2:$CL$7, MATCH(BU8, $CK$2:$CK$7, 0))&lt;=COUNTIF($BU$2:BU8, BU7), "", BU7), "")</f>
        <v/>
      </c>
      <c r="BV9" s="9" t="str">
        <f>IF(BU9="", "", COUNTIF($BU$2:BU9, BU9))</f>
        <v/>
      </c>
      <c r="BW9" s="68" t="str">
        <f t="shared" si="1"/>
        <v/>
      </c>
      <c r="BY9" s="80" t="str">
        <f t="shared" si="2"/>
        <v/>
      </c>
    </row>
    <row r="10" spans="1:90" ht="15" customHeight="1" x14ac:dyDescent="0.25">
      <c r="A10" s="1"/>
      <c r="B10" s="27"/>
      <c r="C10" s="340"/>
      <c r="D10" s="341"/>
      <c r="E10" s="341"/>
      <c r="F10" s="341"/>
      <c r="G10" s="341"/>
      <c r="H10" s="341"/>
      <c r="I10" s="341"/>
      <c r="J10" s="341"/>
      <c r="K10" s="341"/>
      <c r="L10" s="341"/>
      <c r="M10" s="341"/>
      <c r="N10" s="341"/>
      <c r="O10" s="341"/>
      <c r="P10" s="341"/>
      <c r="Q10" s="341"/>
      <c r="R10" s="341"/>
      <c r="S10" s="341"/>
      <c r="T10" s="341"/>
      <c r="U10" s="341"/>
      <c r="V10" s="341"/>
      <c r="W10" s="341"/>
      <c r="X10" s="341"/>
      <c r="Y10" s="341"/>
      <c r="Z10" s="341"/>
      <c r="AA10" s="341"/>
      <c r="AB10" s="341"/>
      <c r="AC10" s="341"/>
      <c r="AD10" s="341"/>
      <c r="AE10" s="341"/>
      <c r="AF10" s="341"/>
      <c r="AG10" s="341"/>
      <c r="AH10" s="341"/>
      <c r="AI10" s="341"/>
      <c r="AJ10" s="341"/>
      <c r="AK10" s="341"/>
      <c r="AL10" s="341"/>
      <c r="AM10" s="341"/>
      <c r="AN10" s="341"/>
      <c r="AO10" s="341"/>
      <c r="AP10" s="341"/>
      <c r="AQ10" s="341"/>
      <c r="AR10" s="341"/>
      <c r="AS10" s="341"/>
      <c r="AT10" s="341"/>
      <c r="AU10" s="341"/>
      <c r="AV10" s="341"/>
      <c r="AW10" s="341"/>
      <c r="AX10" s="341"/>
      <c r="AY10" s="341"/>
      <c r="AZ10" s="341"/>
      <c r="BA10" s="341"/>
      <c r="BB10" s="341"/>
      <c r="BC10" s="341"/>
      <c r="BD10" s="341"/>
      <c r="BE10" s="341"/>
      <c r="BF10" s="341"/>
      <c r="BG10" s="341"/>
      <c r="BH10" s="341"/>
      <c r="BI10" s="342"/>
      <c r="BJ10" s="29"/>
      <c r="BK10" s="70"/>
      <c r="BN10" s="8">
        <v>9</v>
      </c>
      <c r="BO10" s="9" t="str">
        <f>IF(INDEX('Staff List'!$E$9:$E$358, MATCH(BN10, NumList, 0))="", "", INDEX('Staff List'!$E$9:$E$358, MATCH(BN10, NumList, 0)))</f>
        <v/>
      </c>
      <c r="BP10" s="9" t="str">
        <f>IFERROR(RANK(BO10,$BO$2:$BO$351,1)+COUNTIF($BO$2:BO10,BO10)-1, "")</f>
        <v/>
      </c>
      <c r="BQ10" s="9" t="str">
        <f>IF(BO10="", "", COUNTIF($BO$2:BO10, BO10))</f>
        <v/>
      </c>
      <c r="BR10" s="68" t="str">
        <f t="shared" si="0"/>
        <v/>
      </c>
      <c r="BT10" s="8">
        <v>9</v>
      </c>
      <c r="BU10" s="9" t="str">
        <f>IFERROR(IF(INDEX($CL$2:$CL$7, MATCH(BU9, $CK$2:$CK$7, 0))&lt;=COUNTIF($BU$2:BU9, BU7), "", BU7), "")</f>
        <v/>
      </c>
      <c r="BV10" s="9" t="str">
        <f>IF(BU10="", "", COUNTIF($BU$2:BU10, BU10))</f>
        <v/>
      </c>
      <c r="BW10" s="68" t="str">
        <f t="shared" si="1"/>
        <v/>
      </c>
      <c r="BY10" s="80" t="str">
        <f t="shared" si="2"/>
        <v/>
      </c>
    </row>
    <row r="11" spans="1:90" ht="15" customHeight="1" x14ac:dyDescent="0.25">
      <c r="A11" s="1"/>
      <c r="B11" s="27"/>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29"/>
      <c r="BK11" s="1"/>
      <c r="BN11" s="8">
        <v>10</v>
      </c>
      <c r="BO11" s="9" t="str">
        <f>IF(INDEX('Staff List'!$E$9:$E$358, MATCH(BN11, NumList, 0))="", "", INDEX('Staff List'!$E$9:$E$358, MATCH(BN11, NumList, 0)))</f>
        <v/>
      </c>
      <c r="BP11" s="9" t="str">
        <f>IFERROR(RANK(BO11,$BO$2:$BO$351,1)+COUNTIF($BO$2:BO11,BO11)-1, "")</f>
        <v/>
      </c>
      <c r="BQ11" s="9" t="str">
        <f>IF(BO11="", "", COUNTIF($BO$2:BO11, BO11))</f>
        <v/>
      </c>
      <c r="BR11" s="68" t="str">
        <f t="shared" si="0"/>
        <v/>
      </c>
      <c r="BT11" s="8">
        <v>10</v>
      </c>
      <c r="BU11" s="9" t="str">
        <f>IFERROR(IF(INDEX($CL$2:$CL$7, MATCH(BU10, $CK$2:$CK$7, 0))&lt;=COUNTIF($BU$2:BU10, BU7), "", BU7), "")</f>
        <v/>
      </c>
      <c r="BV11" s="9" t="str">
        <f>IF(BU11="", "", COUNTIF($BU$2:BU11, BU11))</f>
        <v/>
      </c>
      <c r="BW11" s="68" t="str">
        <f t="shared" si="1"/>
        <v/>
      </c>
      <c r="BY11" s="80" t="str">
        <f t="shared" si="2"/>
        <v/>
      </c>
    </row>
    <row r="12" spans="1:90" x14ac:dyDescent="0.25">
      <c r="A12" s="1"/>
      <c r="B12" s="27"/>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9"/>
      <c r="BK12" s="1"/>
      <c r="BN12" s="8">
        <v>11</v>
      </c>
      <c r="BO12" s="9" t="str">
        <f>IF(INDEX('Staff List'!$E$9:$E$358, MATCH(BN12, NumList, 0))="", "", INDEX('Staff List'!$E$9:$E$358, MATCH(BN12, NumList, 0)))</f>
        <v/>
      </c>
      <c r="BP12" s="9" t="str">
        <f>IFERROR(RANK(BO12,$BO$2:$BO$351,1)+COUNTIF($BO$2:BO12,BO12)-1, "")</f>
        <v/>
      </c>
      <c r="BQ12" s="9" t="str">
        <f>IF(BO12="", "", COUNTIF($BO$2:BO12, BO12))</f>
        <v/>
      </c>
      <c r="BR12" s="68" t="str">
        <f t="shared" si="0"/>
        <v/>
      </c>
      <c r="BT12" s="8">
        <v>11</v>
      </c>
      <c r="BU12" s="9" t="str">
        <f>IFERROR(IF(INDEX($CL$2:$CL$7,MATCH(BU7,$CK$2:$CK$7,0))&lt;=COUNTIF($BU$2:BU11,BU7),IF((BU7+1)&lt;=6,BU7+1,""),BU7), "")</f>
        <v/>
      </c>
      <c r="BV12" s="9" t="str">
        <f>IF(BU12="", "", COUNTIF($BU$2:BU12, BU12))</f>
        <v/>
      </c>
      <c r="BW12" s="68" t="str">
        <f t="shared" si="1"/>
        <v/>
      </c>
      <c r="BY12" s="80" t="str">
        <f t="shared" si="2"/>
        <v/>
      </c>
    </row>
    <row r="13" spans="1:90" x14ac:dyDescent="0.25">
      <c r="A13" s="1"/>
      <c r="B13" s="27"/>
      <c r="C13" s="121" t="str">
        <f ca="1">"Tier "&amp;M19&amp;""</f>
        <v xml:space="preserve">Tier </v>
      </c>
      <c r="D13" s="122"/>
      <c r="E13" s="122"/>
      <c r="F13" s="122"/>
      <c r="G13" s="122"/>
      <c r="H13" s="122"/>
      <c r="I13" s="122"/>
      <c r="J13" s="122"/>
      <c r="K13" s="122"/>
      <c r="L13" s="122"/>
      <c r="M13" s="239"/>
      <c r="N13" s="28"/>
      <c r="O13" s="121" t="str">
        <f ca="1">"Tier "&amp;Y19&amp;""</f>
        <v xml:space="preserve">Tier </v>
      </c>
      <c r="P13" s="122"/>
      <c r="Q13" s="122"/>
      <c r="R13" s="122"/>
      <c r="S13" s="122"/>
      <c r="T13" s="122"/>
      <c r="U13" s="122"/>
      <c r="V13" s="122"/>
      <c r="W13" s="122"/>
      <c r="X13" s="122"/>
      <c r="Y13" s="239"/>
      <c r="Z13" s="28"/>
      <c r="AA13" s="121" t="str">
        <f ca="1">"Tier "&amp;AK19&amp;""</f>
        <v xml:space="preserve">Tier </v>
      </c>
      <c r="AB13" s="122"/>
      <c r="AC13" s="122"/>
      <c r="AD13" s="122"/>
      <c r="AE13" s="122"/>
      <c r="AF13" s="122"/>
      <c r="AG13" s="122"/>
      <c r="AH13" s="122"/>
      <c r="AI13" s="122"/>
      <c r="AJ13" s="122"/>
      <c r="AK13" s="239"/>
      <c r="AL13" s="28"/>
      <c r="AM13" s="121" t="str">
        <f ca="1">"Tier "&amp;AW19&amp;""</f>
        <v xml:space="preserve">Tier </v>
      </c>
      <c r="AN13" s="122"/>
      <c r="AO13" s="122"/>
      <c r="AP13" s="122"/>
      <c r="AQ13" s="122"/>
      <c r="AR13" s="122"/>
      <c r="AS13" s="122"/>
      <c r="AT13" s="122"/>
      <c r="AU13" s="122"/>
      <c r="AV13" s="122"/>
      <c r="AW13" s="239"/>
      <c r="AX13" s="28"/>
      <c r="AY13" s="121" t="str">
        <f ca="1">"Tier "&amp;BI19&amp;""</f>
        <v xml:space="preserve">Tier </v>
      </c>
      <c r="AZ13" s="122"/>
      <c r="BA13" s="122"/>
      <c r="BB13" s="122"/>
      <c r="BC13" s="122"/>
      <c r="BD13" s="122"/>
      <c r="BE13" s="122"/>
      <c r="BF13" s="122"/>
      <c r="BG13" s="122"/>
      <c r="BH13" s="122"/>
      <c r="BI13" s="239"/>
      <c r="BJ13" s="29"/>
      <c r="BK13" s="1"/>
      <c r="BN13" s="8">
        <v>12</v>
      </c>
      <c r="BO13" s="9" t="str">
        <f>IF(INDEX('Staff List'!$E$9:$E$358, MATCH(BN13, NumList, 0))="", "", INDEX('Staff List'!$E$9:$E$358, MATCH(BN13, NumList, 0)))</f>
        <v/>
      </c>
      <c r="BP13" s="9" t="str">
        <f>IFERROR(RANK(BO13,$BO$2:$BO$351,1)+COUNTIF($BO$2:BO13,BO13)-1, "")</f>
        <v/>
      </c>
      <c r="BQ13" s="9" t="str">
        <f>IF(BO13="", "", COUNTIF($BO$2:BO13, BO13))</f>
        <v/>
      </c>
      <c r="BR13" s="68" t="str">
        <f t="shared" si="0"/>
        <v/>
      </c>
      <c r="BT13" s="8">
        <v>12</v>
      </c>
      <c r="BU13" s="9" t="str">
        <f>IFERROR(IF(INDEX($CL$2:$CL$7, MATCH(BU12, $CK$2:$CK$7, 0))&lt;=COUNTIF($BU$2:BU12, BU12), "", BU12), "")</f>
        <v/>
      </c>
      <c r="BV13" s="9" t="str">
        <f>IF(BU13="", "", COUNTIF($BU$2:BU13, BU13))</f>
        <v/>
      </c>
      <c r="BW13" s="68" t="str">
        <f t="shared" si="1"/>
        <v/>
      </c>
      <c r="BY13" s="80" t="str">
        <f t="shared" si="2"/>
        <v/>
      </c>
    </row>
    <row r="14" spans="1:90" x14ac:dyDescent="0.25">
      <c r="A14" s="1"/>
      <c r="B14" s="27"/>
      <c r="C14" s="326" t="s">
        <v>91</v>
      </c>
      <c r="D14" s="325"/>
      <c r="E14" s="327"/>
      <c r="F14" s="328" t="str">
        <f ca="1">IFERROR(IF(INDEX('Staff List'!$C$9:$C$358, MATCH(M20, 'Staff List'!$B$9:$B$358, 0))="", "", INDEX('Staff List'!$C$9:$C$358, MATCH(M20, 'Staff List'!$B$9:$B$358, 0))), "")</f>
        <v/>
      </c>
      <c r="G14" s="329"/>
      <c r="H14" s="329"/>
      <c r="I14" s="329"/>
      <c r="J14" s="329"/>
      <c r="K14" s="329"/>
      <c r="L14" s="329"/>
      <c r="M14" s="330"/>
      <c r="N14" s="28"/>
      <c r="O14" s="326" t="s">
        <v>91</v>
      </c>
      <c r="P14" s="325"/>
      <c r="Q14" s="327"/>
      <c r="R14" s="328" t="str">
        <f ca="1">IFERROR(IF(INDEX('Staff List'!$C$9:$C$358, MATCH(Y20, 'Staff List'!$B$9:$B$358, 0))="", "", INDEX('Staff List'!$C$9:$C$358, MATCH(Y20, 'Staff List'!$B$9:$B$358, 0))), "")</f>
        <v/>
      </c>
      <c r="S14" s="329"/>
      <c r="T14" s="329"/>
      <c r="U14" s="329"/>
      <c r="V14" s="329"/>
      <c r="W14" s="329"/>
      <c r="X14" s="329"/>
      <c r="Y14" s="330"/>
      <c r="Z14" s="28"/>
      <c r="AA14" s="326" t="s">
        <v>91</v>
      </c>
      <c r="AB14" s="325"/>
      <c r="AC14" s="327"/>
      <c r="AD14" s="328" t="str">
        <f ca="1">IFERROR(IF(INDEX('Staff List'!$C$9:$C$358, MATCH(AK20, 'Staff List'!$B$9:$B$358, 0))="", "", INDEX('Staff List'!$C$9:$C$358, MATCH(AK20, 'Staff List'!$B$9:$B$358, 0))), "")</f>
        <v/>
      </c>
      <c r="AE14" s="329"/>
      <c r="AF14" s="329"/>
      <c r="AG14" s="329"/>
      <c r="AH14" s="329"/>
      <c r="AI14" s="329"/>
      <c r="AJ14" s="329"/>
      <c r="AK14" s="330"/>
      <c r="AL14" s="28"/>
      <c r="AM14" s="326" t="s">
        <v>91</v>
      </c>
      <c r="AN14" s="325"/>
      <c r="AO14" s="327"/>
      <c r="AP14" s="328" t="str">
        <f ca="1">IFERROR(IF(INDEX('Staff List'!$C$9:$C$358, MATCH(AW20, 'Staff List'!$B$9:$B$358, 0))="", "", INDEX('Staff List'!$C$9:$C$358, MATCH(AW20, 'Staff List'!$B$9:$B$358, 0))), "")</f>
        <v/>
      </c>
      <c r="AQ14" s="329"/>
      <c r="AR14" s="329"/>
      <c r="AS14" s="329"/>
      <c r="AT14" s="329"/>
      <c r="AU14" s="329"/>
      <c r="AV14" s="329"/>
      <c r="AW14" s="330"/>
      <c r="AX14" s="28"/>
      <c r="AY14" s="326" t="s">
        <v>91</v>
      </c>
      <c r="AZ14" s="325"/>
      <c r="BA14" s="327"/>
      <c r="BB14" s="328" t="str">
        <f ca="1">IFERROR(IF(INDEX('Staff List'!$C$9:$C$358, MATCH(BI20, 'Staff List'!$B$9:$B$358, 0))="", "", INDEX('Staff List'!$C$9:$C$358, MATCH(BI20, 'Staff List'!$B$9:$B$358, 0))), "")</f>
        <v/>
      </c>
      <c r="BC14" s="329"/>
      <c r="BD14" s="329"/>
      <c r="BE14" s="329"/>
      <c r="BF14" s="329"/>
      <c r="BG14" s="329"/>
      <c r="BH14" s="329"/>
      <c r="BI14" s="330"/>
      <c r="BJ14" s="29"/>
      <c r="BK14" s="1"/>
      <c r="BN14" s="8">
        <v>13</v>
      </c>
      <c r="BO14" s="9" t="str">
        <f>IF(INDEX('Staff List'!$E$9:$E$358, MATCH(BN14, NumList, 0))="", "", INDEX('Staff List'!$E$9:$E$358, MATCH(BN14, NumList, 0)))</f>
        <v/>
      </c>
      <c r="BP14" s="9" t="str">
        <f>IFERROR(RANK(BO14,$BO$2:$BO$351,1)+COUNTIF($BO$2:BO14,BO14)-1, "")</f>
        <v/>
      </c>
      <c r="BQ14" s="9" t="str">
        <f>IF(BO14="", "", COUNTIF($BO$2:BO14, BO14))</f>
        <v/>
      </c>
      <c r="BR14" s="68" t="str">
        <f t="shared" si="0"/>
        <v/>
      </c>
      <c r="BT14" s="8">
        <v>13</v>
      </c>
      <c r="BU14" s="9" t="str">
        <f>IFERROR(IF(INDEX($CL$2:$CL$7, MATCH(BU13, $CK$2:$CK$7, 0))&lt;=COUNTIF($BU$2:BU13, BU12), "", BU12), "")</f>
        <v/>
      </c>
      <c r="BV14" s="9" t="str">
        <f>IF(BU14="", "", COUNTIF($BU$2:BU14, BU14))</f>
        <v/>
      </c>
      <c r="BW14" s="68" t="str">
        <f t="shared" si="1"/>
        <v/>
      </c>
      <c r="BY14" s="80" t="str">
        <f t="shared" si="2"/>
        <v/>
      </c>
    </row>
    <row r="15" spans="1:90" x14ac:dyDescent="0.25">
      <c r="A15" s="1"/>
      <c r="B15" s="27"/>
      <c r="C15" s="332" t="s">
        <v>90</v>
      </c>
      <c r="D15" s="333"/>
      <c r="E15" s="72" t="str">
        <f ca="1">IFERROR(INDEX('Staff List'!$K$9:$K$358, MATCH(M20, 'Staff List'!$B$9:$B$358, 0)), "")</f>
        <v/>
      </c>
      <c r="F15" s="317" t="str">
        <f ca="1">IFERROR(IF(INDEX('Staff List'!$D$9:$D$358, MATCH(M20, 'Staff List'!$B$9:$B$358, 0))="", "", INDEX('Staff List'!$D$9:$D$358, MATCH(M20, 'Staff List'!$B$9:$B$358, 0))), "")</f>
        <v/>
      </c>
      <c r="G15" s="313"/>
      <c r="H15" s="313"/>
      <c r="I15" s="313"/>
      <c r="J15" s="313"/>
      <c r="K15" s="313"/>
      <c r="L15" s="313"/>
      <c r="M15" s="331"/>
      <c r="N15" s="28"/>
      <c r="O15" s="332" t="s">
        <v>90</v>
      </c>
      <c r="P15" s="333"/>
      <c r="Q15" s="72" t="str">
        <f ca="1">IFERROR(INDEX('Staff List'!$K$9:$K$358, MATCH(Y20, 'Staff List'!$B$9:$B$358, 0)), "")</f>
        <v/>
      </c>
      <c r="R15" s="317" t="str">
        <f ca="1">IFERROR(IF(INDEX('Staff List'!$D$9:$D$358, MATCH(Y20, 'Staff List'!$B$9:$B$358, 0))="", "", INDEX('Staff List'!$D$9:$D$358, MATCH(Y20, 'Staff List'!$B$9:$B$358, 0))), "")</f>
        <v/>
      </c>
      <c r="S15" s="313"/>
      <c r="T15" s="313"/>
      <c r="U15" s="313"/>
      <c r="V15" s="313"/>
      <c r="W15" s="313"/>
      <c r="X15" s="313"/>
      <c r="Y15" s="331"/>
      <c r="Z15" s="28"/>
      <c r="AA15" s="332" t="s">
        <v>90</v>
      </c>
      <c r="AB15" s="333"/>
      <c r="AC15" s="72" t="str">
        <f ca="1">IFERROR(INDEX('Staff List'!$K$9:$K$358, MATCH(AK20, 'Staff List'!$B$9:$B$358, 0)), "")</f>
        <v/>
      </c>
      <c r="AD15" s="317" t="str">
        <f ca="1">IFERROR(IF(INDEX('Staff List'!$D$9:$D$358, MATCH(AK20, 'Staff List'!$B$9:$B$358, 0))="", "", INDEX('Staff List'!$D$9:$D$358, MATCH(AK20, 'Staff List'!$B$9:$B$358, 0))), "")</f>
        <v/>
      </c>
      <c r="AE15" s="313"/>
      <c r="AF15" s="313"/>
      <c r="AG15" s="313"/>
      <c r="AH15" s="313"/>
      <c r="AI15" s="313"/>
      <c r="AJ15" s="313"/>
      <c r="AK15" s="331"/>
      <c r="AL15" s="28"/>
      <c r="AM15" s="332" t="s">
        <v>90</v>
      </c>
      <c r="AN15" s="333"/>
      <c r="AO15" s="72" t="str">
        <f ca="1">IFERROR(INDEX('Staff List'!$K$9:$K$358, MATCH(AW20, 'Staff List'!$B$9:$B$358, 0)), "")</f>
        <v/>
      </c>
      <c r="AP15" s="317" t="str">
        <f ca="1">IFERROR(IF(INDEX('Staff List'!$D$9:$D$358, MATCH(AW20, 'Staff List'!$B$9:$B$358, 0))="", "", INDEX('Staff List'!$D$9:$D$358, MATCH(AW20, 'Staff List'!$B$9:$B$358, 0))), "")</f>
        <v/>
      </c>
      <c r="AQ15" s="313"/>
      <c r="AR15" s="313"/>
      <c r="AS15" s="313"/>
      <c r="AT15" s="313"/>
      <c r="AU15" s="313"/>
      <c r="AV15" s="313"/>
      <c r="AW15" s="331"/>
      <c r="AX15" s="28"/>
      <c r="AY15" s="332" t="s">
        <v>90</v>
      </c>
      <c r="AZ15" s="333"/>
      <c r="BA15" s="72" t="str">
        <f ca="1">IFERROR(INDEX('Staff List'!$K$9:$K$358, MATCH(BI20, 'Staff List'!$B$9:$B$358, 0)), "")</f>
        <v/>
      </c>
      <c r="BB15" s="317" t="str">
        <f ca="1">IFERROR(IF(INDEX('Staff List'!$D$9:$D$358, MATCH(BI20, 'Staff List'!$B$9:$B$358, 0))="", "", INDEX('Staff List'!$D$9:$D$358, MATCH(BI20, 'Staff List'!$B$9:$B$358, 0))), "")</f>
        <v/>
      </c>
      <c r="BC15" s="313"/>
      <c r="BD15" s="313"/>
      <c r="BE15" s="313"/>
      <c r="BF15" s="313"/>
      <c r="BG15" s="313"/>
      <c r="BH15" s="313"/>
      <c r="BI15" s="331"/>
      <c r="BJ15" s="29"/>
      <c r="BK15" s="1"/>
      <c r="BN15" s="8">
        <v>14</v>
      </c>
      <c r="BO15" s="9" t="str">
        <f>IF(INDEX('Staff List'!$E$9:$E$358, MATCH(BN15, NumList, 0))="", "", INDEX('Staff List'!$E$9:$E$358, MATCH(BN15, NumList, 0)))</f>
        <v/>
      </c>
      <c r="BP15" s="9" t="str">
        <f>IFERROR(RANK(BO15,$BO$2:$BO$351,1)+COUNTIF($BO$2:BO15,BO15)-1, "")</f>
        <v/>
      </c>
      <c r="BQ15" s="9" t="str">
        <f>IF(BO15="", "", COUNTIF($BO$2:BO15, BO15))</f>
        <v/>
      </c>
      <c r="BR15" s="68" t="str">
        <f t="shared" si="0"/>
        <v/>
      </c>
      <c r="BT15" s="8">
        <v>14</v>
      </c>
      <c r="BU15" s="9" t="str">
        <f>IFERROR(IF(INDEX($CL$2:$CL$7, MATCH(BU14, $CK$2:$CK$7, 0))&lt;=COUNTIF($BU$2:BU14, BU12), "", BU12), "")</f>
        <v/>
      </c>
      <c r="BV15" s="9" t="str">
        <f>IF(BU15="", "", COUNTIF($BU$2:BU15, BU15))</f>
        <v/>
      </c>
      <c r="BW15" s="68" t="str">
        <f t="shared" si="1"/>
        <v/>
      </c>
      <c r="BY15" s="80" t="str">
        <f t="shared" si="2"/>
        <v/>
      </c>
    </row>
    <row r="16" spans="1:90" x14ac:dyDescent="0.25">
      <c r="A16" s="1"/>
      <c r="B16" s="27"/>
      <c r="C16" s="314" t="s">
        <v>95</v>
      </c>
      <c r="D16" s="315"/>
      <c r="E16" s="315"/>
      <c r="F16" s="325"/>
      <c r="G16" s="73" t="str">
        <f ca="1">IFERROR(INDEX('Staff List'!$H$9:$H$358, MATCH(M20, 'Staff List'!$B$9:$B$358, 0)), "")</f>
        <v/>
      </c>
      <c r="H16" s="323" t="str">
        <f ca="1">IFERROR(INDEX('Staff List'!$AU$6:$AU$10, MATCH(G16, 'Staff List'!$AJ$6:$AJ$10, 0)), "")</f>
        <v/>
      </c>
      <c r="I16" s="324"/>
      <c r="J16" s="324"/>
      <c r="K16" s="324"/>
      <c r="L16" s="324"/>
      <c r="M16" s="331"/>
      <c r="N16" s="28"/>
      <c r="O16" s="314" t="s">
        <v>95</v>
      </c>
      <c r="P16" s="315"/>
      <c r="Q16" s="315"/>
      <c r="R16" s="325"/>
      <c r="S16" s="73" t="str">
        <f ca="1">IFERROR(INDEX('Staff List'!$H$9:$H$358, MATCH(Y20, 'Staff List'!$B$9:$B$358, 0)), "")</f>
        <v/>
      </c>
      <c r="T16" s="323" t="str">
        <f ca="1">IFERROR(INDEX('Staff List'!$AU$6:$AU$10, MATCH(S16, 'Staff List'!$AJ$6:$AJ$10, 0)), "")</f>
        <v/>
      </c>
      <c r="U16" s="324"/>
      <c r="V16" s="324"/>
      <c r="W16" s="324"/>
      <c r="X16" s="324"/>
      <c r="Y16" s="331"/>
      <c r="Z16" s="28"/>
      <c r="AA16" s="314" t="s">
        <v>95</v>
      </c>
      <c r="AB16" s="315"/>
      <c r="AC16" s="315"/>
      <c r="AD16" s="325"/>
      <c r="AE16" s="73" t="str">
        <f ca="1">IFERROR(INDEX('Staff List'!$H$9:$H$358, MATCH(AK20, 'Staff List'!$B$9:$B$358, 0)), "")</f>
        <v/>
      </c>
      <c r="AF16" s="323" t="str">
        <f ca="1">IFERROR(INDEX('Staff List'!$AU$6:$AU$10, MATCH(AE16, 'Staff List'!$AJ$6:$AJ$10, 0)), "")</f>
        <v/>
      </c>
      <c r="AG16" s="324"/>
      <c r="AH16" s="324"/>
      <c r="AI16" s="324"/>
      <c r="AJ16" s="324"/>
      <c r="AK16" s="331"/>
      <c r="AL16" s="28"/>
      <c r="AM16" s="314" t="s">
        <v>95</v>
      </c>
      <c r="AN16" s="315"/>
      <c r="AO16" s="315"/>
      <c r="AP16" s="325"/>
      <c r="AQ16" s="73" t="str">
        <f ca="1">IFERROR(INDEX('Staff List'!$H$9:$H$358, MATCH(AW20, 'Staff List'!$B$9:$B$358, 0)), "")</f>
        <v/>
      </c>
      <c r="AR16" s="323" t="str">
        <f ca="1">IFERROR(INDEX('Staff List'!$AU$6:$AU$10, MATCH(AQ16, 'Staff List'!$AJ$6:$AJ$10, 0)), "")</f>
        <v/>
      </c>
      <c r="AS16" s="324"/>
      <c r="AT16" s="324"/>
      <c r="AU16" s="324"/>
      <c r="AV16" s="324"/>
      <c r="AW16" s="331"/>
      <c r="AX16" s="28"/>
      <c r="AY16" s="314" t="s">
        <v>95</v>
      </c>
      <c r="AZ16" s="315"/>
      <c r="BA16" s="315"/>
      <c r="BB16" s="325"/>
      <c r="BC16" s="73" t="str">
        <f ca="1">IFERROR(INDEX('Staff List'!$H$9:$H$358, MATCH(BI20, 'Staff List'!$B$9:$B$358, 0)), "")</f>
        <v/>
      </c>
      <c r="BD16" s="323" t="str">
        <f ca="1">IFERROR(INDEX('Staff List'!$AU$6:$AU$10, MATCH(BC16, 'Staff List'!$AJ$6:$AJ$10, 0)), "")</f>
        <v/>
      </c>
      <c r="BE16" s="324"/>
      <c r="BF16" s="324"/>
      <c r="BG16" s="324"/>
      <c r="BH16" s="324"/>
      <c r="BI16" s="331"/>
      <c r="BJ16" s="29"/>
      <c r="BK16" s="1"/>
      <c r="BN16" s="8">
        <v>15</v>
      </c>
      <c r="BO16" s="9" t="str">
        <f>IF(INDEX('Staff List'!$E$9:$E$358, MATCH(BN16, NumList, 0))="", "", INDEX('Staff List'!$E$9:$E$358, MATCH(BN16, NumList, 0)))</f>
        <v/>
      </c>
      <c r="BP16" s="9" t="str">
        <f>IFERROR(RANK(BO16,$BO$2:$BO$351,1)+COUNTIF($BO$2:BO16,BO16)-1, "")</f>
        <v/>
      </c>
      <c r="BQ16" s="9" t="str">
        <f>IF(BO16="", "", COUNTIF($BO$2:BO16, BO16))</f>
        <v/>
      </c>
      <c r="BR16" s="68" t="str">
        <f t="shared" si="0"/>
        <v/>
      </c>
      <c r="BT16" s="8">
        <v>15</v>
      </c>
      <c r="BU16" s="9" t="str">
        <f>IFERROR(IF(INDEX($CL$2:$CL$7, MATCH(BU15, $CK$2:$CK$7, 0))&lt;=COUNTIF($BU$2:BU15, BU12), "", BU12), "")</f>
        <v/>
      </c>
      <c r="BV16" s="9" t="str">
        <f>IF(BU16="", "", COUNTIF($BU$2:BU16, BU16))</f>
        <v/>
      </c>
      <c r="BW16" s="68" t="str">
        <f t="shared" si="1"/>
        <v/>
      </c>
      <c r="BY16" s="80" t="str">
        <f t="shared" si="2"/>
        <v/>
      </c>
    </row>
    <row r="17" spans="1:77" x14ac:dyDescent="0.25">
      <c r="A17" s="1"/>
      <c r="B17" s="27"/>
      <c r="C17" s="314" t="s">
        <v>94</v>
      </c>
      <c r="D17" s="315"/>
      <c r="E17" s="315"/>
      <c r="F17" s="315"/>
      <c r="G17" s="74" t="str">
        <f ca="1">IFERROR(INDEX('Staff List'!$G$9:$G$358, MATCH(M20, 'Staff List'!$B$9:$B$358, 0)), "")</f>
        <v/>
      </c>
      <c r="H17" s="317" t="str">
        <f ca="1">IFERROR(INDEX('Staff List'!$AP$6:$AP$8, MATCH(G17, 'Staff List'!$AI$6:$AI$8, 0)), "")</f>
        <v/>
      </c>
      <c r="I17" s="313"/>
      <c r="J17" s="313"/>
      <c r="K17" s="313"/>
      <c r="L17" s="313"/>
      <c r="M17" s="331"/>
      <c r="N17" s="28"/>
      <c r="O17" s="314" t="s">
        <v>94</v>
      </c>
      <c r="P17" s="315"/>
      <c r="Q17" s="315"/>
      <c r="R17" s="315"/>
      <c r="S17" s="74" t="str">
        <f ca="1">IFERROR(INDEX('Staff List'!$G$9:$G$358, MATCH(Y20, 'Staff List'!$B$9:$B$358, 0)), "")</f>
        <v/>
      </c>
      <c r="T17" s="317" t="str">
        <f ca="1">IFERROR(INDEX('Staff List'!$AP$6:$AP$8, MATCH(S17, 'Staff List'!$AI$6:$AI$8, 0)), "")</f>
        <v/>
      </c>
      <c r="U17" s="313"/>
      <c r="V17" s="313"/>
      <c r="W17" s="313"/>
      <c r="X17" s="313"/>
      <c r="Y17" s="331"/>
      <c r="Z17" s="28"/>
      <c r="AA17" s="314" t="s">
        <v>94</v>
      </c>
      <c r="AB17" s="315"/>
      <c r="AC17" s="315"/>
      <c r="AD17" s="315"/>
      <c r="AE17" s="74" t="str">
        <f ca="1">IFERROR(INDEX('Staff List'!$G$9:$G$358, MATCH(AK20, 'Staff List'!$B$9:$B$358, 0)), "")</f>
        <v/>
      </c>
      <c r="AF17" s="317" t="str">
        <f ca="1">IFERROR(INDEX('Staff List'!$AP$6:$AP$8, MATCH(AE17, 'Staff List'!$AI$6:$AI$8, 0)), "")</f>
        <v/>
      </c>
      <c r="AG17" s="313"/>
      <c r="AH17" s="313"/>
      <c r="AI17" s="313"/>
      <c r="AJ17" s="313"/>
      <c r="AK17" s="331"/>
      <c r="AL17" s="28"/>
      <c r="AM17" s="314" t="s">
        <v>94</v>
      </c>
      <c r="AN17" s="315"/>
      <c r="AO17" s="315"/>
      <c r="AP17" s="315"/>
      <c r="AQ17" s="74" t="str">
        <f ca="1">IFERROR(INDEX('Staff List'!$G$9:$G$358, MATCH(AW20, 'Staff List'!$B$9:$B$358, 0)), "")</f>
        <v/>
      </c>
      <c r="AR17" s="317" t="str">
        <f ca="1">IFERROR(INDEX('Staff List'!$AP$6:$AP$8, MATCH(AQ17, 'Staff List'!$AI$6:$AI$8, 0)), "")</f>
        <v/>
      </c>
      <c r="AS17" s="313"/>
      <c r="AT17" s="313"/>
      <c r="AU17" s="313"/>
      <c r="AV17" s="313"/>
      <c r="AW17" s="331"/>
      <c r="AX17" s="28"/>
      <c r="AY17" s="314" t="s">
        <v>94</v>
      </c>
      <c r="AZ17" s="315"/>
      <c r="BA17" s="315"/>
      <c r="BB17" s="315"/>
      <c r="BC17" s="74" t="str">
        <f ca="1">IFERROR(INDEX('Staff List'!$G$9:$G$358, MATCH(BI20, 'Staff List'!$B$9:$B$358, 0)), "")</f>
        <v/>
      </c>
      <c r="BD17" s="317" t="str">
        <f ca="1">IFERROR(INDEX('Staff List'!$AP$6:$AP$8, MATCH(BC17, 'Staff List'!$AI$6:$AI$8, 0)), "")</f>
        <v/>
      </c>
      <c r="BE17" s="313"/>
      <c r="BF17" s="313"/>
      <c r="BG17" s="313"/>
      <c r="BH17" s="313"/>
      <c r="BI17" s="331"/>
      <c r="BJ17" s="29"/>
      <c r="BK17" s="1"/>
      <c r="BN17" s="8">
        <v>16</v>
      </c>
      <c r="BO17" s="9" t="str">
        <f>IF(INDEX('Staff List'!$E$9:$E$358, MATCH(BN17, NumList, 0))="", "", INDEX('Staff List'!$E$9:$E$358, MATCH(BN17, NumList, 0)))</f>
        <v/>
      </c>
      <c r="BP17" s="9" t="str">
        <f>IFERROR(RANK(BO17,$BO$2:$BO$351,1)+COUNTIF($BO$2:BO17,BO17)-1, "")</f>
        <v/>
      </c>
      <c r="BQ17" s="9" t="str">
        <f>IF(BO17="", "", COUNTIF($BO$2:BO17, BO17))</f>
        <v/>
      </c>
      <c r="BR17" s="68" t="str">
        <f t="shared" si="0"/>
        <v/>
      </c>
      <c r="BT17" s="8">
        <v>16</v>
      </c>
      <c r="BU17" s="9" t="str">
        <f>IFERROR(IF(INDEX($CL$2:$CL$7,MATCH(BU12,$CK$2:$CK$7,0))&lt;=COUNTIF($BU$2:BU16,BU12),IF((BU12+1)&lt;=6,BU12+1,""),BU12), "")</f>
        <v/>
      </c>
      <c r="BV17" s="9" t="str">
        <f>IF(BU17="", "", COUNTIF($BU$2:BU17, BU17))</f>
        <v/>
      </c>
      <c r="BW17" s="68" t="str">
        <f t="shared" si="1"/>
        <v/>
      </c>
      <c r="BY17" s="80" t="str">
        <f t="shared" si="2"/>
        <v/>
      </c>
    </row>
    <row r="18" spans="1:77" x14ac:dyDescent="0.25">
      <c r="A18" s="1"/>
      <c r="B18" s="27"/>
      <c r="C18" s="314" t="s">
        <v>97</v>
      </c>
      <c r="D18" s="315"/>
      <c r="E18" s="315"/>
      <c r="F18" s="319"/>
      <c r="G18" s="320"/>
      <c r="H18" s="317" t="str">
        <f ca="1">IFERROR(INDEX('Staff List'!$AT$6:$AT$8, MATCH(E15, 'Staff List'!$AM$6:$AM$8, 0)), "")</f>
        <v/>
      </c>
      <c r="I18" s="313"/>
      <c r="J18" s="313"/>
      <c r="K18" s="313"/>
      <c r="L18" s="313"/>
      <c r="M18" s="75" t="e">
        <f ca="1">INDEX($BY$2:$BY$401, MATCH(M21, $BT$2:$BT$401, 0))</f>
        <v>#N/A</v>
      </c>
      <c r="N18" s="28"/>
      <c r="O18" s="314" t="s">
        <v>97</v>
      </c>
      <c r="P18" s="315"/>
      <c r="Q18" s="315"/>
      <c r="R18" s="319"/>
      <c r="S18" s="320"/>
      <c r="T18" s="317" t="str">
        <f ca="1">IFERROR(INDEX('Staff List'!$AT$6:$AT$8, MATCH(Q15, 'Staff List'!$AM$6:$AM$8, 0)), "")</f>
        <v/>
      </c>
      <c r="U18" s="313"/>
      <c r="V18" s="313"/>
      <c r="W18" s="313"/>
      <c r="X18" s="313"/>
      <c r="Y18" s="75" t="e">
        <f ca="1">INDEX($BY$2:$BY$401, MATCH(Y21, $BT$2:$BT$401, 0))</f>
        <v>#N/A</v>
      </c>
      <c r="Z18" s="28"/>
      <c r="AA18" s="314" t="s">
        <v>97</v>
      </c>
      <c r="AB18" s="315"/>
      <c r="AC18" s="315"/>
      <c r="AD18" s="319"/>
      <c r="AE18" s="320"/>
      <c r="AF18" s="317" t="str">
        <f ca="1">IFERROR(INDEX('Staff List'!$AT$6:$AT$8, MATCH(AC15, 'Staff List'!$AM$6:$AM$8, 0)), "")</f>
        <v/>
      </c>
      <c r="AG18" s="313"/>
      <c r="AH18" s="313"/>
      <c r="AI18" s="313"/>
      <c r="AJ18" s="313"/>
      <c r="AK18" s="75" t="e">
        <f ca="1">INDEX($BY$2:$BY$401, MATCH(AK21, $BT$2:$BT$401, 0))</f>
        <v>#N/A</v>
      </c>
      <c r="AL18" s="28"/>
      <c r="AM18" s="314" t="s">
        <v>97</v>
      </c>
      <c r="AN18" s="315"/>
      <c r="AO18" s="315"/>
      <c r="AP18" s="319"/>
      <c r="AQ18" s="320"/>
      <c r="AR18" s="317" t="str">
        <f ca="1">IFERROR(INDEX('Staff List'!$AT$6:$AT$8, MATCH(AO15, 'Staff List'!$AM$6:$AM$8, 0)), "")</f>
        <v/>
      </c>
      <c r="AS18" s="313"/>
      <c r="AT18" s="313"/>
      <c r="AU18" s="313"/>
      <c r="AV18" s="313"/>
      <c r="AW18" s="75" t="e">
        <f ca="1">INDEX($BY$2:$BY$401, MATCH(AW21, $BT$2:$BT$401, 0))</f>
        <v>#N/A</v>
      </c>
      <c r="AX18" s="28"/>
      <c r="AY18" s="314" t="s">
        <v>97</v>
      </c>
      <c r="AZ18" s="315"/>
      <c r="BA18" s="315"/>
      <c r="BB18" s="319"/>
      <c r="BC18" s="320"/>
      <c r="BD18" s="317" t="str">
        <f ca="1">IFERROR(INDEX('Staff List'!$AT$6:$AT$8, MATCH(BA15, 'Staff List'!$AM$6:$AM$8, 0)), "")</f>
        <v/>
      </c>
      <c r="BE18" s="313"/>
      <c r="BF18" s="313"/>
      <c r="BG18" s="313"/>
      <c r="BH18" s="313"/>
      <c r="BI18" s="75" t="e">
        <f ca="1">INDEX($BY$2:$BY$401, MATCH(BI21, $BT$2:$BT$401, 0))</f>
        <v>#N/A</v>
      </c>
      <c r="BJ18" s="29"/>
      <c r="BK18" s="1"/>
      <c r="BN18" s="8">
        <v>17</v>
      </c>
      <c r="BO18" s="9" t="str">
        <f>IF(INDEX('Staff List'!$E$9:$E$358, MATCH(BN18, NumList, 0))="", "", INDEX('Staff List'!$E$9:$E$358, MATCH(BN18, NumList, 0)))</f>
        <v/>
      </c>
      <c r="BP18" s="9" t="str">
        <f>IFERROR(RANK(BO18,$BO$2:$BO$351,1)+COUNTIF($BO$2:BO18,BO18)-1, "")</f>
        <v/>
      </c>
      <c r="BQ18" s="9" t="str">
        <f>IF(BO18="", "", COUNTIF($BO$2:BO18, BO18))</f>
        <v/>
      </c>
      <c r="BR18" s="68" t="str">
        <f t="shared" si="0"/>
        <v/>
      </c>
      <c r="BT18" s="8">
        <v>17</v>
      </c>
      <c r="BU18" s="9" t="str">
        <f>IFERROR(IF(INDEX($CL$2:$CL$7, MATCH(BU17, $CK$2:$CK$7, 0))&lt;=COUNTIF($BU$2:BU17, BU17), "", BU17), "")</f>
        <v/>
      </c>
      <c r="BV18" s="9" t="str">
        <f>IF(BU18="", "", COUNTIF($BU$2:BU18, BU18))</f>
        <v/>
      </c>
      <c r="BW18" s="68" t="str">
        <f t="shared" si="1"/>
        <v/>
      </c>
      <c r="BY18" s="80" t="str">
        <f t="shared" si="2"/>
        <v/>
      </c>
    </row>
    <row r="19" spans="1:77" x14ac:dyDescent="0.25">
      <c r="A19" s="1"/>
      <c r="B19" s="27"/>
      <c r="C19" s="314" t="s">
        <v>93</v>
      </c>
      <c r="D19" s="315"/>
      <c r="E19" s="316"/>
      <c r="F19" s="313" t="str">
        <f ca="1">IFERROR(IF(INDEX('Staff List'!$M$9:$M$358, MATCH(M20, 'Staff List'!$B$9:$B$358, 0))="", "", INDEX('Staff List'!$M$9:$M$358, MATCH(M20, 'Staff List'!$B$9:$B$358, 0))), "")</f>
        <v/>
      </c>
      <c r="G19" s="313"/>
      <c r="H19" s="313"/>
      <c r="I19" s="313"/>
      <c r="J19" s="313"/>
      <c r="K19" s="313"/>
      <c r="L19" s="313"/>
      <c r="M19" s="75" t="str">
        <f ca="1">IFERROR(INDEX($BO$2:$BO$351, MATCH(M18, $BP$2:$BP$351, 0)), "")</f>
        <v/>
      </c>
      <c r="N19" s="28"/>
      <c r="O19" s="314" t="s">
        <v>93</v>
      </c>
      <c r="P19" s="315"/>
      <c r="Q19" s="316"/>
      <c r="R19" s="313" t="str">
        <f ca="1">IFERROR(IF(INDEX('Staff List'!$M$9:$M$358, MATCH(Y20, 'Staff List'!$B$9:$B$358, 0))="", "", INDEX('Staff List'!$M$9:$M$358, MATCH(Y20, 'Staff List'!$B$9:$B$358, 0))), "")</f>
        <v/>
      </c>
      <c r="S19" s="313"/>
      <c r="T19" s="313"/>
      <c r="U19" s="313"/>
      <c r="V19" s="313"/>
      <c r="W19" s="313"/>
      <c r="X19" s="313"/>
      <c r="Y19" s="75" t="str">
        <f ca="1">IFERROR(INDEX($BO$2:$BO$351, MATCH(Y18, $BP$2:$BP$351, 0)), "")</f>
        <v/>
      </c>
      <c r="Z19" s="28"/>
      <c r="AA19" s="314" t="s">
        <v>93</v>
      </c>
      <c r="AB19" s="315"/>
      <c r="AC19" s="316"/>
      <c r="AD19" s="313" t="str">
        <f ca="1">IFERROR(IF(INDEX('Staff List'!$M$9:$M$358, MATCH(AK20, 'Staff List'!$B$9:$B$358, 0))="", "", INDEX('Staff List'!$M$9:$M$358, MATCH(AK20, 'Staff List'!$B$9:$B$358, 0))), "")</f>
        <v/>
      </c>
      <c r="AE19" s="313"/>
      <c r="AF19" s="313"/>
      <c r="AG19" s="313"/>
      <c r="AH19" s="313"/>
      <c r="AI19" s="313"/>
      <c r="AJ19" s="313"/>
      <c r="AK19" s="75" t="str">
        <f ca="1">IFERROR(INDEX($BO$2:$BO$351, MATCH(AK18, $BP$2:$BP$351, 0)), "")</f>
        <v/>
      </c>
      <c r="AL19" s="28"/>
      <c r="AM19" s="314" t="s">
        <v>93</v>
      </c>
      <c r="AN19" s="315"/>
      <c r="AO19" s="316"/>
      <c r="AP19" s="313" t="str">
        <f ca="1">IFERROR(IF(INDEX('Staff List'!$M$9:$M$358, MATCH(AW20, 'Staff List'!$B$9:$B$358, 0))="", "", INDEX('Staff List'!$M$9:$M$358, MATCH(AW20, 'Staff List'!$B$9:$B$358, 0))), "")</f>
        <v/>
      </c>
      <c r="AQ19" s="313"/>
      <c r="AR19" s="313"/>
      <c r="AS19" s="313"/>
      <c r="AT19" s="313"/>
      <c r="AU19" s="313"/>
      <c r="AV19" s="313"/>
      <c r="AW19" s="75" t="str">
        <f ca="1">IFERROR(INDEX($BO$2:$BO$351, MATCH(AW18, $BP$2:$BP$351, 0)), "")</f>
        <v/>
      </c>
      <c r="AX19" s="28"/>
      <c r="AY19" s="314" t="s">
        <v>93</v>
      </c>
      <c r="AZ19" s="315"/>
      <c r="BA19" s="316"/>
      <c r="BB19" s="313" t="str">
        <f ca="1">IFERROR(IF(INDEX('Staff List'!$M$9:$M$358, MATCH(BI20, 'Staff List'!$B$9:$B$358, 0))="", "", INDEX('Staff List'!$M$9:$M$358, MATCH(BI20, 'Staff List'!$B$9:$B$358, 0))), "")</f>
        <v/>
      </c>
      <c r="BC19" s="313"/>
      <c r="BD19" s="313"/>
      <c r="BE19" s="313"/>
      <c r="BF19" s="313"/>
      <c r="BG19" s="313"/>
      <c r="BH19" s="313"/>
      <c r="BI19" s="75" t="str">
        <f ca="1">IFERROR(INDEX($BO$2:$BO$351, MATCH(BI18, $BP$2:$BP$351, 0)), "")</f>
        <v/>
      </c>
      <c r="BJ19" s="29"/>
      <c r="BK19" s="1"/>
      <c r="BN19" s="8">
        <v>18</v>
      </c>
      <c r="BO19" s="9" t="str">
        <f>IF(INDEX('Staff List'!$E$9:$E$358, MATCH(BN19, NumList, 0))="", "", INDEX('Staff List'!$E$9:$E$358, MATCH(BN19, NumList, 0)))</f>
        <v/>
      </c>
      <c r="BP19" s="9" t="str">
        <f>IFERROR(RANK(BO19,$BO$2:$BO$351,1)+COUNTIF($BO$2:BO19,BO19)-1, "")</f>
        <v/>
      </c>
      <c r="BQ19" s="9" t="str">
        <f>IF(BO19="", "", COUNTIF($BO$2:BO19, BO19))</f>
        <v/>
      </c>
      <c r="BR19" s="68" t="str">
        <f t="shared" si="0"/>
        <v/>
      </c>
      <c r="BT19" s="8">
        <v>18</v>
      </c>
      <c r="BU19" s="9" t="str">
        <f>IFERROR(IF(INDEX($CL$2:$CL$7, MATCH(BU18, $CK$2:$CK$7, 0))&lt;=COUNTIF($BU$2:BU18, BU17), "", BU17), "")</f>
        <v/>
      </c>
      <c r="BV19" s="9" t="str">
        <f>IF(BU19="", "", COUNTIF($BU$2:BU19, BU19))</f>
        <v/>
      </c>
      <c r="BW19" s="68" t="str">
        <f t="shared" si="1"/>
        <v/>
      </c>
      <c r="BY19" s="80" t="str">
        <f t="shared" si="2"/>
        <v/>
      </c>
    </row>
    <row r="20" spans="1:77" x14ac:dyDescent="0.25">
      <c r="A20" s="1"/>
      <c r="B20" s="27"/>
      <c r="C20" s="314" t="s">
        <v>92</v>
      </c>
      <c r="D20" s="315"/>
      <c r="E20" s="316"/>
      <c r="F20" s="317" t="str">
        <f ca="1">IFERROR(IF(INDEX('Staff List'!$Q$9:$Q$358, MATCH(M20, 'Staff List'!$B$9:$B$358, 0))="", "", INDEX('Staff List'!$Q$9:$Q$358, MATCH(M20, 'Staff List'!$B$9:$B$358, 0))), "")</f>
        <v/>
      </c>
      <c r="G20" s="313"/>
      <c r="H20" s="313"/>
      <c r="I20" s="313"/>
      <c r="J20" s="313"/>
      <c r="K20" s="313"/>
      <c r="L20" s="313"/>
      <c r="M20" s="75" t="str">
        <f ca="1">IFERROR(IF(M18="", "", INDEX($BN$2:$BN$351, MATCH(M18, $BP$2:$BP$351, 0))), "")</f>
        <v/>
      </c>
      <c r="N20" s="28"/>
      <c r="O20" s="314" t="s">
        <v>92</v>
      </c>
      <c r="P20" s="315"/>
      <c r="Q20" s="316"/>
      <c r="R20" s="317" t="str">
        <f ca="1">IFERROR(IF(INDEX('Staff List'!$Q$9:$Q$358, MATCH(Y20, 'Staff List'!$B$9:$B$358, 0))="", "", INDEX('Staff List'!$Q$9:$Q$358, MATCH(Y20, 'Staff List'!$B$9:$B$358, 0))), "")</f>
        <v/>
      </c>
      <c r="S20" s="313"/>
      <c r="T20" s="313"/>
      <c r="U20" s="313"/>
      <c r="V20" s="313"/>
      <c r="W20" s="313"/>
      <c r="X20" s="313"/>
      <c r="Y20" s="75" t="str">
        <f ca="1">IFERROR(IF(Y18="", "", INDEX($BN$2:$BN$351, MATCH(Y18, $BP$2:$BP$351, 0))), "")</f>
        <v/>
      </c>
      <c r="Z20" s="28"/>
      <c r="AA20" s="314" t="s">
        <v>92</v>
      </c>
      <c r="AB20" s="315"/>
      <c r="AC20" s="316"/>
      <c r="AD20" s="317" t="str">
        <f ca="1">IFERROR(IF(INDEX('Staff List'!$Q$9:$Q$358, MATCH(AK20, 'Staff List'!$B$9:$B$358, 0))="", "", INDEX('Staff List'!$Q$9:$Q$358, MATCH(AK20, 'Staff List'!$B$9:$B$358, 0))), "")</f>
        <v/>
      </c>
      <c r="AE20" s="313"/>
      <c r="AF20" s="313"/>
      <c r="AG20" s="313"/>
      <c r="AH20" s="313"/>
      <c r="AI20" s="313"/>
      <c r="AJ20" s="313"/>
      <c r="AK20" s="75" t="str">
        <f ca="1">IFERROR(IF(AK18="", "", INDEX($BN$2:$BN$351, MATCH(AK18, $BP$2:$BP$351, 0))), "")</f>
        <v/>
      </c>
      <c r="AL20" s="28"/>
      <c r="AM20" s="314" t="s">
        <v>92</v>
      </c>
      <c r="AN20" s="315"/>
      <c r="AO20" s="316"/>
      <c r="AP20" s="317" t="str">
        <f ca="1">IFERROR(IF(INDEX('Staff List'!$Q$9:$Q$358, MATCH(AW20, 'Staff List'!$B$9:$B$358, 0))="", "", INDEX('Staff List'!$Q$9:$Q$358, MATCH(AW20, 'Staff List'!$B$9:$B$358, 0))), "")</f>
        <v/>
      </c>
      <c r="AQ20" s="313"/>
      <c r="AR20" s="313"/>
      <c r="AS20" s="313"/>
      <c r="AT20" s="313"/>
      <c r="AU20" s="313"/>
      <c r="AV20" s="313"/>
      <c r="AW20" s="75" t="str">
        <f ca="1">IFERROR(IF(AW18="", "", INDEX($BN$2:$BN$351, MATCH(AW18, $BP$2:$BP$351, 0))), "")</f>
        <v/>
      </c>
      <c r="AX20" s="28"/>
      <c r="AY20" s="314" t="s">
        <v>92</v>
      </c>
      <c r="AZ20" s="315"/>
      <c r="BA20" s="316"/>
      <c r="BB20" s="317" t="str">
        <f ca="1">IFERROR(IF(INDEX('Staff List'!$Q$9:$Q$358, MATCH(BI20, 'Staff List'!$B$9:$B$358, 0))="", "", INDEX('Staff List'!$Q$9:$Q$358, MATCH(BI20, 'Staff List'!$B$9:$B$358, 0))), "")</f>
        <v/>
      </c>
      <c r="BC20" s="313"/>
      <c r="BD20" s="313"/>
      <c r="BE20" s="313"/>
      <c r="BF20" s="313"/>
      <c r="BG20" s="313"/>
      <c r="BH20" s="313"/>
      <c r="BI20" s="75" t="str">
        <f ca="1">IFERROR(IF(BI18="", "", INDEX($BN$2:$BN$351, MATCH(BI18, $BP$2:$BP$351, 0))), "")</f>
        <v/>
      </c>
      <c r="BJ20" s="29"/>
      <c r="BK20" s="1"/>
      <c r="BN20" s="8">
        <v>19</v>
      </c>
      <c r="BO20" s="9" t="str">
        <f>IF(INDEX('Staff List'!$E$9:$E$358, MATCH(BN20, NumList, 0))="", "", INDEX('Staff List'!$E$9:$E$358, MATCH(BN20, NumList, 0)))</f>
        <v/>
      </c>
      <c r="BP20" s="9" t="str">
        <f>IFERROR(RANK(BO20,$BO$2:$BO$351,1)+COUNTIF($BO$2:BO20,BO20)-1, "")</f>
        <v/>
      </c>
      <c r="BQ20" s="9" t="str">
        <f>IF(BO20="", "", COUNTIF($BO$2:BO20, BO20))</f>
        <v/>
      </c>
      <c r="BR20" s="68" t="str">
        <f t="shared" si="0"/>
        <v/>
      </c>
      <c r="BT20" s="8">
        <v>19</v>
      </c>
      <c r="BU20" s="9" t="str">
        <f>IFERROR(IF(INDEX($CL$2:$CL$7, MATCH(BU19, $CK$2:$CK$7, 0))&lt;=COUNTIF($BU$2:BU19, BU17), "", BU17), "")</f>
        <v/>
      </c>
      <c r="BV20" s="9" t="str">
        <f>IF(BU20="", "", COUNTIF($BU$2:BU20, BU20))</f>
        <v/>
      </c>
      <c r="BW20" s="68" t="str">
        <f t="shared" si="1"/>
        <v/>
      </c>
      <c r="BY20" s="80" t="str">
        <f t="shared" si="2"/>
        <v/>
      </c>
    </row>
    <row r="21" spans="1:77" x14ac:dyDescent="0.25">
      <c r="A21" s="1"/>
      <c r="B21" s="27"/>
      <c r="C21" s="318" t="s">
        <v>96</v>
      </c>
      <c r="D21" s="319"/>
      <c r="E21" s="320"/>
      <c r="F21" s="321" t="str">
        <f ca="1">IFERROR(IF(INDEX('Staff List'!$U$9:$U$358, MATCH(M20, 'Staff List'!$B$9:$B$358, 0))="", "", INDEX('Staff List'!$U$9:$U$358, MATCH(M20, 'Staff List'!$B$9:$B$358, 0))), "")</f>
        <v/>
      </c>
      <c r="G21" s="322"/>
      <c r="H21" s="322"/>
      <c r="I21" s="322"/>
      <c r="J21" s="322"/>
      <c r="K21" s="322"/>
      <c r="L21" s="322"/>
      <c r="M21" s="81">
        <f ca="1">IF(Introduction!$BC$3="Valid", 1, 500)</f>
        <v>500</v>
      </c>
      <c r="N21" s="28"/>
      <c r="O21" s="318" t="s">
        <v>96</v>
      </c>
      <c r="P21" s="319"/>
      <c r="Q21" s="320"/>
      <c r="R21" s="321" t="str">
        <f ca="1">IFERROR(IF(INDEX('Staff List'!$U$9:$U$358, MATCH(Y20, 'Staff List'!$B$9:$B$358, 0))="", "", INDEX('Staff List'!$U$9:$U$358, MATCH(Y20, 'Staff List'!$B$9:$B$358, 0))), "")</f>
        <v/>
      </c>
      <c r="S21" s="322"/>
      <c r="T21" s="322"/>
      <c r="U21" s="322"/>
      <c r="V21" s="322"/>
      <c r="W21" s="322"/>
      <c r="X21" s="322"/>
      <c r="Y21" s="81">
        <f ca="1">M21+1</f>
        <v>501</v>
      </c>
      <c r="Z21" s="28"/>
      <c r="AA21" s="318" t="s">
        <v>96</v>
      </c>
      <c r="AB21" s="319"/>
      <c r="AC21" s="320"/>
      <c r="AD21" s="321" t="str">
        <f ca="1">IFERROR(IF(INDEX('Staff List'!$U$9:$U$358, MATCH(AK20, 'Staff List'!$B$9:$B$358, 0))="", "", INDEX('Staff List'!$U$9:$U$358, MATCH(AK20, 'Staff List'!$B$9:$B$358, 0))), "")</f>
        <v/>
      </c>
      <c r="AE21" s="322"/>
      <c r="AF21" s="322"/>
      <c r="AG21" s="322"/>
      <c r="AH21" s="322"/>
      <c r="AI21" s="322"/>
      <c r="AJ21" s="322"/>
      <c r="AK21" s="81">
        <f ca="1">Y21+1</f>
        <v>502</v>
      </c>
      <c r="AL21" s="28"/>
      <c r="AM21" s="318" t="s">
        <v>96</v>
      </c>
      <c r="AN21" s="319"/>
      <c r="AO21" s="320"/>
      <c r="AP21" s="321" t="str">
        <f ca="1">IFERROR(IF(INDEX('Staff List'!$U$9:$U$358, MATCH(AW20, 'Staff List'!$B$9:$B$358, 0))="", "", INDEX('Staff List'!$U$9:$U$358, MATCH(AW20, 'Staff List'!$B$9:$B$358, 0))), "")</f>
        <v/>
      </c>
      <c r="AQ21" s="322"/>
      <c r="AR21" s="322"/>
      <c r="AS21" s="322"/>
      <c r="AT21" s="322"/>
      <c r="AU21" s="322"/>
      <c r="AV21" s="322"/>
      <c r="AW21" s="81">
        <f ca="1">AK21+1</f>
        <v>503</v>
      </c>
      <c r="AX21" s="28"/>
      <c r="AY21" s="318" t="s">
        <v>96</v>
      </c>
      <c r="AZ21" s="319"/>
      <c r="BA21" s="320"/>
      <c r="BB21" s="321" t="str">
        <f ca="1">IFERROR(IF(INDEX('Staff List'!$U$9:$U$358, MATCH(BI20, 'Staff List'!$B$9:$B$358, 0))="", "", INDEX('Staff List'!$U$9:$U$358, MATCH(BI20, 'Staff List'!$B$9:$B$358, 0))), "")</f>
        <v/>
      </c>
      <c r="BC21" s="322"/>
      <c r="BD21" s="322"/>
      <c r="BE21" s="322"/>
      <c r="BF21" s="322"/>
      <c r="BG21" s="322"/>
      <c r="BH21" s="322"/>
      <c r="BI21" s="81">
        <f ca="1">AW21+1</f>
        <v>504</v>
      </c>
      <c r="BJ21" s="29"/>
      <c r="BK21" s="1"/>
      <c r="BN21" s="8">
        <v>20</v>
      </c>
      <c r="BO21" s="9" t="str">
        <f>IF(INDEX('Staff List'!$E$9:$E$358, MATCH(BN21, NumList, 0))="", "", INDEX('Staff List'!$E$9:$E$358, MATCH(BN21, NumList, 0)))</f>
        <v/>
      </c>
      <c r="BP21" s="9" t="str">
        <f>IFERROR(RANK(BO21,$BO$2:$BO$351,1)+COUNTIF($BO$2:BO21,BO21)-1, "")</f>
        <v/>
      </c>
      <c r="BQ21" s="9" t="str">
        <f>IF(BO21="", "", COUNTIF($BO$2:BO21, BO21))</f>
        <v/>
      </c>
      <c r="BR21" s="68" t="str">
        <f t="shared" si="0"/>
        <v/>
      </c>
      <c r="BT21" s="8">
        <v>20</v>
      </c>
      <c r="BU21" s="9" t="str">
        <f>IFERROR(IF(INDEX($CL$2:$CL$7, MATCH(BU20, $CK$2:$CK$7, 0))&lt;=COUNTIF($BU$2:BU20, BU17), "", BU17), "")</f>
        <v/>
      </c>
      <c r="BV21" s="9" t="str">
        <f>IF(BU21="", "", COUNTIF($BU$2:BU21, BU21))</f>
        <v/>
      </c>
      <c r="BW21" s="68" t="str">
        <f t="shared" si="1"/>
        <v/>
      </c>
      <c r="BY21" s="80" t="str">
        <f t="shared" si="2"/>
        <v/>
      </c>
    </row>
    <row r="22" spans="1:77" x14ac:dyDescent="0.25">
      <c r="A22" s="1"/>
      <c r="B22" s="27"/>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9"/>
      <c r="BK22" s="1"/>
      <c r="BN22" s="8">
        <v>21</v>
      </c>
      <c r="BO22" s="9" t="str">
        <f>IF(INDEX('Staff List'!$E$9:$E$358, MATCH(BN22, NumList, 0))="", "", INDEX('Staff List'!$E$9:$E$358, MATCH(BN22, NumList, 0)))</f>
        <v/>
      </c>
      <c r="BP22" s="9" t="str">
        <f>IFERROR(RANK(BO22,$BO$2:$BO$351,1)+COUNTIF($BO$2:BO22,BO22)-1, "")</f>
        <v/>
      </c>
      <c r="BQ22" s="9" t="str">
        <f>IF(BO22="", "", COUNTIF($BO$2:BO22, BO22))</f>
        <v/>
      </c>
      <c r="BR22" s="68" t="str">
        <f t="shared" si="0"/>
        <v/>
      </c>
      <c r="BT22" s="8">
        <v>21</v>
      </c>
      <c r="BU22" s="9" t="str">
        <f>IFERROR(IF(INDEX($CL$2:$CL$7,MATCH(BU17,$CK$2:$CK$7,0))&lt;=COUNTIF($BU$2:BU21,BU17),IF((BU17+1)&lt;=6,BU17+1,""),BU17), "")</f>
        <v/>
      </c>
      <c r="BV22" s="9" t="str">
        <f>IF(BU22="", "", COUNTIF($BU$2:BU22, BU22))</f>
        <v/>
      </c>
      <c r="BW22" s="68" t="str">
        <f t="shared" si="1"/>
        <v/>
      </c>
      <c r="BY22" s="80" t="str">
        <f t="shared" si="2"/>
        <v/>
      </c>
    </row>
    <row r="23" spans="1:77" x14ac:dyDescent="0.25">
      <c r="A23" s="1"/>
      <c r="B23" s="27"/>
      <c r="C23" s="121" t="str">
        <f ca="1">"Tier "&amp;M29&amp;""</f>
        <v xml:space="preserve">Tier </v>
      </c>
      <c r="D23" s="122"/>
      <c r="E23" s="122"/>
      <c r="F23" s="122"/>
      <c r="G23" s="122"/>
      <c r="H23" s="122"/>
      <c r="I23" s="122"/>
      <c r="J23" s="122"/>
      <c r="K23" s="122"/>
      <c r="L23" s="122"/>
      <c r="M23" s="239"/>
      <c r="N23" s="28"/>
      <c r="O23" s="121" t="str">
        <f ca="1">"Tier "&amp;Y29&amp;""</f>
        <v xml:space="preserve">Tier </v>
      </c>
      <c r="P23" s="122"/>
      <c r="Q23" s="122"/>
      <c r="R23" s="122"/>
      <c r="S23" s="122"/>
      <c r="T23" s="122"/>
      <c r="U23" s="122"/>
      <c r="V23" s="122"/>
      <c r="W23" s="122"/>
      <c r="X23" s="122"/>
      <c r="Y23" s="239"/>
      <c r="Z23" s="28"/>
      <c r="AA23" s="121" t="str">
        <f ca="1">"Tier "&amp;AK29&amp;""</f>
        <v xml:space="preserve">Tier </v>
      </c>
      <c r="AB23" s="122"/>
      <c r="AC23" s="122"/>
      <c r="AD23" s="122"/>
      <c r="AE23" s="122"/>
      <c r="AF23" s="122"/>
      <c r="AG23" s="122"/>
      <c r="AH23" s="122"/>
      <c r="AI23" s="122"/>
      <c r="AJ23" s="122"/>
      <c r="AK23" s="239"/>
      <c r="AL23" s="28"/>
      <c r="AM23" s="121" t="str">
        <f ca="1">"Tier "&amp;AW29&amp;""</f>
        <v xml:space="preserve">Tier </v>
      </c>
      <c r="AN23" s="122"/>
      <c r="AO23" s="122"/>
      <c r="AP23" s="122"/>
      <c r="AQ23" s="122"/>
      <c r="AR23" s="122"/>
      <c r="AS23" s="122"/>
      <c r="AT23" s="122"/>
      <c r="AU23" s="122"/>
      <c r="AV23" s="122"/>
      <c r="AW23" s="239"/>
      <c r="AX23" s="28"/>
      <c r="AY23" s="121" t="str">
        <f ca="1">"Tier "&amp;BI29&amp;""</f>
        <v xml:space="preserve">Tier </v>
      </c>
      <c r="AZ23" s="122"/>
      <c r="BA23" s="122"/>
      <c r="BB23" s="122"/>
      <c r="BC23" s="122"/>
      <c r="BD23" s="122"/>
      <c r="BE23" s="122"/>
      <c r="BF23" s="122"/>
      <c r="BG23" s="122"/>
      <c r="BH23" s="122"/>
      <c r="BI23" s="239"/>
      <c r="BJ23" s="29"/>
      <c r="BK23" s="1"/>
      <c r="BN23" s="8">
        <v>22</v>
      </c>
      <c r="BO23" s="9" t="str">
        <f>IF(INDEX('Staff List'!$E$9:$E$358, MATCH(BN23, NumList, 0))="", "", INDEX('Staff List'!$E$9:$E$358, MATCH(BN23, NumList, 0)))</f>
        <v/>
      </c>
      <c r="BP23" s="9" t="str">
        <f>IFERROR(RANK(BO23,$BO$2:$BO$351,1)+COUNTIF($BO$2:BO23,BO23)-1, "")</f>
        <v/>
      </c>
      <c r="BQ23" s="9" t="str">
        <f>IF(BO23="", "", COUNTIF($BO$2:BO23, BO23))</f>
        <v/>
      </c>
      <c r="BR23" s="68" t="str">
        <f t="shared" si="0"/>
        <v/>
      </c>
      <c r="BT23" s="8">
        <v>22</v>
      </c>
      <c r="BU23" s="9" t="str">
        <f>IFERROR(IF(INDEX($CL$2:$CL$7, MATCH(BU22, $CK$2:$CK$7, 0))&lt;=COUNTIF($BU$2:BU22, BU22), "", BU22), "")</f>
        <v/>
      </c>
      <c r="BV23" s="9" t="str">
        <f>IF(BU23="", "", COUNTIF($BU$2:BU23, BU23))</f>
        <v/>
      </c>
      <c r="BW23" s="68" t="str">
        <f t="shared" si="1"/>
        <v/>
      </c>
      <c r="BY23" s="80" t="str">
        <f t="shared" si="2"/>
        <v/>
      </c>
    </row>
    <row r="24" spans="1:77" x14ac:dyDescent="0.25">
      <c r="A24" s="1"/>
      <c r="B24" s="27"/>
      <c r="C24" s="326" t="s">
        <v>91</v>
      </c>
      <c r="D24" s="325"/>
      <c r="E24" s="327"/>
      <c r="F24" s="328" t="str">
        <f ca="1">IFERROR(IF(INDEX('Staff List'!$C$9:$C$358, MATCH(M30, 'Staff List'!$B$9:$B$358, 0))="", "", INDEX('Staff List'!$C$9:$C$358, MATCH(M30, 'Staff List'!$B$9:$B$358, 0))), "")</f>
        <v/>
      </c>
      <c r="G24" s="329"/>
      <c r="H24" s="329"/>
      <c r="I24" s="329"/>
      <c r="J24" s="329"/>
      <c r="K24" s="329"/>
      <c r="L24" s="329"/>
      <c r="M24" s="330"/>
      <c r="N24" s="28"/>
      <c r="O24" s="326" t="s">
        <v>91</v>
      </c>
      <c r="P24" s="325"/>
      <c r="Q24" s="327"/>
      <c r="R24" s="328" t="str">
        <f ca="1">IFERROR(IF(INDEX('Staff List'!$C$9:$C$358, MATCH(Y30, 'Staff List'!$B$9:$B$358, 0))="", "", INDEX('Staff List'!$C$9:$C$358, MATCH(Y30, 'Staff List'!$B$9:$B$358, 0))), "")</f>
        <v/>
      </c>
      <c r="S24" s="329"/>
      <c r="T24" s="329"/>
      <c r="U24" s="329"/>
      <c r="V24" s="329"/>
      <c r="W24" s="329"/>
      <c r="X24" s="329"/>
      <c r="Y24" s="330"/>
      <c r="Z24" s="28"/>
      <c r="AA24" s="326" t="s">
        <v>91</v>
      </c>
      <c r="AB24" s="325"/>
      <c r="AC24" s="327"/>
      <c r="AD24" s="328" t="str">
        <f ca="1">IFERROR(IF(INDEX('Staff List'!$C$9:$C$358, MATCH(AK30, 'Staff List'!$B$9:$B$358, 0))="", "", INDEX('Staff List'!$C$9:$C$358, MATCH(AK30, 'Staff List'!$B$9:$B$358, 0))), "")</f>
        <v/>
      </c>
      <c r="AE24" s="329"/>
      <c r="AF24" s="329"/>
      <c r="AG24" s="329"/>
      <c r="AH24" s="329"/>
      <c r="AI24" s="329"/>
      <c r="AJ24" s="329"/>
      <c r="AK24" s="330"/>
      <c r="AL24" s="28"/>
      <c r="AM24" s="326" t="s">
        <v>91</v>
      </c>
      <c r="AN24" s="325"/>
      <c r="AO24" s="327"/>
      <c r="AP24" s="328" t="str">
        <f ca="1">IFERROR(IF(INDEX('Staff List'!$C$9:$C$358, MATCH(AW30, 'Staff List'!$B$9:$B$358, 0))="", "", INDEX('Staff List'!$C$9:$C$358, MATCH(AW30, 'Staff List'!$B$9:$B$358, 0))), "")</f>
        <v/>
      </c>
      <c r="AQ24" s="329"/>
      <c r="AR24" s="329"/>
      <c r="AS24" s="329"/>
      <c r="AT24" s="329"/>
      <c r="AU24" s="329"/>
      <c r="AV24" s="329"/>
      <c r="AW24" s="330"/>
      <c r="AX24" s="28"/>
      <c r="AY24" s="326" t="s">
        <v>91</v>
      </c>
      <c r="AZ24" s="325"/>
      <c r="BA24" s="327"/>
      <c r="BB24" s="328" t="str">
        <f ca="1">IFERROR(IF(INDEX('Staff List'!$C$9:$C$358, MATCH(BI30, 'Staff List'!$B$9:$B$358, 0))="", "", INDEX('Staff List'!$C$9:$C$358, MATCH(BI30, 'Staff List'!$B$9:$B$358, 0))), "")</f>
        <v/>
      </c>
      <c r="BC24" s="329"/>
      <c r="BD24" s="329"/>
      <c r="BE24" s="329"/>
      <c r="BF24" s="329"/>
      <c r="BG24" s="329"/>
      <c r="BH24" s="329"/>
      <c r="BI24" s="330"/>
      <c r="BJ24" s="29"/>
      <c r="BK24" s="1"/>
      <c r="BN24" s="8">
        <v>23</v>
      </c>
      <c r="BO24" s="9" t="str">
        <f>IF(INDEX('Staff List'!$E$9:$E$358, MATCH(BN24, NumList, 0))="", "", INDEX('Staff List'!$E$9:$E$358, MATCH(BN24, NumList, 0)))</f>
        <v/>
      </c>
      <c r="BP24" s="9" t="str">
        <f>IFERROR(RANK(BO24,$BO$2:$BO$351,1)+COUNTIF($BO$2:BO24,BO24)-1, "")</f>
        <v/>
      </c>
      <c r="BQ24" s="9" t="str">
        <f>IF(BO24="", "", COUNTIF($BO$2:BO24, BO24))</f>
        <v/>
      </c>
      <c r="BR24" s="68" t="str">
        <f t="shared" si="0"/>
        <v/>
      </c>
      <c r="BT24" s="8">
        <v>23</v>
      </c>
      <c r="BU24" s="9" t="str">
        <f>IFERROR(IF(INDEX($CL$2:$CL$7, MATCH(BU23, $CK$2:$CK$7, 0))&lt;=COUNTIF($BU$2:BU23, BU22), "", BU22), "")</f>
        <v/>
      </c>
      <c r="BV24" s="9" t="str">
        <f>IF(BU24="", "", COUNTIF($BU$2:BU24, BU24))</f>
        <v/>
      </c>
      <c r="BW24" s="68" t="str">
        <f t="shared" si="1"/>
        <v/>
      </c>
      <c r="BY24" s="80" t="str">
        <f t="shared" si="2"/>
        <v/>
      </c>
    </row>
    <row r="25" spans="1:77" x14ac:dyDescent="0.25">
      <c r="A25" s="1"/>
      <c r="B25" s="27"/>
      <c r="C25" s="332" t="s">
        <v>90</v>
      </c>
      <c r="D25" s="333"/>
      <c r="E25" s="72" t="str">
        <f ca="1">IFERROR(INDEX('Staff List'!$K$9:$K$358, MATCH(M30, 'Staff List'!$B$9:$B$358, 0)), "")</f>
        <v/>
      </c>
      <c r="F25" s="317" t="str">
        <f ca="1">IFERROR(IF(INDEX('Staff List'!$D$9:$D$358, MATCH(M30, 'Staff List'!$B$9:$B$358, 0))="", "", INDEX('Staff List'!$D$9:$D$358, MATCH(M30, 'Staff List'!$B$9:$B$358, 0))), "")</f>
        <v/>
      </c>
      <c r="G25" s="313"/>
      <c r="H25" s="313"/>
      <c r="I25" s="313"/>
      <c r="J25" s="313"/>
      <c r="K25" s="313"/>
      <c r="L25" s="313"/>
      <c r="M25" s="331"/>
      <c r="N25" s="28"/>
      <c r="O25" s="332" t="s">
        <v>90</v>
      </c>
      <c r="P25" s="333"/>
      <c r="Q25" s="72" t="str">
        <f ca="1">IFERROR(INDEX('Staff List'!$K$9:$K$358, MATCH(Y30, 'Staff List'!$B$9:$B$358, 0)), "")</f>
        <v/>
      </c>
      <c r="R25" s="317" t="str">
        <f ca="1">IFERROR(IF(INDEX('Staff List'!$D$9:$D$358, MATCH(Y30, 'Staff List'!$B$9:$B$358, 0))="", "", INDEX('Staff List'!$D$9:$D$358, MATCH(Y30, 'Staff List'!$B$9:$B$358, 0))), "")</f>
        <v/>
      </c>
      <c r="S25" s="313"/>
      <c r="T25" s="313"/>
      <c r="U25" s="313"/>
      <c r="V25" s="313"/>
      <c r="W25" s="313"/>
      <c r="X25" s="313"/>
      <c r="Y25" s="331"/>
      <c r="Z25" s="28"/>
      <c r="AA25" s="332" t="s">
        <v>90</v>
      </c>
      <c r="AB25" s="333"/>
      <c r="AC25" s="72" t="str">
        <f ca="1">IFERROR(INDEX('Staff List'!$K$9:$K$358, MATCH(AK30, 'Staff List'!$B$9:$B$358, 0)), "")</f>
        <v/>
      </c>
      <c r="AD25" s="317" t="str">
        <f ca="1">IFERROR(IF(INDEX('Staff List'!$D$9:$D$358, MATCH(AK30, 'Staff List'!$B$9:$B$358, 0))="", "", INDEX('Staff List'!$D$9:$D$358, MATCH(AK30, 'Staff List'!$B$9:$B$358, 0))), "")</f>
        <v/>
      </c>
      <c r="AE25" s="313"/>
      <c r="AF25" s="313"/>
      <c r="AG25" s="313"/>
      <c r="AH25" s="313"/>
      <c r="AI25" s="313"/>
      <c r="AJ25" s="313"/>
      <c r="AK25" s="331"/>
      <c r="AL25" s="28"/>
      <c r="AM25" s="332" t="s">
        <v>90</v>
      </c>
      <c r="AN25" s="333"/>
      <c r="AO25" s="72" t="str">
        <f ca="1">IFERROR(INDEX('Staff List'!$K$9:$K$358, MATCH(AW30, 'Staff List'!$B$9:$B$358, 0)), "")</f>
        <v/>
      </c>
      <c r="AP25" s="317" t="str">
        <f ca="1">IFERROR(IF(INDEX('Staff List'!$D$9:$D$358, MATCH(AW30, 'Staff List'!$B$9:$B$358, 0))="", "", INDEX('Staff List'!$D$9:$D$358, MATCH(AW30, 'Staff List'!$B$9:$B$358, 0))), "")</f>
        <v/>
      </c>
      <c r="AQ25" s="313"/>
      <c r="AR25" s="313"/>
      <c r="AS25" s="313"/>
      <c r="AT25" s="313"/>
      <c r="AU25" s="313"/>
      <c r="AV25" s="313"/>
      <c r="AW25" s="331"/>
      <c r="AX25" s="28"/>
      <c r="AY25" s="332" t="s">
        <v>90</v>
      </c>
      <c r="AZ25" s="333"/>
      <c r="BA25" s="72" t="str">
        <f ca="1">IFERROR(INDEX('Staff List'!$K$9:$K$358, MATCH(BI30, 'Staff List'!$B$9:$B$358, 0)), "")</f>
        <v/>
      </c>
      <c r="BB25" s="317" t="str">
        <f ca="1">IFERROR(IF(INDEX('Staff List'!$D$9:$D$358, MATCH(BI30, 'Staff List'!$B$9:$B$358, 0))="", "", INDEX('Staff List'!$D$9:$D$358, MATCH(BI30, 'Staff List'!$B$9:$B$358, 0))), "")</f>
        <v/>
      </c>
      <c r="BC25" s="313"/>
      <c r="BD25" s="313"/>
      <c r="BE25" s="313"/>
      <c r="BF25" s="313"/>
      <c r="BG25" s="313"/>
      <c r="BH25" s="313"/>
      <c r="BI25" s="331"/>
      <c r="BJ25" s="29"/>
      <c r="BK25" s="1"/>
      <c r="BN25" s="8">
        <v>24</v>
      </c>
      <c r="BO25" s="9" t="str">
        <f>IF(INDEX('Staff List'!$E$9:$E$358, MATCH(BN25, NumList, 0))="", "", INDEX('Staff List'!$E$9:$E$358, MATCH(BN25, NumList, 0)))</f>
        <v/>
      </c>
      <c r="BP25" s="9" t="str">
        <f>IFERROR(RANK(BO25,$BO$2:$BO$351,1)+COUNTIF($BO$2:BO25,BO25)-1, "")</f>
        <v/>
      </c>
      <c r="BQ25" s="9" t="str">
        <f>IF(BO25="", "", COUNTIF($BO$2:BO25, BO25))</f>
        <v/>
      </c>
      <c r="BR25" s="68" t="str">
        <f t="shared" si="0"/>
        <v/>
      </c>
      <c r="BT25" s="8">
        <v>24</v>
      </c>
      <c r="BU25" s="9" t="str">
        <f>IFERROR(IF(INDEX($CL$2:$CL$7, MATCH(BU24, $CK$2:$CK$7, 0))&lt;=COUNTIF($BU$2:BU24, BU22), "", BU22), "")</f>
        <v/>
      </c>
      <c r="BV25" s="9" t="str">
        <f>IF(BU25="", "", COUNTIF($BU$2:BU25, BU25))</f>
        <v/>
      </c>
      <c r="BW25" s="68" t="str">
        <f t="shared" si="1"/>
        <v/>
      </c>
      <c r="BY25" s="80" t="str">
        <f t="shared" si="2"/>
        <v/>
      </c>
    </row>
    <row r="26" spans="1:77" x14ac:dyDescent="0.25">
      <c r="A26" s="1"/>
      <c r="B26" s="27"/>
      <c r="C26" s="314" t="s">
        <v>95</v>
      </c>
      <c r="D26" s="315"/>
      <c r="E26" s="315"/>
      <c r="F26" s="325"/>
      <c r="G26" s="73" t="str">
        <f ca="1">IFERROR(INDEX('Staff List'!$H$9:$H$358, MATCH(M30, 'Staff List'!$B$9:$B$358, 0)), "")</f>
        <v/>
      </c>
      <c r="H26" s="323" t="str">
        <f ca="1">IFERROR(INDEX('Staff List'!$AU$6:$AU$10, MATCH(G26, 'Staff List'!$AJ$6:$AJ$10, 0)), "")</f>
        <v/>
      </c>
      <c r="I26" s="324"/>
      <c r="J26" s="324"/>
      <c r="K26" s="324"/>
      <c r="L26" s="324"/>
      <c r="M26" s="331"/>
      <c r="N26" s="28"/>
      <c r="O26" s="314" t="s">
        <v>95</v>
      </c>
      <c r="P26" s="315"/>
      <c r="Q26" s="315"/>
      <c r="R26" s="325"/>
      <c r="S26" s="73" t="str">
        <f ca="1">IFERROR(INDEX('Staff List'!$H$9:$H$358, MATCH(Y30, 'Staff List'!$B$9:$B$358, 0)), "")</f>
        <v/>
      </c>
      <c r="T26" s="323" t="str">
        <f ca="1">IFERROR(INDEX('Staff List'!$AU$6:$AU$10, MATCH(S26, 'Staff List'!$AJ$6:$AJ$10, 0)), "")</f>
        <v/>
      </c>
      <c r="U26" s="324"/>
      <c r="V26" s="324"/>
      <c r="W26" s="324"/>
      <c r="X26" s="324"/>
      <c r="Y26" s="331"/>
      <c r="Z26" s="28"/>
      <c r="AA26" s="314" t="s">
        <v>95</v>
      </c>
      <c r="AB26" s="315"/>
      <c r="AC26" s="315"/>
      <c r="AD26" s="325"/>
      <c r="AE26" s="73" t="str">
        <f ca="1">IFERROR(INDEX('Staff List'!$H$9:$H$358, MATCH(AK30, 'Staff List'!$B$9:$B$358, 0)), "")</f>
        <v/>
      </c>
      <c r="AF26" s="323" t="str">
        <f ca="1">IFERROR(INDEX('Staff List'!$AU$6:$AU$10, MATCH(AE26, 'Staff List'!$AJ$6:$AJ$10, 0)), "")</f>
        <v/>
      </c>
      <c r="AG26" s="324"/>
      <c r="AH26" s="324"/>
      <c r="AI26" s="324"/>
      <c r="AJ26" s="324"/>
      <c r="AK26" s="331"/>
      <c r="AL26" s="28"/>
      <c r="AM26" s="314" t="s">
        <v>95</v>
      </c>
      <c r="AN26" s="315"/>
      <c r="AO26" s="315"/>
      <c r="AP26" s="325"/>
      <c r="AQ26" s="73" t="str">
        <f ca="1">IFERROR(INDEX('Staff List'!$H$9:$H$358, MATCH(AW30, 'Staff List'!$B$9:$B$358, 0)), "")</f>
        <v/>
      </c>
      <c r="AR26" s="323" t="str">
        <f ca="1">IFERROR(INDEX('Staff List'!$AU$6:$AU$10, MATCH(AQ26, 'Staff List'!$AJ$6:$AJ$10, 0)), "")</f>
        <v/>
      </c>
      <c r="AS26" s="324"/>
      <c r="AT26" s="324"/>
      <c r="AU26" s="324"/>
      <c r="AV26" s="324"/>
      <c r="AW26" s="331"/>
      <c r="AX26" s="28"/>
      <c r="AY26" s="314" t="s">
        <v>95</v>
      </c>
      <c r="AZ26" s="315"/>
      <c r="BA26" s="315"/>
      <c r="BB26" s="325"/>
      <c r="BC26" s="73" t="str">
        <f ca="1">IFERROR(INDEX('Staff List'!$H$9:$H$358, MATCH(BI30, 'Staff List'!$B$9:$B$358, 0)), "")</f>
        <v/>
      </c>
      <c r="BD26" s="323" t="str">
        <f ca="1">IFERROR(INDEX('Staff List'!$AU$6:$AU$10, MATCH(BC26, 'Staff List'!$AJ$6:$AJ$10, 0)), "")</f>
        <v/>
      </c>
      <c r="BE26" s="324"/>
      <c r="BF26" s="324"/>
      <c r="BG26" s="324"/>
      <c r="BH26" s="324"/>
      <c r="BI26" s="331"/>
      <c r="BJ26" s="29"/>
      <c r="BK26" s="1"/>
      <c r="BN26" s="8">
        <v>25</v>
      </c>
      <c r="BO26" s="9" t="str">
        <f>IF(INDEX('Staff List'!$E$9:$E$358, MATCH(BN26, NumList, 0))="", "", INDEX('Staff List'!$E$9:$E$358, MATCH(BN26, NumList, 0)))</f>
        <v/>
      </c>
      <c r="BP26" s="9" t="str">
        <f>IFERROR(RANK(BO26,$BO$2:$BO$351,1)+COUNTIF($BO$2:BO26,BO26)-1, "")</f>
        <v/>
      </c>
      <c r="BQ26" s="9" t="str">
        <f>IF(BO26="", "", COUNTIF($BO$2:BO26, BO26))</f>
        <v/>
      </c>
      <c r="BR26" s="68" t="str">
        <f t="shared" si="0"/>
        <v/>
      </c>
      <c r="BT26" s="8">
        <v>25</v>
      </c>
      <c r="BU26" s="9" t="str">
        <f>IFERROR(IF(INDEX($CL$2:$CL$7, MATCH(BU25, $CK$2:$CK$7, 0))&lt;=COUNTIF($BU$2:BU25, BU22), "", BU22), "")</f>
        <v/>
      </c>
      <c r="BV26" s="9" t="str">
        <f>IF(BU26="", "", COUNTIF($BU$2:BU26, BU26))</f>
        <v/>
      </c>
      <c r="BW26" s="68" t="str">
        <f t="shared" si="1"/>
        <v/>
      </c>
      <c r="BY26" s="80" t="str">
        <f t="shared" si="2"/>
        <v/>
      </c>
    </row>
    <row r="27" spans="1:77" x14ac:dyDescent="0.25">
      <c r="A27" s="1"/>
      <c r="B27" s="27"/>
      <c r="C27" s="314" t="s">
        <v>94</v>
      </c>
      <c r="D27" s="315"/>
      <c r="E27" s="315"/>
      <c r="F27" s="315"/>
      <c r="G27" s="74" t="str">
        <f ca="1">IFERROR(INDEX('Staff List'!$G$9:$G$358, MATCH(M30, 'Staff List'!$B$9:$B$358, 0)), "")</f>
        <v/>
      </c>
      <c r="H27" s="317" t="str">
        <f ca="1">IFERROR(INDEX('Staff List'!$AP$6:$AP$8, MATCH(G27, 'Staff List'!$AI$6:$AI$8, 0)), "")</f>
        <v/>
      </c>
      <c r="I27" s="313"/>
      <c r="J27" s="313"/>
      <c r="K27" s="313"/>
      <c r="L27" s="313"/>
      <c r="M27" s="331"/>
      <c r="N27" s="28"/>
      <c r="O27" s="314" t="s">
        <v>94</v>
      </c>
      <c r="P27" s="315"/>
      <c r="Q27" s="315"/>
      <c r="R27" s="315"/>
      <c r="S27" s="74" t="str">
        <f ca="1">IFERROR(INDEX('Staff List'!$G$9:$G$358, MATCH(Y30, 'Staff List'!$B$9:$B$358, 0)), "")</f>
        <v/>
      </c>
      <c r="T27" s="317" t="str">
        <f ca="1">IFERROR(INDEX('Staff List'!$AP$6:$AP$8, MATCH(S27, 'Staff List'!$AI$6:$AI$8, 0)), "")</f>
        <v/>
      </c>
      <c r="U27" s="313"/>
      <c r="V27" s="313"/>
      <c r="W27" s="313"/>
      <c r="X27" s="313"/>
      <c r="Y27" s="331"/>
      <c r="Z27" s="28"/>
      <c r="AA27" s="314" t="s">
        <v>94</v>
      </c>
      <c r="AB27" s="315"/>
      <c r="AC27" s="315"/>
      <c r="AD27" s="315"/>
      <c r="AE27" s="74" t="str">
        <f ca="1">IFERROR(INDEX('Staff List'!$G$9:$G$358, MATCH(AK30, 'Staff List'!$B$9:$B$358, 0)), "")</f>
        <v/>
      </c>
      <c r="AF27" s="317" t="str">
        <f ca="1">IFERROR(INDEX('Staff List'!$AP$6:$AP$8, MATCH(AE27, 'Staff List'!$AI$6:$AI$8, 0)), "")</f>
        <v/>
      </c>
      <c r="AG27" s="313"/>
      <c r="AH27" s="313"/>
      <c r="AI27" s="313"/>
      <c r="AJ27" s="313"/>
      <c r="AK27" s="331"/>
      <c r="AL27" s="28"/>
      <c r="AM27" s="314" t="s">
        <v>94</v>
      </c>
      <c r="AN27" s="315"/>
      <c r="AO27" s="315"/>
      <c r="AP27" s="315"/>
      <c r="AQ27" s="74" t="str">
        <f ca="1">IFERROR(INDEX('Staff List'!$G$9:$G$358, MATCH(AW30, 'Staff List'!$B$9:$B$358, 0)), "")</f>
        <v/>
      </c>
      <c r="AR27" s="317" t="str">
        <f ca="1">IFERROR(INDEX('Staff List'!$AP$6:$AP$8, MATCH(AQ27, 'Staff List'!$AI$6:$AI$8, 0)), "")</f>
        <v/>
      </c>
      <c r="AS27" s="313"/>
      <c r="AT27" s="313"/>
      <c r="AU27" s="313"/>
      <c r="AV27" s="313"/>
      <c r="AW27" s="331"/>
      <c r="AX27" s="28"/>
      <c r="AY27" s="314" t="s">
        <v>94</v>
      </c>
      <c r="AZ27" s="315"/>
      <c r="BA27" s="315"/>
      <c r="BB27" s="315"/>
      <c r="BC27" s="74" t="str">
        <f ca="1">IFERROR(INDEX('Staff List'!$G$9:$G$358, MATCH(BI30, 'Staff List'!$B$9:$B$358, 0)), "")</f>
        <v/>
      </c>
      <c r="BD27" s="317" t="str">
        <f ca="1">IFERROR(INDEX('Staff List'!$AP$6:$AP$8, MATCH(BC27, 'Staff List'!$AI$6:$AI$8, 0)), "")</f>
        <v/>
      </c>
      <c r="BE27" s="313"/>
      <c r="BF27" s="313"/>
      <c r="BG27" s="313"/>
      <c r="BH27" s="313"/>
      <c r="BI27" s="331"/>
      <c r="BJ27" s="29"/>
      <c r="BK27" s="1"/>
      <c r="BN27" s="8">
        <v>26</v>
      </c>
      <c r="BO27" s="9" t="str">
        <f>IF(INDEX('Staff List'!$E$9:$E$358, MATCH(BN27, NumList, 0))="", "", INDEX('Staff List'!$E$9:$E$358, MATCH(BN27, NumList, 0)))</f>
        <v/>
      </c>
      <c r="BP27" s="9" t="str">
        <f>IFERROR(RANK(BO27,$BO$2:$BO$351,1)+COUNTIF($BO$2:BO27,BO27)-1, "")</f>
        <v/>
      </c>
      <c r="BQ27" s="9" t="str">
        <f>IF(BO27="", "", COUNTIF($BO$2:BO27, BO27))</f>
        <v/>
      </c>
      <c r="BR27" s="68" t="str">
        <f t="shared" si="0"/>
        <v/>
      </c>
      <c r="BT27" s="8">
        <v>26</v>
      </c>
      <c r="BU27" s="9" t="str">
        <f>IFERROR(IF(INDEX($CL$2:$CL$7,MATCH(BU22,$CK$2:$CK$7,0))&lt;=COUNTIF($BU$2:BU26,BU22),IF((BU22+1)&lt;=6,BU22+1,""),BU22), "")</f>
        <v/>
      </c>
      <c r="BV27" s="9" t="str">
        <f>IF(BU27="", "", COUNTIF($BU$2:BU27, BU27))</f>
        <v/>
      </c>
      <c r="BW27" s="68" t="str">
        <f t="shared" si="1"/>
        <v/>
      </c>
      <c r="BY27" s="80" t="str">
        <f t="shared" si="2"/>
        <v/>
      </c>
    </row>
    <row r="28" spans="1:77" x14ac:dyDescent="0.25">
      <c r="A28" s="1"/>
      <c r="B28" s="27"/>
      <c r="C28" s="314" t="s">
        <v>97</v>
      </c>
      <c r="D28" s="315"/>
      <c r="E28" s="315"/>
      <c r="F28" s="319"/>
      <c r="G28" s="320"/>
      <c r="H28" s="317" t="str">
        <f ca="1">IFERROR(INDEX('Staff List'!$AT$6:$AT$8, MATCH(E25, 'Staff List'!$AM$6:$AM$8, 0)), "")</f>
        <v/>
      </c>
      <c r="I28" s="313"/>
      <c r="J28" s="313"/>
      <c r="K28" s="313"/>
      <c r="L28" s="313"/>
      <c r="M28" s="75" t="e">
        <f ca="1">INDEX($BY$2:$BY$401, MATCH(M31, $BT$2:$BT$401, 0))</f>
        <v>#N/A</v>
      </c>
      <c r="N28" s="28"/>
      <c r="O28" s="314" t="s">
        <v>97</v>
      </c>
      <c r="P28" s="315"/>
      <c r="Q28" s="315"/>
      <c r="R28" s="319"/>
      <c r="S28" s="320"/>
      <c r="T28" s="317" t="str">
        <f ca="1">IFERROR(INDEX('Staff List'!$AT$6:$AT$8, MATCH(Q25, 'Staff List'!$AM$6:$AM$8, 0)), "")</f>
        <v/>
      </c>
      <c r="U28" s="313"/>
      <c r="V28" s="313"/>
      <c r="W28" s="313"/>
      <c r="X28" s="313"/>
      <c r="Y28" s="75" t="e">
        <f ca="1">INDEX($BY$2:$BY$401, MATCH(Y31, $BT$2:$BT$401, 0))</f>
        <v>#N/A</v>
      </c>
      <c r="Z28" s="28"/>
      <c r="AA28" s="314" t="s">
        <v>97</v>
      </c>
      <c r="AB28" s="315"/>
      <c r="AC28" s="315"/>
      <c r="AD28" s="319"/>
      <c r="AE28" s="320"/>
      <c r="AF28" s="317" t="str">
        <f ca="1">IFERROR(INDEX('Staff List'!$AT$6:$AT$8, MATCH(AC25, 'Staff List'!$AM$6:$AM$8, 0)), "")</f>
        <v/>
      </c>
      <c r="AG28" s="313"/>
      <c r="AH28" s="313"/>
      <c r="AI28" s="313"/>
      <c r="AJ28" s="313"/>
      <c r="AK28" s="75" t="e">
        <f ca="1">INDEX($BY$2:$BY$401, MATCH(AK31, $BT$2:$BT$401, 0))</f>
        <v>#N/A</v>
      </c>
      <c r="AL28" s="28"/>
      <c r="AM28" s="314" t="s">
        <v>97</v>
      </c>
      <c r="AN28" s="315"/>
      <c r="AO28" s="315"/>
      <c r="AP28" s="319"/>
      <c r="AQ28" s="320"/>
      <c r="AR28" s="317" t="str">
        <f ca="1">IFERROR(INDEX('Staff List'!$AT$6:$AT$8, MATCH(AO25, 'Staff List'!$AM$6:$AM$8, 0)), "")</f>
        <v/>
      </c>
      <c r="AS28" s="313"/>
      <c r="AT28" s="313"/>
      <c r="AU28" s="313"/>
      <c r="AV28" s="313"/>
      <c r="AW28" s="75" t="e">
        <f ca="1">INDEX($BY$2:$BY$401, MATCH(AW31, $BT$2:$BT$401, 0))</f>
        <v>#N/A</v>
      </c>
      <c r="AX28" s="28"/>
      <c r="AY28" s="314" t="s">
        <v>97</v>
      </c>
      <c r="AZ28" s="315"/>
      <c r="BA28" s="315"/>
      <c r="BB28" s="319"/>
      <c r="BC28" s="320"/>
      <c r="BD28" s="317" t="str">
        <f ca="1">IFERROR(INDEX('Staff List'!$AT$6:$AT$8, MATCH(BA25, 'Staff List'!$AM$6:$AM$8, 0)), "")</f>
        <v/>
      </c>
      <c r="BE28" s="313"/>
      <c r="BF28" s="313"/>
      <c r="BG28" s="313"/>
      <c r="BH28" s="313"/>
      <c r="BI28" s="75" t="e">
        <f ca="1">INDEX($BY$2:$BY$401, MATCH(BI31, $BT$2:$BT$401, 0))</f>
        <v>#N/A</v>
      </c>
      <c r="BJ28" s="29"/>
      <c r="BK28" s="1"/>
      <c r="BN28" s="8">
        <v>27</v>
      </c>
      <c r="BO28" s="9" t="str">
        <f>IF(INDEX('Staff List'!$E$9:$E$358, MATCH(BN28, NumList, 0))="", "", INDEX('Staff List'!$E$9:$E$358, MATCH(BN28, NumList, 0)))</f>
        <v/>
      </c>
      <c r="BP28" s="9" t="str">
        <f>IFERROR(RANK(BO28,$BO$2:$BO$351,1)+COUNTIF($BO$2:BO28,BO28)-1, "")</f>
        <v/>
      </c>
      <c r="BQ28" s="9" t="str">
        <f>IF(BO28="", "", COUNTIF($BO$2:BO28, BO28))</f>
        <v/>
      </c>
      <c r="BR28" s="68" t="str">
        <f t="shared" si="0"/>
        <v/>
      </c>
      <c r="BT28" s="8">
        <v>27</v>
      </c>
      <c r="BU28" s="9" t="str">
        <f>IFERROR(IF(INDEX($CL$2:$CL$7, MATCH(BU27, $CK$2:$CK$7, 0))&lt;=COUNTIF($BU$2:BU27, BU27), "", BU27), "")</f>
        <v/>
      </c>
      <c r="BV28" s="9" t="str">
        <f>IF(BU28="", "", COUNTIF($BU$2:BU28, BU28))</f>
        <v/>
      </c>
      <c r="BW28" s="68" t="str">
        <f t="shared" si="1"/>
        <v/>
      </c>
      <c r="BY28" s="80" t="str">
        <f t="shared" si="2"/>
        <v/>
      </c>
    </row>
    <row r="29" spans="1:77" x14ac:dyDescent="0.25">
      <c r="A29" s="1"/>
      <c r="B29" s="27"/>
      <c r="C29" s="314" t="s">
        <v>93</v>
      </c>
      <c r="D29" s="315"/>
      <c r="E29" s="316"/>
      <c r="F29" s="313" t="str">
        <f ca="1">IFERROR(IF(INDEX('Staff List'!$M$9:$M$358, MATCH(M30, 'Staff List'!$B$9:$B$358, 0))="", "", INDEX('Staff List'!$M$9:$M$358, MATCH(M30, 'Staff List'!$B$9:$B$358, 0))), "")</f>
        <v/>
      </c>
      <c r="G29" s="313"/>
      <c r="H29" s="313"/>
      <c r="I29" s="313"/>
      <c r="J29" s="313"/>
      <c r="K29" s="313"/>
      <c r="L29" s="313"/>
      <c r="M29" s="75" t="str">
        <f ca="1">IFERROR(INDEX($BO$2:$BO$351, MATCH(M28, $BP$2:$BP$351, 0)), "")</f>
        <v/>
      </c>
      <c r="N29" s="28"/>
      <c r="O29" s="314" t="s">
        <v>93</v>
      </c>
      <c r="P29" s="315"/>
      <c r="Q29" s="316"/>
      <c r="R29" s="313" t="str">
        <f ca="1">IFERROR(IF(INDEX('Staff List'!$M$9:$M$358, MATCH(Y30, 'Staff List'!$B$9:$B$358, 0))="", "", INDEX('Staff List'!$M$9:$M$358, MATCH(Y30, 'Staff List'!$B$9:$B$358, 0))), "")</f>
        <v/>
      </c>
      <c r="S29" s="313"/>
      <c r="T29" s="313"/>
      <c r="U29" s="313"/>
      <c r="V29" s="313"/>
      <c r="W29" s="313"/>
      <c r="X29" s="313"/>
      <c r="Y29" s="75" t="str">
        <f ca="1">IFERROR(INDEX($BO$2:$BO$351, MATCH(Y28, $BP$2:$BP$351, 0)), "")</f>
        <v/>
      </c>
      <c r="Z29" s="28"/>
      <c r="AA29" s="314" t="s">
        <v>93</v>
      </c>
      <c r="AB29" s="315"/>
      <c r="AC29" s="316"/>
      <c r="AD29" s="313" t="str">
        <f ca="1">IFERROR(IF(INDEX('Staff List'!$M$9:$M$358, MATCH(AK30, 'Staff List'!$B$9:$B$358, 0))="", "", INDEX('Staff List'!$M$9:$M$358, MATCH(AK30, 'Staff List'!$B$9:$B$358, 0))), "")</f>
        <v/>
      </c>
      <c r="AE29" s="313"/>
      <c r="AF29" s="313"/>
      <c r="AG29" s="313"/>
      <c r="AH29" s="313"/>
      <c r="AI29" s="313"/>
      <c r="AJ29" s="313"/>
      <c r="AK29" s="75" t="str">
        <f ca="1">IFERROR(INDEX($BO$2:$BO$351, MATCH(AK28, $BP$2:$BP$351, 0)), "")</f>
        <v/>
      </c>
      <c r="AL29" s="28"/>
      <c r="AM29" s="314" t="s">
        <v>93</v>
      </c>
      <c r="AN29" s="315"/>
      <c r="AO29" s="316"/>
      <c r="AP29" s="313" t="str">
        <f ca="1">IFERROR(IF(INDEX('Staff List'!$M$9:$M$358, MATCH(AW30, 'Staff List'!$B$9:$B$358, 0))="", "", INDEX('Staff List'!$M$9:$M$358, MATCH(AW30, 'Staff List'!$B$9:$B$358, 0))), "")</f>
        <v/>
      </c>
      <c r="AQ29" s="313"/>
      <c r="AR29" s="313"/>
      <c r="AS29" s="313"/>
      <c r="AT29" s="313"/>
      <c r="AU29" s="313"/>
      <c r="AV29" s="313"/>
      <c r="AW29" s="75" t="str">
        <f ca="1">IFERROR(INDEX($BO$2:$BO$351, MATCH(AW28, $BP$2:$BP$351, 0)), "")</f>
        <v/>
      </c>
      <c r="AX29" s="28"/>
      <c r="AY29" s="314" t="s">
        <v>93</v>
      </c>
      <c r="AZ29" s="315"/>
      <c r="BA29" s="316"/>
      <c r="BB29" s="313" t="str">
        <f ca="1">IFERROR(IF(INDEX('Staff List'!$M$9:$M$358, MATCH(BI30, 'Staff List'!$B$9:$B$358, 0))="", "", INDEX('Staff List'!$M$9:$M$358, MATCH(BI30, 'Staff List'!$B$9:$B$358, 0))), "")</f>
        <v/>
      </c>
      <c r="BC29" s="313"/>
      <c r="BD29" s="313"/>
      <c r="BE29" s="313"/>
      <c r="BF29" s="313"/>
      <c r="BG29" s="313"/>
      <c r="BH29" s="313"/>
      <c r="BI29" s="75" t="str">
        <f ca="1">IFERROR(INDEX($BO$2:$BO$351, MATCH(BI28, $BP$2:$BP$351, 0)), "")</f>
        <v/>
      </c>
      <c r="BJ29" s="29"/>
      <c r="BK29" s="1"/>
      <c r="BN29" s="8">
        <v>28</v>
      </c>
      <c r="BO29" s="9" t="str">
        <f>IF(INDEX('Staff List'!$E$9:$E$358, MATCH(BN29, NumList, 0))="", "", INDEX('Staff List'!$E$9:$E$358, MATCH(BN29, NumList, 0)))</f>
        <v/>
      </c>
      <c r="BP29" s="9" t="str">
        <f>IFERROR(RANK(BO29,$BO$2:$BO$351,1)+COUNTIF($BO$2:BO29,BO29)-1, "")</f>
        <v/>
      </c>
      <c r="BQ29" s="9" t="str">
        <f>IF(BO29="", "", COUNTIF($BO$2:BO29, BO29))</f>
        <v/>
      </c>
      <c r="BR29" s="68" t="str">
        <f t="shared" si="0"/>
        <v/>
      </c>
      <c r="BT29" s="8">
        <v>28</v>
      </c>
      <c r="BU29" s="9" t="str">
        <f>IFERROR(IF(INDEX($CL$2:$CL$7, MATCH(BU28, $CK$2:$CK$7, 0))&lt;=COUNTIF($BU$2:BU28, BU27), "", BU27), "")</f>
        <v/>
      </c>
      <c r="BV29" s="9" t="str">
        <f>IF(BU29="", "", COUNTIF($BU$2:BU29, BU29))</f>
        <v/>
      </c>
      <c r="BW29" s="68" t="str">
        <f t="shared" si="1"/>
        <v/>
      </c>
      <c r="BY29" s="80" t="str">
        <f t="shared" si="2"/>
        <v/>
      </c>
    </row>
    <row r="30" spans="1:77" x14ac:dyDescent="0.25">
      <c r="A30" s="1"/>
      <c r="B30" s="27"/>
      <c r="C30" s="314" t="s">
        <v>92</v>
      </c>
      <c r="D30" s="315"/>
      <c r="E30" s="316"/>
      <c r="F30" s="317" t="str">
        <f ca="1">IFERROR(IF(INDEX('Staff List'!$Q$9:$Q$358, MATCH(M30, 'Staff List'!$B$9:$B$358, 0))="", "", INDEX('Staff List'!$Q$9:$Q$358, MATCH(M30, 'Staff List'!$B$9:$B$358, 0))), "")</f>
        <v/>
      </c>
      <c r="G30" s="313"/>
      <c r="H30" s="313"/>
      <c r="I30" s="313"/>
      <c r="J30" s="313"/>
      <c r="K30" s="313"/>
      <c r="L30" s="313"/>
      <c r="M30" s="75" t="str">
        <f ca="1">IFERROR(IF(M28="", "", INDEX($BN$2:$BN$351, MATCH(M28, $BP$2:$BP$351, 0))), "")</f>
        <v/>
      </c>
      <c r="N30" s="28"/>
      <c r="O30" s="314" t="s">
        <v>92</v>
      </c>
      <c r="P30" s="315"/>
      <c r="Q30" s="316"/>
      <c r="R30" s="317" t="str">
        <f ca="1">IFERROR(IF(INDEX('Staff List'!$Q$9:$Q$358, MATCH(Y30, 'Staff List'!$B$9:$B$358, 0))="", "", INDEX('Staff List'!$Q$9:$Q$358, MATCH(Y30, 'Staff List'!$B$9:$B$358, 0))), "")</f>
        <v/>
      </c>
      <c r="S30" s="313"/>
      <c r="T30" s="313"/>
      <c r="U30" s="313"/>
      <c r="V30" s="313"/>
      <c r="W30" s="313"/>
      <c r="X30" s="313"/>
      <c r="Y30" s="75" t="str">
        <f ca="1">IFERROR(IF(Y28="", "", INDEX($BN$2:$BN$351, MATCH(Y28, $BP$2:$BP$351, 0))), "")</f>
        <v/>
      </c>
      <c r="Z30" s="28"/>
      <c r="AA30" s="314" t="s">
        <v>92</v>
      </c>
      <c r="AB30" s="315"/>
      <c r="AC30" s="316"/>
      <c r="AD30" s="317" t="str">
        <f ca="1">IFERROR(IF(INDEX('Staff List'!$Q$9:$Q$358, MATCH(AK30, 'Staff List'!$B$9:$B$358, 0))="", "", INDEX('Staff List'!$Q$9:$Q$358, MATCH(AK30, 'Staff List'!$B$9:$B$358, 0))), "")</f>
        <v/>
      </c>
      <c r="AE30" s="313"/>
      <c r="AF30" s="313"/>
      <c r="AG30" s="313"/>
      <c r="AH30" s="313"/>
      <c r="AI30" s="313"/>
      <c r="AJ30" s="313"/>
      <c r="AK30" s="75" t="str">
        <f ca="1">IFERROR(IF(AK28="", "", INDEX($BN$2:$BN$351, MATCH(AK28, $BP$2:$BP$351, 0))), "")</f>
        <v/>
      </c>
      <c r="AL30" s="28"/>
      <c r="AM30" s="314" t="s">
        <v>92</v>
      </c>
      <c r="AN30" s="315"/>
      <c r="AO30" s="316"/>
      <c r="AP30" s="317" t="str">
        <f ca="1">IFERROR(IF(INDEX('Staff List'!$Q$9:$Q$358, MATCH(AW30, 'Staff List'!$B$9:$B$358, 0))="", "", INDEX('Staff List'!$Q$9:$Q$358, MATCH(AW30, 'Staff List'!$B$9:$B$358, 0))), "")</f>
        <v/>
      </c>
      <c r="AQ30" s="313"/>
      <c r="AR30" s="313"/>
      <c r="AS30" s="313"/>
      <c r="AT30" s="313"/>
      <c r="AU30" s="313"/>
      <c r="AV30" s="313"/>
      <c r="AW30" s="75" t="str">
        <f ca="1">IFERROR(IF(AW28="", "", INDEX($BN$2:$BN$351, MATCH(AW28, $BP$2:$BP$351, 0))), "")</f>
        <v/>
      </c>
      <c r="AX30" s="28"/>
      <c r="AY30" s="314" t="s">
        <v>92</v>
      </c>
      <c r="AZ30" s="315"/>
      <c r="BA30" s="316"/>
      <c r="BB30" s="317" t="str">
        <f ca="1">IFERROR(IF(INDEX('Staff List'!$Q$9:$Q$358, MATCH(BI30, 'Staff List'!$B$9:$B$358, 0))="", "", INDEX('Staff List'!$Q$9:$Q$358, MATCH(BI30, 'Staff List'!$B$9:$B$358, 0))), "")</f>
        <v/>
      </c>
      <c r="BC30" s="313"/>
      <c r="BD30" s="313"/>
      <c r="BE30" s="313"/>
      <c r="BF30" s="313"/>
      <c r="BG30" s="313"/>
      <c r="BH30" s="313"/>
      <c r="BI30" s="75" t="str">
        <f ca="1">IFERROR(IF(BI28="", "", INDEX($BN$2:$BN$351, MATCH(BI28, $BP$2:$BP$351, 0))), "")</f>
        <v/>
      </c>
      <c r="BJ30" s="29"/>
      <c r="BK30" s="1"/>
      <c r="BN30" s="8">
        <v>29</v>
      </c>
      <c r="BO30" s="9" t="str">
        <f>IF(INDEX('Staff List'!$E$9:$E$358, MATCH(BN30, NumList, 0))="", "", INDEX('Staff List'!$E$9:$E$358, MATCH(BN30, NumList, 0)))</f>
        <v/>
      </c>
      <c r="BP30" s="9" t="str">
        <f>IFERROR(RANK(BO30,$BO$2:$BO$351,1)+COUNTIF($BO$2:BO30,BO30)-1, "")</f>
        <v/>
      </c>
      <c r="BQ30" s="9" t="str">
        <f>IF(BO30="", "", COUNTIF($BO$2:BO30, BO30))</f>
        <v/>
      </c>
      <c r="BR30" s="68" t="str">
        <f t="shared" si="0"/>
        <v/>
      </c>
      <c r="BT30" s="8">
        <v>29</v>
      </c>
      <c r="BU30" s="9" t="str">
        <f>IFERROR(IF(INDEX($CL$2:$CL$7, MATCH(BU29, $CK$2:$CK$7, 0))&lt;=COUNTIF($BU$2:BU29, BU27), "", BU27), "")</f>
        <v/>
      </c>
      <c r="BV30" s="9" t="str">
        <f>IF(BU30="", "", COUNTIF($BU$2:BU30, BU30))</f>
        <v/>
      </c>
      <c r="BW30" s="68" t="str">
        <f t="shared" si="1"/>
        <v/>
      </c>
      <c r="BY30" s="80" t="str">
        <f t="shared" si="2"/>
        <v/>
      </c>
    </row>
    <row r="31" spans="1:77" x14ac:dyDescent="0.25">
      <c r="A31" s="1"/>
      <c r="B31" s="27"/>
      <c r="C31" s="318" t="s">
        <v>96</v>
      </c>
      <c r="D31" s="319"/>
      <c r="E31" s="320"/>
      <c r="F31" s="321" t="str">
        <f ca="1">IFERROR(IF(INDEX('Staff List'!$U$9:$U$358, MATCH(M30, 'Staff List'!$B$9:$B$358, 0))="", "", INDEX('Staff List'!$U$9:$U$358, MATCH(M30, 'Staff List'!$B$9:$B$358, 0))), "")</f>
        <v/>
      </c>
      <c r="G31" s="322"/>
      <c r="H31" s="322"/>
      <c r="I31" s="322"/>
      <c r="J31" s="322"/>
      <c r="K31" s="322"/>
      <c r="L31" s="322"/>
      <c r="M31" s="81">
        <f ca="1">BI21+1</f>
        <v>505</v>
      </c>
      <c r="N31" s="28"/>
      <c r="O31" s="318" t="s">
        <v>96</v>
      </c>
      <c r="P31" s="319"/>
      <c r="Q31" s="320"/>
      <c r="R31" s="321" t="str">
        <f ca="1">IFERROR(IF(INDEX('Staff List'!$U$9:$U$358, MATCH(Y30, 'Staff List'!$B$9:$B$358, 0))="", "", INDEX('Staff List'!$U$9:$U$358, MATCH(Y30, 'Staff List'!$B$9:$B$358, 0))), "")</f>
        <v/>
      </c>
      <c r="S31" s="322"/>
      <c r="T31" s="322"/>
      <c r="U31" s="322"/>
      <c r="V31" s="322"/>
      <c r="W31" s="322"/>
      <c r="X31" s="322"/>
      <c r="Y31" s="81">
        <f ca="1">M31+1</f>
        <v>506</v>
      </c>
      <c r="Z31" s="28"/>
      <c r="AA31" s="318" t="s">
        <v>96</v>
      </c>
      <c r="AB31" s="319"/>
      <c r="AC31" s="320"/>
      <c r="AD31" s="321" t="str">
        <f ca="1">IFERROR(IF(INDEX('Staff List'!$U$9:$U$358, MATCH(AK30, 'Staff List'!$B$9:$B$358, 0))="", "", INDEX('Staff List'!$U$9:$U$358, MATCH(AK30, 'Staff List'!$B$9:$B$358, 0))), "")</f>
        <v/>
      </c>
      <c r="AE31" s="322"/>
      <c r="AF31" s="322"/>
      <c r="AG31" s="322"/>
      <c r="AH31" s="322"/>
      <c r="AI31" s="322"/>
      <c r="AJ31" s="322"/>
      <c r="AK31" s="81">
        <f ca="1">Y31+1</f>
        <v>507</v>
      </c>
      <c r="AL31" s="28"/>
      <c r="AM31" s="318" t="s">
        <v>96</v>
      </c>
      <c r="AN31" s="319"/>
      <c r="AO31" s="320"/>
      <c r="AP31" s="321" t="str">
        <f ca="1">IFERROR(IF(INDEX('Staff List'!$U$9:$U$358, MATCH(AW30, 'Staff List'!$B$9:$B$358, 0))="", "", INDEX('Staff List'!$U$9:$U$358, MATCH(AW30, 'Staff List'!$B$9:$B$358, 0))), "")</f>
        <v/>
      </c>
      <c r="AQ31" s="322"/>
      <c r="AR31" s="322"/>
      <c r="AS31" s="322"/>
      <c r="AT31" s="322"/>
      <c r="AU31" s="322"/>
      <c r="AV31" s="322"/>
      <c r="AW31" s="81">
        <f ca="1">AK31+1</f>
        <v>508</v>
      </c>
      <c r="AX31" s="28"/>
      <c r="AY31" s="318" t="s">
        <v>96</v>
      </c>
      <c r="AZ31" s="319"/>
      <c r="BA31" s="320"/>
      <c r="BB31" s="321" t="str">
        <f ca="1">IFERROR(IF(INDEX('Staff List'!$U$9:$U$358, MATCH(BI30, 'Staff List'!$B$9:$B$358, 0))="", "", INDEX('Staff List'!$U$9:$U$358, MATCH(BI30, 'Staff List'!$B$9:$B$358, 0))), "")</f>
        <v/>
      </c>
      <c r="BC31" s="322"/>
      <c r="BD31" s="322"/>
      <c r="BE31" s="322"/>
      <c r="BF31" s="322"/>
      <c r="BG31" s="322"/>
      <c r="BH31" s="322"/>
      <c r="BI31" s="81">
        <f ca="1">AW31+1</f>
        <v>509</v>
      </c>
      <c r="BJ31" s="29"/>
      <c r="BK31" s="1"/>
      <c r="BN31" s="8">
        <v>30</v>
      </c>
      <c r="BO31" s="9" t="str">
        <f>IF(INDEX('Staff List'!$E$9:$E$358, MATCH(BN31, NumList, 0))="", "", INDEX('Staff List'!$E$9:$E$358, MATCH(BN31, NumList, 0)))</f>
        <v/>
      </c>
      <c r="BP31" s="9" t="str">
        <f>IFERROR(RANK(BO31,$BO$2:$BO$351,1)+COUNTIF($BO$2:BO31,BO31)-1, "")</f>
        <v/>
      </c>
      <c r="BQ31" s="9" t="str">
        <f>IF(BO31="", "", COUNTIF($BO$2:BO31, BO31))</f>
        <v/>
      </c>
      <c r="BR31" s="68" t="str">
        <f t="shared" si="0"/>
        <v/>
      </c>
      <c r="BT31" s="8">
        <v>30</v>
      </c>
      <c r="BU31" s="9" t="str">
        <f>IFERROR(IF(INDEX($CL$2:$CL$7, MATCH(BU30, $CK$2:$CK$7, 0))&lt;=COUNTIF($BU$2:BU30, BU27), "", BU27), "")</f>
        <v/>
      </c>
      <c r="BV31" s="9" t="str">
        <f>IF(BU31="", "", COUNTIF($BU$2:BU31, BU31))</f>
        <v/>
      </c>
      <c r="BW31" s="68" t="str">
        <f t="shared" si="1"/>
        <v/>
      </c>
      <c r="BY31" s="80" t="str">
        <f t="shared" si="2"/>
        <v/>
      </c>
    </row>
    <row r="32" spans="1:77" x14ac:dyDescent="0.25">
      <c r="A32" s="1"/>
      <c r="B32" s="27"/>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9"/>
      <c r="BK32" s="1"/>
      <c r="BN32" s="8">
        <v>31</v>
      </c>
      <c r="BO32" s="9" t="str">
        <f>IF(INDEX('Staff List'!$E$9:$E$358, MATCH(BN32, NumList, 0))="", "", INDEX('Staff List'!$E$9:$E$358, MATCH(BN32, NumList, 0)))</f>
        <v/>
      </c>
      <c r="BP32" s="9" t="str">
        <f>IFERROR(RANK(BO32,$BO$2:$BO$351,1)+COUNTIF($BO$2:BO32,BO32)-1, "")</f>
        <v/>
      </c>
      <c r="BQ32" s="9" t="str">
        <f>IF(BO32="", "", COUNTIF($BO$2:BO32, BO32))</f>
        <v/>
      </c>
      <c r="BR32" s="68" t="str">
        <f t="shared" si="0"/>
        <v/>
      </c>
      <c r="BT32" s="8">
        <v>31</v>
      </c>
      <c r="BU32" s="9" t="str">
        <f>IFERROR(IF(INDEX($CL$2:$CL$7,MATCH(BU27,$CK$2:$CK$7,0))&lt;=COUNTIF($BU$2:BU31,BU27),IF((BU27+1)&lt;=6,BU27+1,""),BU27), "")</f>
        <v/>
      </c>
      <c r="BV32" s="9" t="str">
        <f>IF(BU32="", "", COUNTIF($BU$2:BU32, BU32))</f>
        <v/>
      </c>
      <c r="BW32" s="68" t="str">
        <f t="shared" si="1"/>
        <v/>
      </c>
      <c r="BY32" s="80" t="str">
        <f t="shared" si="2"/>
        <v/>
      </c>
    </row>
    <row r="33" spans="1:77" x14ac:dyDescent="0.25">
      <c r="A33" s="1"/>
      <c r="B33" s="27"/>
      <c r="C33" s="121" t="str">
        <f ca="1">"Tier "&amp;M39&amp;""</f>
        <v xml:space="preserve">Tier </v>
      </c>
      <c r="D33" s="122"/>
      <c r="E33" s="122"/>
      <c r="F33" s="122"/>
      <c r="G33" s="122"/>
      <c r="H33" s="122"/>
      <c r="I33" s="122"/>
      <c r="J33" s="122"/>
      <c r="K33" s="122"/>
      <c r="L33" s="122"/>
      <c r="M33" s="239"/>
      <c r="N33" s="28"/>
      <c r="O33" s="121" t="str">
        <f ca="1">"Tier "&amp;Y39&amp;""</f>
        <v xml:space="preserve">Tier </v>
      </c>
      <c r="P33" s="122"/>
      <c r="Q33" s="122"/>
      <c r="R33" s="122"/>
      <c r="S33" s="122"/>
      <c r="T33" s="122"/>
      <c r="U33" s="122"/>
      <c r="V33" s="122"/>
      <c r="W33" s="122"/>
      <c r="X33" s="122"/>
      <c r="Y33" s="239"/>
      <c r="Z33" s="28"/>
      <c r="AA33" s="121" t="str">
        <f ca="1">"Tier "&amp;AK39&amp;""</f>
        <v xml:space="preserve">Tier </v>
      </c>
      <c r="AB33" s="122"/>
      <c r="AC33" s="122"/>
      <c r="AD33" s="122"/>
      <c r="AE33" s="122"/>
      <c r="AF33" s="122"/>
      <c r="AG33" s="122"/>
      <c r="AH33" s="122"/>
      <c r="AI33" s="122"/>
      <c r="AJ33" s="122"/>
      <c r="AK33" s="239"/>
      <c r="AL33" s="28"/>
      <c r="AM33" s="121" t="str">
        <f ca="1">"Tier "&amp;AW39&amp;""</f>
        <v xml:space="preserve">Tier </v>
      </c>
      <c r="AN33" s="122"/>
      <c r="AO33" s="122"/>
      <c r="AP33" s="122"/>
      <c r="AQ33" s="122"/>
      <c r="AR33" s="122"/>
      <c r="AS33" s="122"/>
      <c r="AT33" s="122"/>
      <c r="AU33" s="122"/>
      <c r="AV33" s="122"/>
      <c r="AW33" s="239"/>
      <c r="AX33" s="28"/>
      <c r="AY33" s="121" t="str">
        <f ca="1">"Tier "&amp;BI39&amp;""</f>
        <v xml:space="preserve">Tier </v>
      </c>
      <c r="AZ33" s="122"/>
      <c r="BA33" s="122"/>
      <c r="BB33" s="122"/>
      <c r="BC33" s="122"/>
      <c r="BD33" s="122"/>
      <c r="BE33" s="122"/>
      <c r="BF33" s="122"/>
      <c r="BG33" s="122"/>
      <c r="BH33" s="122"/>
      <c r="BI33" s="239"/>
      <c r="BJ33" s="29"/>
      <c r="BK33" s="1"/>
      <c r="BN33" s="8">
        <v>32</v>
      </c>
      <c r="BO33" s="9" t="str">
        <f>IF(INDEX('Staff List'!$E$9:$E$358, MATCH(BN33, NumList, 0))="", "", INDEX('Staff List'!$E$9:$E$358, MATCH(BN33, NumList, 0)))</f>
        <v/>
      </c>
      <c r="BP33" s="9" t="str">
        <f>IFERROR(RANK(BO33,$BO$2:$BO$351,1)+COUNTIF($BO$2:BO33,BO33)-1, "")</f>
        <v/>
      </c>
      <c r="BQ33" s="9" t="str">
        <f>IF(BO33="", "", COUNTIF($BO$2:BO33, BO33))</f>
        <v/>
      </c>
      <c r="BR33" s="68" t="str">
        <f t="shared" si="0"/>
        <v/>
      </c>
      <c r="BT33" s="8">
        <v>32</v>
      </c>
      <c r="BU33" s="9" t="str">
        <f>IFERROR(IF(INDEX($CL$2:$CL$7, MATCH(BU32, $CK$2:$CK$7, 0))&lt;=COUNTIF($BU$2:BU32, BU32), "", BU32), "")</f>
        <v/>
      </c>
      <c r="BV33" s="9" t="str">
        <f>IF(BU33="", "", COUNTIF($BU$2:BU33, BU33))</f>
        <v/>
      </c>
      <c r="BW33" s="68" t="str">
        <f t="shared" si="1"/>
        <v/>
      </c>
      <c r="BY33" s="80" t="str">
        <f t="shared" si="2"/>
        <v/>
      </c>
    </row>
    <row r="34" spans="1:77" x14ac:dyDescent="0.25">
      <c r="A34" s="1"/>
      <c r="B34" s="27"/>
      <c r="C34" s="326" t="s">
        <v>91</v>
      </c>
      <c r="D34" s="325"/>
      <c r="E34" s="327"/>
      <c r="F34" s="328" t="str">
        <f ca="1">IFERROR(IF(INDEX('Staff List'!$C$9:$C$358, MATCH(M40, 'Staff List'!$B$9:$B$358, 0))="", "", INDEX('Staff List'!$C$9:$C$358, MATCH(M40, 'Staff List'!$B$9:$B$358, 0))), "")</f>
        <v/>
      </c>
      <c r="G34" s="329"/>
      <c r="H34" s="329"/>
      <c r="I34" s="329"/>
      <c r="J34" s="329"/>
      <c r="K34" s="329"/>
      <c r="L34" s="329"/>
      <c r="M34" s="330"/>
      <c r="N34" s="28"/>
      <c r="O34" s="326" t="s">
        <v>91</v>
      </c>
      <c r="P34" s="325"/>
      <c r="Q34" s="327"/>
      <c r="R34" s="328" t="str">
        <f ca="1">IFERROR(IF(INDEX('Staff List'!$C$9:$C$358, MATCH(Y40, 'Staff List'!$B$9:$B$358, 0))="", "", INDEX('Staff List'!$C$9:$C$358, MATCH(Y40, 'Staff List'!$B$9:$B$358, 0))), "")</f>
        <v/>
      </c>
      <c r="S34" s="329"/>
      <c r="T34" s="329"/>
      <c r="U34" s="329"/>
      <c r="V34" s="329"/>
      <c r="W34" s="329"/>
      <c r="X34" s="329"/>
      <c r="Y34" s="330"/>
      <c r="Z34" s="28"/>
      <c r="AA34" s="326" t="s">
        <v>91</v>
      </c>
      <c r="AB34" s="325"/>
      <c r="AC34" s="327"/>
      <c r="AD34" s="328" t="str">
        <f ca="1">IFERROR(IF(INDEX('Staff List'!$C$9:$C$358, MATCH(AK40, 'Staff List'!$B$9:$B$358, 0))="", "", INDEX('Staff List'!$C$9:$C$358, MATCH(AK40, 'Staff List'!$B$9:$B$358, 0))), "")</f>
        <v/>
      </c>
      <c r="AE34" s="329"/>
      <c r="AF34" s="329"/>
      <c r="AG34" s="329"/>
      <c r="AH34" s="329"/>
      <c r="AI34" s="329"/>
      <c r="AJ34" s="329"/>
      <c r="AK34" s="330"/>
      <c r="AL34" s="28"/>
      <c r="AM34" s="326" t="s">
        <v>91</v>
      </c>
      <c r="AN34" s="325"/>
      <c r="AO34" s="327"/>
      <c r="AP34" s="328" t="str">
        <f ca="1">IFERROR(IF(INDEX('Staff List'!$C$9:$C$358, MATCH(AW40, 'Staff List'!$B$9:$B$358, 0))="", "", INDEX('Staff List'!$C$9:$C$358, MATCH(AW40, 'Staff List'!$B$9:$B$358, 0))), "")</f>
        <v/>
      </c>
      <c r="AQ34" s="329"/>
      <c r="AR34" s="329"/>
      <c r="AS34" s="329"/>
      <c r="AT34" s="329"/>
      <c r="AU34" s="329"/>
      <c r="AV34" s="329"/>
      <c r="AW34" s="330"/>
      <c r="AX34" s="28"/>
      <c r="AY34" s="326" t="s">
        <v>91</v>
      </c>
      <c r="AZ34" s="325"/>
      <c r="BA34" s="327"/>
      <c r="BB34" s="328" t="str">
        <f ca="1">IFERROR(IF(INDEX('Staff List'!$C$9:$C$358, MATCH(BI40, 'Staff List'!$B$9:$B$358, 0))="", "", INDEX('Staff List'!$C$9:$C$358, MATCH(BI40, 'Staff List'!$B$9:$B$358, 0))), "")</f>
        <v/>
      </c>
      <c r="BC34" s="329"/>
      <c r="BD34" s="329"/>
      <c r="BE34" s="329"/>
      <c r="BF34" s="329"/>
      <c r="BG34" s="329"/>
      <c r="BH34" s="329"/>
      <c r="BI34" s="330"/>
      <c r="BJ34" s="29"/>
      <c r="BK34" s="1"/>
      <c r="BN34" s="8">
        <v>33</v>
      </c>
      <c r="BO34" s="9" t="str">
        <f>IF(INDEX('Staff List'!$E$9:$E$358, MATCH(BN34, NumList, 0))="", "", INDEX('Staff List'!$E$9:$E$358, MATCH(BN34, NumList, 0)))</f>
        <v/>
      </c>
      <c r="BP34" s="9" t="str">
        <f>IFERROR(RANK(BO34,$BO$2:$BO$351,1)+COUNTIF($BO$2:BO34,BO34)-1, "")</f>
        <v/>
      </c>
      <c r="BQ34" s="9" t="str">
        <f>IF(BO34="", "", COUNTIF($BO$2:BO34, BO34))</f>
        <v/>
      </c>
      <c r="BR34" s="68" t="str">
        <f t="shared" si="0"/>
        <v/>
      </c>
      <c r="BT34" s="8">
        <v>33</v>
      </c>
      <c r="BU34" s="9" t="str">
        <f>IFERROR(IF(INDEX($CL$2:$CL$7, MATCH(BU33, $CK$2:$CK$7, 0))&lt;=COUNTIF($BU$2:BU33, BU32), "", BU32), "")</f>
        <v/>
      </c>
      <c r="BV34" s="9" t="str">
        <f>IF(BU34="", "", COUNTIF($BU$2:BU34, BU34))</f>
        <v/>
      </c>
      <c r="BW34" s="68" t="str">
        <f t="shared" si="1"/>
        <v/>
      </c>
      <c r="BY34" s="80" t="str">
        <f t="shared" si="2"/>
        <v/>
      </c>
    </row>
    <row r="35" spans="1:77" x14ac:dyDescent="0.25">
      <c r="A35" s="1"/>
      <c r="B35" s="27"/>
      <c r="C35" s="332" t="s">
        <v>90</v>
      </c>
      <c r="D35" s="333"/>
      <c r="E35" s="72" t="str">
        <f ca="1">IFERROR(INDEX('Staff List'!$K$9:$K$358, MATCH(M40, 'Staff List'!$B$9:$B$358, 0)), "")</f>
        <v/>
      </c>
      <c r="F35" s="317" t="str">
        <f ca="1">IFERROR(IF(INDEX('Staff List'!$D$9:$D$358, MATCH(M40, 'Staff List'!$B$9:$B$358, 0))="", "", INDEX('Staff List'!$D$9:$D$358, MATCH(M40, 'Staff List'!$B$9:$B$358, 0))), "")</f>
        <v/>
      </c>
      <c r="G35" s="313"/>
      <c r="H35" s="313"/>
      <c r="I35" s="313"/>
      <c r="J35" s="313"/>
      <c r="K35" s="313"/>
      <c r="L35" s="313"/>
      <c r="M35" s="331"/>
      <c r="N35" s="28"/>
      <c r="O35" s="332" t="s">
        <v>90</v>
      </c>
      <c r="P35" s="333"/>
      <c r="Q35" s="72" t="str">
        <f ca="1">IFERROR(INDEX('Staff List'!$K$9:$K$358, MATCH(Y40, 'Staff List'!$B$9:$B$358, 0)), "")</f>
        <v/>
      </c>
      <c r="R35" s="317" t="str">
        <f ca="1">IFERROR(IF(INDEX('Staff List'!$D$9:$D$358, MATCH(Y40, 'Staff List'!$B$9:$B$358, 0))="", "", INDEX('Staff List'!$D$9:$D$358, MATCH(Y40, 'Staff List'!$B$9:$B$358, 0))), "")</f>
        <v/>
      </c>
      <c r="S35" s="313"/>
      <c r="T35" s="313"/>
      <c r="U35" s="313"/>
      <c r="V35" s="313"/>
      <c r="W35" s="313"/>
      <c r="X35" s="313"/>
      <c r="Y35" s="331"/>
      <c r="Z35" s="28"/>
      <c r="AA35" s="332" t="s">
        <v>90</v>
      </c>
      <c r="AB35" s="333"/>
      <c r="AC35" s="72" t="str">
        <f ca="1">IFERROR(INDEX('Staff List'!$K$9:$K$358, MATCH(AK40, 'Staff List'!$B$9:$B$358, 0)), "")</f>
        <v/>
      </c>
      <c r="AD35" s="317" t="str">
        <f ca="1">IFERROR(IF(INDEX('Staff List'!$D$9:$D$358, MATCH(AK40, 'Staff List'!$B$9:$B$358, 0))="", "", INDEX('Staff List'!$D$9:$D$358, MATCH(AK40, 'Staff List'!$B$9:$B$358, 0))), "")</f>
        <v/>
      </c>
      <c r="AE35" s="313"/>
      <c r="AF35" s="313"/>
      <c r="AG35" s="313"/>
      <c r="AH35" s="313"/>
      <c r="AI35" s="313"/>
      <c r="AJ35" s="313"/>
      <c r="AK35" s="331"/>
      <c r="AL35" s="28"/>
      <c r="AM35" s="332" t="s">
        <v>90</v>
      </c>
      <c r="AN35" s="333"/>
      <c r="AO35" s="72" t="str">
        <f ca="1">IFERROR(INDEX('Staff List'!$K$9:$K$358, MATCH(AW40, 'Staff List'!$B$9:$B$358, 0)), "")</f>
        <v/>
      </c>
      <c r="AP35" s="317" t="str">
        <f ca="1">IFERROR(IF(INDEX('Staff List'!$D$9:$D$358, MATCH(AW40, 'Staff List'!$B$9:$B$358, 0))="", "", INDEX('Staff List'!$D$9:$D$358, MATCH(AW40, 'Staff List'!$B$9:$B$358, 0))), "")</f>
        <v/>
      </c>
      <c r="AQ35" s="313"/>
      <c r="AR35" s="313"/>
      <c r="AS35" s="313"/>
      <c r="AT35" s="313"/>
      <c r="AU35" s="313"/>
      <c r="AV35" s="313"/>
      <c r="AW35" s="331"/>
      <c r="AX35" s="28"/>
      <c r="AY35" s="332" t="s">
        <v>90</v>
      </c>
      <c r="AZ35" s="333"/>
      <c r="BA35" s="72" t="str">
        <f ca="1">IFERROR(INDEX('Staff List'!$K$9:$K$358, MATCH(BI40, 'Staff List'!$B$9:$B$358, 0)), "")</f>
        <v/>
      </c>
      <c r="BB35" s="317" t="str">
        <f ca="1">IFERROR(IF(INDEX('Staff List'!$D$9:$D$358, MATCH(BI40, 'Staff List'!$B$9:$B$358, 0))="", "", INDEX('Staff List'!$D$9:$D$358, MATCH(BI40, 'Staff List'!$B$9:$B$358, 0))), "")</f>
        <v/>
      </c>
      <c r="BC35" s="313"/>
      <c r="BD35" s="313"/>
      <c r="BE35" s="313"/>
      <c r="BF35" s="313"/>
      <c r="BG35" s="313"/>
      <c r="BH35" s="313"/>
      <c r="BI35" s="331"/>
      <c r="BJ35" s="29"/>
      <c r="BK35" s="1"/>
      <c r="BN35" s="8">
        <v>34</v>
      </c>
      <c r="BO35" s="9" t="str">
        <f>IF(INDEX('Staff List'!$E$9:$E$358, MATCH(BN35, NumList, 0))="", "", INDEX('Staff List'!$E$9:$E$358, MATCH(BN35, NumList, 0)))</f>
        <v/>
      </c>
      <c r="BP35" s="9" t="str">
        <f>IFERROR(RANK(BO35,$BO$2:$BO$351,1)+COUNTIF($BO$2:BO35,BO35)-1, "")</f>
        <v/>
      </c>
      <c r="BQ35" s="9" t="str">
        <f>IF(BO35="", "", COUNTIF($BO$2:BO35, BO35))</f>
        <v/>
      </c>
      <c r="BR35" s="68" t="str">
        <f t="shared" si="0"/>
        <v/>
      </c>
      <c r="BT35" s="8">
        <v>34</v>
      </c>
      <c r="BU35" s="9" t="str">
        <f>IFERROR(IF(INDEX($CL$2:$CL$7, MATCH(BU34, $CK$2:$CK$7, 0))&lt;=COUNTIF($BU$2:BU34, BU32), "", BU32), "")</f>
        <v/>
      </c>
      <c r="BV35" s="9" t="str">
        <f>IF(BU35="", "", COUNTIF($BU$2:BU35, BU35))</f>
        <v/>
      </c>
      <c r="BW35" s="68" t="str">
        <f t="shared" si="1"/>
        <v/>
      </c>
      <c r="BY35" s="80" t="str">
        <f t="shared" si="2"/>
        <v/>
      </c>
    </row>
    <row r="36" spans="1:77" x14ac:dyDescent="0.25">
      <c r="A36" s="1"/>
      <c r="B36" s="27"/>
      <c r="C36" s="314" t="s">
        <v>95</v>
      </c>
      <c r="D36" s="315"/>
      <c r="E36" s="315"/>
      <c r="F36" s="325"/>
      <c r="G36" s="73" t="str">
        <f ca="1">IFERROR(INDEX('Staff List'!$H$9:$H$358, MATCH(M40, 'Staff List'!$B$9:$B$358, 0)), "")</f>
        <v/>
      </c>
      <c r="H36" s="323" t="str">
        <f ca="1">IFERROR(INDEX('Staff List'!$AU$6:$AU$10, MATCH(G36, 'Staff List'!$AJ$6:$AJ$10, 0)), "")</f>
        <v/>
      </c>
      <c r="I36" s="324"/>
      <c r="J36" s="324"/>
      <c r="K36" s="324"/>
      <c r="L36" s="324"/>
      <c r="M36" s="331"/>
      <c r="N36" s="28"/>
      <c r="O36" s="314" t="s">
        <v>95</v>
      </c>
      <c r="P36" s="315"/>
      <c r="Q36" s="315"/>
      <c r="R36" s="325"/>
      <c r="S36" s="73" t="str">
        <f ca="1">IFERROR(INDEX('Staff List'!$H$9:$H$358, MATCH(Y40, 'Staff List'!$B$9:$B$358, 0)), "")</f>
        <v/>
      </c>
      <c r="T36" s="323" t="str">
        <f ca="1">IFERROR(INDEX('Staff List'!$AU$6:$AU$10, MATCH(S36, 'Staff List'!$AJ$6:$AJ$10, 0)), "")</f>
        <v/>
      </c>
      <c r="U36" s="324"/>
      <c r="V36" s="324"/>
      <c r="W36" s="324"/>
      <c r="X36" s="324"/>
      <c r="Y36" s="331"/>
      <c r="Z36" s="28"/>
      <c r="AA36" s="314" t="s">
        <v>95</v>
      </c>
      <c r="AB36" s="315"/>
      <c r="AC36" s="315"/>
      <c r="AD36" s="325"/>
      <c r="AE36" s="73" t="str">
        <f ca="1">IFERROR(INDEX('Staff List'!$H$9:$H$358, MATCH(AK40, 'Staff List'!$B$9:$B$358, 0)), "")</f>
        <v/>
      </c>
      <c r="AF36" s="323" t="str">
        <f ca="1">IFERROR(INDEX('Staff List'!$AU$6:$AU$10, MATCH(AE36, 'Staff List'!$AJ$6:$AJ$10, 0)), "")</f>
        <v/>
      </c>
      <c r="AG36" s="324"/>
      <c r="AH36" s="324"/>
      <c r="AI36" s="324"/>
      <c r="AJ36" s="324"/>
      <c r="AK36" s="331"/>
      <c r="AL36" s="28"/>
      <c r="AM36" s="314" t="s">
        <v>95</v>
      </c>
      <c r="AN36" s="315"/>
      <c r="AO36" s="315"/>
      <c r="AP36" s="325"/>
      <c r="AQ36" s="73" t="str">
        <f ca="1">IFERROR(INDEX('Staff List'!$H$9:$H$358, MATCH(AW40, 'Staff List'!$B$9:$B$358, 0)), "")</f>
        <v/>
      </c>
      <c r="AR36" s="323" t="str">
        <f ca="1">IFERROR(INDEX('Staff List'!$AU$6:$AU$10, MATCH(AQ36, 'Staff List'!$AJ$6:$AJ$10, 0)), "")</f>
        <v/>
      </c>
      <c r="AS36" s="324"/>
      <c r="AT36" s="324"/>
      <c r="AU36" s="324"/>
      <c r="AV36" s="324"/>
      <c r="AW36" s="331"/>
      <c r="AX36" s="28"/>
      <c r="AY36" s="314" t="s">
        <v>95</v>
      </c>
      <c r="AZ36" s="315"/>
      <c r="BA36" s="315"/>
      <c r="BB36" s="325"/>
      <c r="BC36" s="73" t="str">
        <f ca="1">IFERROR(INDEX('Staff List'!$H$9:$H$358, MATCH(BI40, 'Staff List'!$B$9:$B$358, 0)), "")</f>
        <v/>
      </c>
      <c r="BD36" s="323" t="str">
        <f ca="1">IFERROR(INDEX('Staff List'!$AU$6:$AU$10, MATCH(BC36, 'Staff List'!$AJ$6:$AJ$10, 0)), "")</f>
        <v/>
      </c>
      <c r="BE36" s="324"/>
      <c r="BF36" s="324"/>
      <c r="BG36" s="324"/>
      <c r="BH36" s="324"/>
      <c r="BI36" s="331"/>
      <c r="BJ36" s="29"/>
      <c r="BK36" s="1"/>
      <c r="BN36" s="8">
        <v>35</v>
      </c>
      <c r="BO36" s="9" t="str">
        <f>IF(INDEX('Staff List'!$E$9:$E$358, MATCH(BN36, NumList, 0))="", "", INDEX('Staff List'!$E$9:$E$358, MATCH(BN36, NumList, 0)))</f>
        <v/>
      </c>
      <c r="BP36" s="9" t="str">
        <f>IFERROR(RANK(BO36,$BO$2:$BO$351,1)+COUNTIF($BO$2:BO36,BO36)-1, "")</f>
        <v/>
      </c>
      <c r="BQ36" s="9" t="str">
        <f>IF(BO36="", "", COUNTIF($BO$2:BO36, BO36))</f>
        <v/>
      </c>
      <c r="BR36" s="68" t="str">
        <f t="shared" si="0"/>
        <v/>
      </c>
      <c r="BT36" s="8">
        <v>35</v>
      </c>
      <c r="BU36" s="9" t="str">
        <f>IFERROR(IF(INDEX($CL$2:$CL$7, MATCH(BU35, $CK$2:$CK$7, 0))&lt;=COUNTIF($BU$2:BU35, BU32), "", BU32), "")</f>
        <v/>
      </c>
      <c r="BV36" s="9" t="str">
        <f>IF(BU36="", "", COUNTIF($BU$2:BU36, BU36))</f>
        <v/>
      </c>
      <c r="BW36" s="68" t="str">
        <f t="shared" si="1"/>
        <v/>
      </c>
      <c r="BY36" s="80" t="str">
        <f t="shared" si="2"/>
        <v/>
      </c>
    </row>
    <row r="37" spans="1:77" x14ac:dyDescent="0.25">
      <c r="A37" s="1"/>
      <c r="B37" s="27"/>
      <c r="C37" s="314" t="s">
        <v>94</v>
      </c>
      <c r="D37" s="315"/>
      <c r="E37" s="315"/>
      <c r="F37" s="315"/>
      <c r="G37" s="74" t="str">
        <f ca="1">IFERROR(INDEX('Staff List'!$G$9:$G$358, MATCH(M40, 'Staff List'!$B$9:$B$358, 0)), "")</f>
        <v/>
      </c>
      <c r="H37" s="317" t="str">
        <f ca="1">IFERROR(INDEX('Staff List'!$AP$6:$AP$8, MATCH(G37, 'Staff List'!$AI$6:$AI$8, 0)), "")</f>
        <v/>
      </c>
      <c r="I37" s="313"/>
      <c r="J37" s="313"/>
      <c r="K37" s="313"/>
      <c r="L37" s="313"/>
      <c r="M37" s="331"/>
      <c r="N37" s="28"/>
      <c r="O37" s="314" t="s">
        <v>94</v>
      </c>
      <c r="P37" s="315"/>
      <c r="Q37" s="315"/>
      <c r="R37" s="315"/>
      <c r="S37" s="74" t="str">
        <f ca="1">IFERROR(INDEX('Staff List'!$G$9:$G$358, MATCH(Y40, 'Staff List'!$B$9:$B$358, 0)), "")</f>
        <v/>
      </c>
      <c r="T37" s="317" t="str">
        <f ca="1">IFERROR(INDEX('Staff List'!$AP$6:$AP$8, MATCH(S37, 'Staff List'!$AI$6:$AI$8, 0)), "")</f>
        <v/>
      </c>
      <c r="U37" s="313"/>
      <c r="V37" s="313"/>
      <c r="W37" s="313"/>
      <c r="X37" s="313"/>
      <c r="Y37" s="331"/>
      <c r="Z37" s="28"/>
      <c r="AA37" s="314" t="s">
        <v>94</v>
      </c>
      <c r="AB37" s="315"/>
      <c r="AC37" s="315"/>
      <c r="AD37" s="315"/>
      <c r="AE37" s="74" t="str">
        <f ca="1">IFERROR(INDEX('Staff List'!$G$9:$G$358, MATCH(AK40, 'Staff List'!$B$9:$B$358, 0)), "")</f>
        <v/>
      </c>
      <c r="AF37" s="317" t="str">
        <f ca="1">IFERROR(INDEX('Staff List'!$AP$6:$AP$8, MATCH(AE37, 'Staff List'!$AI$6:$AI$8, 0)), "")</f>
        <v/>
      </c>
      <c r="AG37" s="313"/>
      <c r="AH37" s="313"/>
      <c r="AI37" s="313"/>
      <c r="AJ37" s="313"/>
      <c r="AK37" s="331"/>
      <c r="AL37" s="28"/>
      <c r="AM37" s="314" t="s">
        <v>94</v>
      </c>
      <c r="AN37" s="315"/>
      <c r="AO37" s="315"/>
      <c r="AP37" s="315"/>
      <c r="AQ37" s="74" t="str">
        <f ca="1">IFERROR(INDEX('Staff List'!$G$9:$G$358, MATCH(AW40, 'Staff List'!$B$9:$B$358, 0)), "")</f>
        <v/>
      </c>
      <c r="AR37" s="317" t="str">
        <f ca="1">IFERROR(INDEX('Staff List'!$AP$6:$AP$8, MATCH(AQ37, 'Staff List'!$AI$6:$AI$8, 0)), "")</f>
        <v/>
      </c>
      <c r="AS37" s="313"/>
      <c r="AT37" s="313"/>
      <c r="AU37" s="313"/>
      <c r="AV37" s="313"/>
      <c r="AW37" s="331"/>
      <c r="AX37" s="28"/>
      <c r="AY37" s="314" t="s">
        <v>94</v>
      </c>
      <c r="AZ37" s="315"/>
      <c r="BA37" s="315"/>
      <c r="BB37" s="315"/>
      <c r="BC37" s="74" t="str">
        <f ca="1">IFERROR(INDEX('Staff List'!$G$9:$G$358, MATCH(BI40, 'Staff List'!$B$9:$B$358, 0)), "")</f>
        <v/>
      </c>
      <c r="BD37" s="317" t="str">
        <f ca="1">IFERROR(INDEX('Staff List'!$AP$6:$AP$8, MATCH(BC37, 'Staff List'!$AI$6:$AI$8, 0)), "")</f>
        <v/>
      </c>
      <c r="BE37" s="313"/>
      <c r="BF37" s="313"/>
      <c r="BG37" s="313"/>
      <c r="BH37" s="313"/>
      <c r="BI37" s="331"/>
      <c r="BJ37" s="29"/>
      <c r="BK37" s="1"/>
      <c r="BN37" s="8">
        <v>36</v>
      </c>
      <c r="BO37" s="9" t="str">
        <f>IF(INDEX('Staff List'!$E$9:$E$358, MATCH(BN37, NumList, 0))="", "", INDEX('Staff List'!$E$9:$E$358, MATCH(BN37, NumList, 0)))</f>
        <v/>
      </c>
      <c r="BP37" s="9" t="str">
        <f>IFERROR(RANK(BO37,$BO$2:$BO$351,1)+COUNTIF($BO$2:BO37,BO37)-1, "")</f>
        <v/>
      </c>
      <c r="BQ37" s="9" t="str">
        <f>IF(BO37="", "", COUNTIF($BO$2:BO37, BO37))</f>
        <v/>
      </c>
      <c r="BR37" s="68" t="str">
        <f t="shared" si="0"/>
        <v/>
      </c>
      <c r="BT37" s="8">
        <v>36</v>
      </c>
      <c r="BU37" s="9" t="str">
        <f>IFERROR(IF(INDEX($CL$2:$CL$7,MATCH(BU32,$CK$2:$CK$7,0))&lt;=COUNTIF($BU$2:BU36,BU32),IF((BU32+1)&lt;=6,BU32+1,""),BU32), "")</f>
        <v/>
      </c>
      <c r="BV37" s="9" t="str">
        <f>IF(BU37="", "", COUNTIF($BU$2:BU37, BU37))</f>
        <v/>
      </c>
      <c r="BW37" s="68" t="str">
        <f t="shared" si="1"/>
        <v/>
      </c>
      <c r="BY37" s="80" t="str">
        <f t="shared" si="2"/>
        <v/>
      </c>
    </row>
    <row r="38" spans="1:77" x14ac:dyDescent="0.25">
      <c r="A38" s="1"/>
      <c r="B38" s="27"/>
      <c r="C38" s="314" t="s">
        <v>97</v>
      </c>
      <c r="D38" s="315"/>
      <c r="E38" s="315"/>
      <c r="F38" s="319"/>
      <c r="G38" s="320"/>
      <c r="H38" s="317" t="str">
        <f ca="1">IFERROR(INDEX('Staff List'!$AT$6:$AT$8, MATCH(E35, 'Staff List'!$AM$6:$AM$8, 0)), "")</f>
        <v/>
      </c>
      <c r="I38" s="313"/>
      <c r="J38" s="313"/>
      <c r="K38" s="313"/>
      <c r="L38" s="313"/>
      <c r="M38" s="75" t="e">
        <f ca="1">INDEX($BY$2:$BY$401, MATCH(M41, $BT$2:$BT$401, 0))</f>
        <v>#N/A</v>
      </c>
      <c r="N38" s="28"/>
      <c r="O38" s="314" t="s">
        <v>97</v>
      </c>
      <c r="P38" s="315"/>
      <c r="Q38" s="315"/>
      <c r="R38" s="319"/>
      <c r="S38" s="320"/>
      <c r="T38" s="317" t="str">
        <f ca="1">IFERROR(INDEX('Staff List'!$AT$6:$AT$8, MATCH(Q35, 'Staff List'!$AM$6:$AM$8, 0)), "")</f>
        <v/>
      </c>
      <c r="U38" s="313"/>
      <c r="V38" s="313"/>
      <c r="W38" s="313"/>
      <c r="X38" s="313"/>
      <c r="Y38" s="75" t="e">
        <f ca="1">INDEX($BY$2:$BY$401, MATCH(Y41, $BT$2:$BT$401, 0))</f>
        <v>#N/A</v>
      </c>
      <c r="Z38" s="28"/>
      <c r="AA38" s="314" t="s">
        <v>97</v>
      </c>
      <c r="AB38" s="315"/>
      <c r="AC38" s="315"/>
      <c r="AD38" s="319"/>
      <c r="AE38" s="320"/>
      <c r="AF38" s="317" t="str">
        <f ca="1">IFERROR(INDEX('Staff List'!$AT$6:$AT$8, MATCH(AC35, 'Staff List'!$AM$6:$AM$8, 0)), "")</f>
        <v/>
      </c>
      <c r="AG38" s="313"/>
      <c r="AH38" s="313"/>
      <c r="AI38" s="313"/>
      <c r="AJ38" s="313"/>
      <c r="AK38" s="75" t="e">
        <f ca="1">INDEX($BY$2:$BY$401, MATCH(AK41, $BT$2:$BT$401, 0))</f>
        <v>#N/A</v>
      </c>
      <c r="AL38" s="28"/>
      <c r="AM38" s="314" t="s">
        <v>97</v>
      </c>
      <c r="AN38" s="315"/>
      <c r="AO38" s="315"/>
      <c r="AP38" s="319"/>
      <c r="AQ38" s="320"/>
      <c r="AR38" s="317" t="str">
        <f ca="1">IFERROR(INDEX('Staff List'!$AT$6:$AT$8, MATCH(AO35, 'Staff List'!$AM$6:$AM$8, 0)), "")</f>
        <v/>
      </c>
      <c r="AS38" s="313"/>
      <c r="AT38" s="313"/>
      <c r="AU38" s="313"/>
      <c r="AV38" s="313"/>
      <c r="AW38" s="75" t="e">
        <f ca="1">INDEX($BY$2:$BY$401, MATCH(AW41, $BT$2:$BT$401, 0))</f>
        <v>#N/A</v>
      </c>
      <c r="AX38" s="28"/>
      <c r="AY38" s="314" t="s">
        <v>97</v>
      </c>
      <c r="AZ38" s="315"/>
      <c r="BA38" s="315"/>
      <c r="BB38" s="319"/>
      <c r="BC38" s="320"/>
      <c r="BD38" s="317" t="str">
        <f ca="1">IFERROR(INDEX('Staff List'!$AT$6:$AT$8, MATCH(BA35, 'Staff List'!$AM$6:$AM$8, 0)), "")</f>
        <v/>
      </c>
      <c r="BE38" s="313"/>
      <c r="BF38" s="313"/>
      <c r="BG38" s="313"/>
      <c r="BH38" s="313"/>
      <c r="BI38" s="75" t="e">
        <f ca="1">INDEX($BY$2:$BY$401, MATCH(BI41, $BT$2:$BT$401, 0))</f>
        <v>#N/A</v>
      </c>
      <c r="BJ38" s="29"/>
      <c r="BK38" s="1"/>
      <c r="BN38" s="8">
        <v>37</v>
      </c>
      <c r="BO38" s="9" t="str">
        <f>IF(INDEX('Staff List'!$E$9:$E$358, MATCH(BN38, NumList, 0))="", "", INDEX('Staff List'!$E$9:$E$358, MATCH(BN38, NumList, 0)))</f>
        <v/>
      </c>
      <c r="BP38" s="9" t="str">
        <f>IFERROR(RANK(BO38,$BO$2:$BO$351,1)+COUNTIF($BO$2:BO38,BO38)-1, "")</f>
        <v/>
      </c>
      <c r="BQ38" s="9" t="str">
        <f>IF(BO38="", "", COUNTIF($BO$2:BO38, BO38))</f>
        <v/>
      </c>
      <c r="BR38" s="68" t="str">
        <f t="shared" si="0"/>
        <v/>
      </c>
      <c r="BT38" s="8">
        <v>37</v>
      </c>
      <c r="BU38" s="9" t="str">
        <f>IFERROR(IF(INDEX($CL$2:$CL$7, MATCH(BU37, $CK$2:$CK$7, 0))&lt;=COUNTIF($BU$2:BU37, BU37), "", BU37), "")</f>
        <v/>
      </c>
      <c r="BV38" s="9" t="str">
        <f>IF(BU38="", "", COUNTIF($BU$2:BU38, BU38))</f>
        <v/>
      </c>
      <c r="BW38" s="68" t="str">
        <f t="shared" si="1"/>
        <v/>
      </c>
      <c r="BY38" s="80" t="str">
        <f t="shared" si="2"/>
        <v/>
      </c>
    </row>
    <row r="39" spans="1:77" x14ac:dyDescent="0.25">
      <c r="A39" s="1"/>
      <c r="B39" s="27"/>
      <c r="C39" s="314" t="s">
        <v>93</v>
      </c>
      <c r="D39" s="315"/>
      <c r="E39" s="316"/>
      <c r="F39" s="313" t="str">
        <f ca="1">IFERROR(IF(INDEX('Staff List'!$M$9:$M$358, MATCH(M40, 'Staff List'!$B$9:$B$358, 0))="", "", INDEX('Staff List'!$M$9:$M$358, MATCH(M40, 'Staff List'!$B$9:$B$358, 0))), "")</f>
        <v/>
      </c>
      <c r="G39" s="313"/>
      <c r="H39" s="313"/>
      <c r="I39" s="313"/>
      <c r="J39" s="313"/>
      <c r="K39" s="313"/>
      <c r="L39" s="313"/>
      <c r="M39" s="75" t="str">
        <f ca="1">IFERROR(INDEX($BO$2:$BO$351, MATCH(M38, $BP$2:$BP$351, 0)), "")</f>
        <v/>
      </c>
      <c r="N39" s="28"/>
      <c r="O39" s="314" t="s">
        <v>93</v>
      </c>
      <c r="P39" s="315"/>
      <c r="Q39" s="316"/>
      <c r="R39" s="313" t="str">
        <f ca="1">IFERROR(IF(INDEX('Staff List'!$M$9:$M$358, MATCH(Y40, 'Staff List'!$B$9:$B$358, 0))="", "", INDEX('Staff List'!$M$9:$M$358, MATCH(Y40, 'Staff List'!$B$9:$B$358, 0))), "")</f>
        <v/>
      </c>
      <c r="S39" s="313"/>
      <c r="T39" s="313"/>
      <c r="U39" s="313"/>
      <c r="V39" s="313"/>
      <c r="W39" s="313"/>
      <c r="X39" s="313"/>
      <c r="Y39" s="75" t="str">
        <f ca="1">IFERROR(INDEX($BO$2:$BO$351, MATCH(Y38, $BP$2:$BP$351, 0)), "")</f>
        <v/>
      </c>
      <c r="Z39" s="28"/>
      <c r="AA39" s="314" t="s">
        <v>93</v>
      </c>
      <c r="AB39" s="315"/>
      <c r="AC39" s="316"/>
      <c r="AD39" s="313" t="str">
        <f ca="1">IFERROR(IF(INDEX('Staff List'!$M$9:$M$358, MATCH(AK40, 'Staff List'!$B$9:$B$358, 0))="", "", INDEX('Staff List'!$M$9:$M$358, MATCH(AK40, 'Staff List'!$B$9:$B$358, 0))), "")</f>
        <v/>
      </c>
      <c r="AE39" s="313"/>
      <c r="AF39" s="313"/>
      <c r="AG39" s="313"/>
      <c r="AH39" s="313"/>
      <c r="AI39" s="313"/>
      <c r="AJ39" s="313"/>
      <c r="AK39" s="75" t="str">
        <f ca="1">IFERROR(INDEX($BO$2:$BO$351, MATCH(AK38, $BP$2:$BP$351, 0)), "")</f>
        <v/>
      </c>
      <c r="AL39" s="28"/>
      <c r="AM39" s="314" t="s">
        <v>93</v>
      </c>
      <c r="AN39" s="315"/>
      <c r="AO39" s="316"/>
      <c r="AP39" s="313" t="str">
        <f ca="1">IFERROR(IF(INDEX('Staff List'!$M$9:$M$358, MATCH(AW40, 'Staff List'!$B$9:$B$358, 0))="", "", INDEX('Staff List'!$M$9:$M$358, MATCH(AW40, 'Staff List'!$B$9:$B$358, 0))), "")</f>
        <v/>
      </c>
      <c r="AQ39" s="313"/>
      <c r="AR39" s="313"/>
      <c r="AS39" s="313"/>
      <c r="AT39" s="313"/>
      <c r="AU39" s="313"/>
      <c r="AV39" s="313"/>
      <c r="AW39" s="75" t="str">
        <f ca="1">IFERROR(INDEX($BO$2:$BO$351, MATCH(AW38, $BP$2:$BP$351, 0)), "")</f>
        <v/>
      </c>
      <c r="AX39" s="28"/>
      <c r="AY39" s="314" t="s">
        <v>93</v>
      </c>
      <c r="AZ39" s="315"/>
      <c r="BA39" s="316"/>
      <c r="BB39" s="313" t="str">
        <f ca="1">IFERROR(IF(INDEX('Staff List'!$M$9:$M$358, MATCH(BI40, 'Staff List'!$B$9:$B$358, 0))="", "", INDEX('Staff List'!$M$9:$M$358, MATCH(BI40, 'Staff List'!$B$9:$B$358, 0))), "")</f>
        <v/>
      </c>
      <c r="BC39" s="313"/>
      <c r="BD39" s="313"/>
      <c r="BE39" s="313"/>
      <c r="BF39" s="313"/>
      <c r="BG39" s="313"/>
      <c r="BH39" s="313"/>
      <c r="BI39" s="75" t="str">
        <f ca="1">IFERROR(INDEX($BO$2:$BO$351, MATCH(BI38, $BP$2:$BP$351, 0)), "")</f>
        <v/>
      </c>
      <c r="BJ39" s="29"/>
      <c r="BK39" s="1"/>
      <c r="BN39" s="8">
        <v>38</v>
      </c>
      <c r="BO39" s="9" t="str">
        <f>IF(INDEX('Staff List'!$E$9:$E$358, MATCH(BN39, NumList, 0))="", "", INDEX('Staff List'!$E$9:$E$358, MATCH(BN39, NumList, 0)))</f>
        <v/>
      </c>
      <c r="BP39" s="9" t="str">
        <f>IFERROR(RANK(BO39,$BO$2:$BO$351,1)+COUNTIF($BO$2:BO39,BO39)-1, "")</f>
        <v/>
      </c>
      <c r="BQ39" s="9" t="str">
        <f>IF(BO39="", "", COUNTIF($BO$2:BO39, BO39))</f>
        <v/>
      </c>
      <c r="BR39" s="68" t="str">
        <f t="shared" si="0"/>
        <v/>
      </c>
      <c r="BT39" s="8">
        <v>38</v>
      </c>
      <c r="BU39" s="9" t="str">
        <f>IFERROR(IF(INDEX($CL$2:$CL$7, MATCH(BU38, $CK$2:$CK$7, 0))&lt;=COUNTIF($BU$2:BU38, BU37), "", BU37), "")</f>
        <v/>
      </c>
      <c r="BV39" s="9" t="str">
        <f>IF(BU39="", "", COUNTIF($BU$2:BU39, BU39))</f>
        <v/>
      </c>
      <c r="BW39" s="68" t="str">
        <f t="shared" si="1"/>
        <v/>
      </c>
      <c r="BY39" s="80" t="str">
        <f t="shared" si="2"/>
        <v/>
      </c>
    </row>
    <row r="40" spans="1:77" x14ac:dyDescent="0.25">
      <c r="A40" s="1"/>
      <c r="B40" s="27"/>
      <c r="C40" s="314" t="s">
        <v>92</v>
      </c>
      <c r="D40" s="315"/>
      <c r="E40" s="316"/>
      <c r="F40" s="317" t="str">
        <f ca="1">IFERROR(IF(INDEX('Staff List'!$Q$9:$Q$358, MATCH(M40, 'Staff List'!$B$9:$B$358, 0))="", "", INDEX('Staff List'!$Q$9:$Q$358, MATCH(M40, 'Staff List'!$B$9:$B$358, 0))), "")</f>
        <v/>
      </c>
      <c r="G40" s="313"/>
      <c r="H40" s="313"/>
      <c r="I40" s="313"/>
      <c r="J40" s="313"/>
      <c r="K40" s="313"/>
      <c r="L40" s="313"/>
      <c r="M40" s="75" t="str">
        <f ca="1">IFERROR(IF(M38="", "", INDEX($BN$2:$BN$351, MATCH(M38, $BP$2:$BP$351, 0))), "")</f>
        <v/>
      </c>
      <c r="N40" s="28"/>
      <c r="O40" s="314" t="s">
        <v>92</v>
      </c>
      <c r="P40" s="315"/>
      <c r="Q40" s="316"/>
      <c r="R40" s="317" t="str">
        <f ca="1">IFERROR(IF(INDEX('Staff List'!$Q$9:$Q$358, MATCH(Y40, 'Staff List'!$B$9:$B$358, 0))="", "", INDEX('Staff List'!$Q$9:$Q$358, MATCH(Y40, 'Staff List'!$B$9:$B$358, 0))), "")</f>
        <v/>
      </c>
      <c r="S40" s="313"/>
      <c r="T40" s="313"/>
      <c r="U40" s="313"/>
      <c r="V40" s="313"/>
      <c r="W40" s="313"/>
      <c r="X40" s="313"/>
      <c r="Y40" s="75" t="str">
        <f ca="1">IFERROR(IF(Y38="", "", INDEX($BN$2:$BN$351, MATCH(Y38, $BP$2:$BP$351, 0))), "")</f>
        <v/>
      </c>
      <c r="Z40" s="28"/>
      <c r="AA40" s="314" t="s">
        <v>92</v>
      </c>
      <c r="AB40" s="315"/>
      <c r="AC40" s="316"/>
      <c r="AD40" s="317" t="str">
        <f ca="1">IFERROR(IF(INDEX('Staff List'!$Q$9:$Q$358, MATCH(AK40, 'Staff List'!$B$9:$B$358, 0))="", "", INDEX('Staff List'!$Q$9:$Q$358, MATCH(AK40, 'Staff List'!$B$9:$B$358, 0))), "")</f>
        <v/>
      </c>
      <c r="AE40" s="313"/>
      <c r="AF40" s="313"/>
      <c r="AG40" s="313"/>
      <c r="AH40" s="313"/>
      <c r="AI40" s="313"/>
      <c r="AJ40" s="313"/>
      <c r="AK40" s="75" t="str">
        <f ca="1">IFERROR(IF(AK38="", "", INDEX($BN$2:$BN$351, MATCH(AK38, $BP$2:$BP$351, 0))), "")</f>
        <v/>
      </c>
      <c r="AL40" s="28"/>
      <c r="AM40" s="314" t="s">
        <v>92</v>
      </c>
      <c r="AN40" s="315"/>
      <c r="AO40" s="316"/>
      <c r="AP40" s="317" t="str">
        <f ca="1">IFERROR(IF(INDEX('Staff List'!$Q$9:$Q$358, MATCH(AW40, 'Staff List'!$B$9:$B$358, 0))="", "", INDEX('Staff List'!$Q$9:$Q$358, MATCH(AW40, 'Staff List'!$B$9:$B$358, 0))), "")</f>
        <v/>
      </c>
      <c r="AQ40" s="313"/>
      <c r="AR40" s="313"/>
      <c r="AS40" s="313"/>
      <c r="AT40" s="313"/>
      <c r="AU40" s="313"/>
      <c r="AV40" s="313"/>
      <c r="AW40" s="75" t="str">
        <f ca="1">IFERROR(IF(AW38="", "", INDEX($BN$2:$BN$351, MATCH(AW38, $BP$2:$BP$351, 0))), "")</f>
        <v/>
      </c>
      <c r="AX40" s="28"/>
      <c r="AY40" s="314" t="s">
        <v>92</v>
      </c>
      <c r="AZ40" s="315"/>
      <c r="BA40" s="316"/>
      <c r="BB40" s="317" t="str">
        <f ca="1">IFERROR(IF(INDEX('Staff List'!$Q$9:$Q$358, MATCH(BI40, 'Staff List'!$B$9:$B$358, 0))="", "", INDEX('Staff List'!$Q$9:$Q$358, MATCH(BI40, 'Staff List'!$B$9:$B$358, 0))), "")</f>
        <v/>
      </c>
      <c r="BC40" s="313"/>
      <c r="BD40" s="313"/>
      <c r="BE40" s="313"/>
      <c r="BF40" s="313"/>
      <c r="BG40" s="313"/>
      <c r="BH40" s="313"/>
      <c r="BI40" s="75" t="str">
        <f ca="1">IFERROR(IF(BI38="", "", INDEX($BN$2:$BN$351, MATCH(BI38, $BP$2:$BP$351, 0))), "")</f>
        <v/>
      </c>
      <c r="BJ40" s="29"/>
      <c r="BK40" s="1"/>
      <c r="BN40" s="8">
        <v>39</v>
      </c>
      <c r="BO40" s="9" t="str">
        <f>IF(INDEX('Staff List'!$E$9:$E$358, MATCH(BN40, NumList, 0))="", "", INDEX('Staff List'!$E$9:$E$358, MATCH(BN40, NumList, 0)))</f>
        <v/>
      </c>
      <c r="BP40" s="9" t="str">
        <f>IFERROR(RANK(BO40,$BO$2:$BO$351,1)+COUNTIF($BO$2:BO40,BO40)-1, "")</f>
        <v/>
      </c>
      <c r="BQ40" s="9" t="str">
        <f>IF(BO40="", "", COUNTIF($BO$2:BO40, BO40))</f>
        <v/>
      </c>
      <c r="BR40" s="68" t="str">
        <f t="shared" si="0"/>
        <v/>
      </c>
      <c r="BT40" s="8">
        <v>39</v>
      </c>
      <c r="BU40" s="9" t="str">
        <f>IFERROR(IF(INDEX($CL$2:$CL$7, MATCH(BU39, $CK$2:$CK$7, 0))&lt;=COUNTIF($BU$2:BU39, BU37), "", BU37), "")</f>
        <v/>
      </c>
      <c r="BV40" s="9" t="str">
        <f>IF(BU40="", "", COUNTIF($BU$2:BU40, BU40))</f>
        <v/>
      </c>
      <c r="BW40" s="68" t="str">
        <f t="shared" si="1"/>
        <v/>
      </c>
      <c r="BY40" s="80" t="str">
        <f t="shared" si="2"/>
        <v/>
      </c>
    </row>
    <row r="41" spans="1:77" x14ac:dyDescent="0.25">
      <c r="A41" s="1"/>
      <c r="B41" s="27"/>
      <c r="C41" s="318" t="s">
        <v>96</v>
      </c>
      <c r="D41" s="319"/>
      <c r="E41" s="320"/>
      <c r="F41" s="321" t="str">
        <f ca="1">IFERROR(IF(INDEX('Staff List'!$U$9:$U$358, MATCH(M40, 'Staff List'!$B$9:$B$358, 0))="", "", INDEX('Staff List'!$U$9:$U$358, MATCH(M40, 'Staff List'!$B$9:$B$358, 0))), "")</f>
        <v/>
      </c>
      <c r="G41" s="322"/>
      <c r="H41" s="322"/>
      <c r="I41" s="322"/>
      <c r="J41" s="322"/>
      <c r="K41" s="322"/>
      <c r="L41" s="322"/>
      <c r="M41" s="81">
        <f ca="1">BI31+1</f>
        <v>510</v>
      </c>
      <c r="N41" s="28"/>
      <c r="O41" s="318" t="s">
        <v>96</v>
      </c>
      <c r="P41" s="319"/>
      <c r="Q41" s="320"/>
      <c r="R41" s="321" t="str">
        <f ca="1">IFERROR(IF(INDEX('Staff List'!$U$9:$U$358, MATCH(Y40, 'Staff List'!$B$9:$B$358, 0))="", "", INDEX('Staff List'!$U$9:$U$358, MATCH(Y40, 'Staff List'!$B$9:$B$358, 0))), "")</f>
        <v/>
      </c>
      <c r="S41" s="322"/>
      <c r="T41" s="322"/>
      <c r="U41" s="322"/>
      <c r="V41" s="322"/>
      <c r="W41" s="322"/>
      <c r="X41" s="322"/>
      <c r="Y41" s="81">
        <f ca="1">M41+1</f>
        <v>511</v>
      </c>
      <c r="Z41" s="28"/>
      <c r="AA41" s="318" t="s">
        <v>96</v>
      </c>
      <c r="AB41" s="319"/>
      <c r="AC41" s="320"/>
      <c r="AD41" s="321" t="str">
        <f ca="1">IFERROR(IF(INDEX('Staff List'!$U$9:$U$358, MATCH(AK40, 'Staff List'!$B$9:$B$358, 0))="", "", INDEX('Staff List'!$U$9:$U$358, MATCH(AK40, 'Staff List'!$B$9:$B$358, 0))), "")</f>
        <v/>
      </c>
      <c r="AE41" s="322"/>
      <c r="AF41" s="322"/>
      <c r="AG41" s="322"/>
      <c r="AH41" s="322"/>
      <c r="AI41" s="322"/>
      <c r="AJ41" s="322"/>
      <c r="AK41" s="81">
        <f ca="1">Y41+1</f>
        <v>512</v>
      </c>
      <c r="AL41" s="28"/>
      <c r="AM41" s="318" t="s">
        <v>96</v>
      </c>
      <c r="AN41" s="319"/>
      <c r="AO41" s="320"/>
      <c r="AP41" s="321" t="str">
        <f ca="1">IFERROR(IF(INDEX('Staff List'!$U$9:$U$358, MATCH(AW40, 'Staff List'!$B$9:$B$358, 0))="", "", INDEX('Staff List'!$U$9:$U$358, MATCH(AW40, 'Staff List'!$B$9:$B$358, 0))), "")</f>
        <v/>
      </c>
      <c r="AQ41" s="322"/>
      <c r="AR41" s="322"/>
      <c r="AS41" s="322"/>
      <c r="AT41" s="322"/>
      <c r="AU41" s="322"/>
      <c r="AV41" s="322"/>
      <c r="AW41" s="81">
        <f ca="1">AK41+1</f>
        <v>513</v>
      </c>
      <c r="AX41" s="28"/>
      <c r="AY41" s="318" t="s">
        <v>96</v>
      </c>
      <c r="AZ41" s="319"/>
      <c r="BA41" s="320"/>
      <c r="BB41" s="321" t="str">
        <f ca="1">IFERROR(IF(INDEX('Staff List'!$U$9:$U$358, MATCH(BI40, 'Staff List'!$B$9:$B$358, 0))="", "", INDEX('Staff List'!$U$9:$U$358, MATCH(BI40, 'Staff List'!$B$9:$B$358, 0))), "")</f>
        <v/>
      </c>
      <c r="BC41" s="322"/>
      <c r="BD41" s="322"/>
      <c r="BE41" s="322"/>
      <c r="BF41" s="322"/>
      <c r="BG41" s="322"/>
      <c r="BH41" s="322"/>
      <c r="BI41" s="81">
        <f ca="1">AW41+1</f>
        <v>514</v>
      </c>
      <c r="BJ41" s="29"/>
      <c r="BK41" s="1"/>
      <c r="BN41" s="8">
        <v>40</v>
      </c>
      <c r="BO41" s="9" t="str">
        <f>IF(INDEX('Staff List'!$E$9:$E$358, MATCH(BN41, NumList, 0))="", "", INDEX('Staff List'!$E$9:$E$358, MATCH(BN41, NumList, 0)))</f>
        <v/>
      </c>
      <c r="BP41" s="9" t="str">
        <f>IFERROR(RANK(BO41,$BO$2:$BO$351,1)+COUNTIF($BO$2:BO41,BO41)-1, "")</f>
        <v/>
      </c>
      <c r="BQ41" s="9" t="str">
        <f>IF(BO41="", "", COUNTIF($BO$2:BO41, BO41))</f>
        <v/>
      </c>
      <c r="BR41" s="68" t="str">
        <f t="shared" si="0"/>
        <v/>
      </c>
      <c r="BT41" s="8">
        <v>40</v>
      </c>
      <c r="BU41" s="9" t="str">
        <f>IFERROR(IF(INDEX($CL$2:$CL$7, MATCH(BU40, $CK$2:$CK$7, 0))&lt;=COUNTIF($BU$2:BU40, BU37), "", BU37), "")</f>
        <v/>
      </c>
      <c r="BV41" s="9" t="str">
        <f>IF(BU41="", "", COUNTIF($BU$2:BU41, BU41))</f>
        <v/>
      </c>
      <c r="BW41" s="68" t="str">
        <f t="shared" si="1"/>
        <v/>
      </c>
      <c r="BY41" s="80" t="str">
        <f t="shared" si="2"/>
        <v/>
      </c>
    </row>
    <row r="42" spans="1:77" x14ac:dyDescent="0.25">
      <c r="A42" s="1"/>
      <c r="B42" s="27"/>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9"/>
      <c r="BK42" s="1"/>
      <c r="BN42" s="8">
        <v>41</v>
      </c>
      <c r="BO42" s="9" t="str">
        <f>IF(INDEX('Staff List'!$E$9:$E$358, MATCH(BN42, NumList, 0))="", "", INDEX('Staff List'!$E$9:$E$358, MATCH(BN42, NumList, 0)))</f>
        <v/>
      </c>
      <c r="BP42" s="9" t="str">
        <f>IFERROR(RANK(BO42,$BO$2:$BO$351,1)+COUNTIF($BO$2:BO42,BO42)-1, "")</f>
        <v/>
      </c>
      <c r="BQ42" s="9" t="str">
        <f>IF(BO42="", "", COUNTIF($BO$2:BO42, BO42))</f>
        <v/>
      </c>
      <c r="BR42" s="68" t="str">
        <f t="shared" si="0"/>
        <v/>
      </c>
      <c r="BT42" s="8">
        <v>41</v>
      </c>
      <c r="BU42" s="9" t="str">
        <f>IFERROR(IF(INDEX($CL$2:$CL$7,MATCH(BU37,$CK$2:$CK$7,0))&lt;=COUNTIF($BU$2:BU41,BU37),IF((BU37+1)&lt;=6,BU37+1,""),BU37), "")</f>
        <v/>
      </c>
      <c r="BV42" s="9" t="str">
        <f>IF(BU42="", "", COUNTIF($BU$2:BU42, BU42))</f>
        <v/>
      </c>
      <c r="BW42" s="68" t="str">
        <f t="shared" si="1"/>
        <v/>
      </c>
      <c r="BY42" s="80" t="str">
        <f t="shared" si="2"/>
        <v/>
      </c>
    </row>
    <row r="43" spans="1:77" x14ac:dyDescent="0.25">
      <c r="A43" s="1"/>
      <c r="B43" s="27"/>
      <c r="C43" s="121" t="str">
        <f ca="1">"Tier "&amp;M49&amp;""</f>
        <v xml:space="preserve">Tier </v>
      </c>
      <c r="D43" s="122"/>
      <c r="E43" s="122"/>
      <c r="F43" s="122"/>
      <c r="G43" s="122"/>
      <c r="H43" s="122"/>
      <c r="I43" s="122"/>
      <c r="J43" s="122"/>
      <c r="K43" s="122"/>
      <c r="L43" s="122"/>
      <c r="M43" s="239"/>
      <c r="N43" s="28"/>
      <c r="O43" s="121" t="str">
        <f ca="1">"Tier "&amp;Y49&amp;""</f>
        <v xml:space="preserve">Tier </v>
      </c>
      <c r="P43" s="122"/>
      <c r="Q43" s="122"/>
      <c r="R43" s="122"/>
      <c r="S43" s="122"/>
      <c r="T43" s="122"/>
      <c r="U43" s="122"/>
      <c r="V43" s="122"/>
      <c r="W43" s="122"/>
      <c r="X43" s="122"/>
      <c r="Y43" s="239"/>
      <c r="Z43" s="28"/>
      <c r="AA43" s="121" t="str">
        <f ca="1">"Tier "&amp;AK49&amp;""</f>
        <v xml:space="preserve">Tier </v>
      </c>
      <c r="AB43" s="122"/>
      <c r="AC43" s="122"/>
      <c r="AD43" s="122"/>
      <c r="AE43" s="122"/>
      <c r="AF43" s="122"/>
      <c r="AG43" s="122"/>
      <c r="AH43" s="122"/>
      <c r="AI43" s="122"/>
      <c r="AJ43" s="122"/>
      <c r="AK43" s="239"/>
      <c r="AL43" s="28"/>
      <c r="AM43" s="121" t="str">
        <f ca="1">"Tier "&amp;AW49&amp;""</f>
        <v xml:space="preserve">Tier </v>
      </c>
      <c r="AN43" s="122"/>
      <c r="AO43" s="122"/>
      <c r="AP43" s="122"/>
      <c r="AQ43" s="122"/>
      <c r="AR43" s="122"/>
      <c r="AS43" s="122"/>
      <c r="AT43" s="122"/>
      <c r="AU43" s="122"/>
      <c r="AV43" s="122"/>
      <c r="AW43" s="239"/>
      <c r="AX43" s="28"/>
      <c r="AY43" s="121" t="str">
        <f ca="1">"Tier "&amp;BI49&amp;""</f>
        <v xml:space="preserve">Tier </v>
      </c>
      <c r="AZ43" s="122"/>
      <c r="BA43" s="122"/>
      <c r="BB43" s="122"/>
      <c r="BC43" s="122"/>
      <c r="BD43" s="122"/>
      <c r="BE43" s="122"/>
      <c r="BF43" s="122"/>
      <c r="BG43" s="122"/>
      <c r="BH43" s="122"/>
      <c r="BI43" s="239"/>
      <c r="BJ43" s="29"/>
      <c r="BK43" s="1"/>
      <c r="BN43" s="8">
        <v>42</v>
      </c>
      <c r="BO43" s="9" t="str">
        <f>IF(INDEX('Staff List'!$E$9:$E$358, MATCH(BN43, NumList, 0))="", "", INDEX('Staff List'!$E$9:$E$358, MATCH(BN43, NumList, 0)))</f>
        <v/>
      </c>
      <c r="BP43" s="9" t="str">
        <f>IFERROR(RANK(BO43,$BO$2:$BO$351,1)+COUNTIF($BO$2:BO43,BO43)-1, "")</f>
        <v/>
      </c>
      <c r="BQ43" s="9" t="str">
        <f>IF(BO43="", "", COUNTIF($BO$2:BO43, BO43))</f>
        <v/>
      </c>
      <c r="BR43" s="68" t="str">
        <f t="shared" si="0"/>
        <v/>
      </c>
      <c r="BT43" s="8">
        <v>42</v>
      </c>
      <c r="BU43" s="9" t="str">
        <f>IFERROR(IF(INDEX($CL$2:$CL$7, MATCH(BU42, $CK$2:$CK$7, 0))&lt;=COUNTIF($BU$2:BU42, BU42), "", BU42), "")</f>
        <v/>
      </c>
      <c r="BV43" s="9" t="str">
        <f>IF(BU43="", "", COUNTIF($BU$2:BU43, BU43))</f>
        <v/>
      </c>
      <c r="BW43" s="68" t="str">
        <f t="shared" si="1"/>
        <v/>
      </c>
      <c r="BY43" s="80" t="str">
        <f t="shared" si="2"/>
        <v/>
      </c>
    </row>
    <row r="44" spans="1:77" x14ac:dyDescent="0.25">
      <c r="A44" s="1"/>
      <c r="B44" s="27"/>
      <c r="C44" s="326" t="s">
        <v>91</v>
      </c>
      <c r="D44" s="325"/>
      <c r="E44" s="327"/>
      <c r="F44" s="328" t="str">
        <f ca="1">IFERROR(IF(INDEX('Staff List'!$C$9:$C$358, MATCH(M50, 'Staff List'!$B$9:$B$358, 0))="", "", INDEX('Staff List'!$C$9:$C$358, MATCH(M50, 'Staff List'!$B$9:$B$358, 0))), "")</f>
        <v/>
      </c>
      <c r="G44" s="329"/>
      <c r="H44" s="329"/>
      <c r="I44" s="329"/>
      <c r="J44" s="329"/>
      <c r="K44" s="329"/>
      <c r="L44" s="329"/>
      <c r="M44" s="330"/>
      <c r="N44" s="28"/>
      <c r="O44" s="326" t="s">
        <v>91</v>
      </c>
      <c r="P44" s="325"/>
      <c r="Q44" s="327"/>
      <c r="R44" s="328" t="str">
        <f ca="1">IFERROR(IF(INDEX('Staff List'!$C$9:$C$358, MATCH(Y50, 'Staff List'!$B$9:$B$358, 0))="", "", INDEX('Staff List'!$C$9:$C$358, MATCH(Y50, 'Staff List'!$B$9:$B$358, 0))), "")</f>
        <v/>
      </c>
      <c r="S44" s="329"/>
      <c r="T44" s="329"/>
      <c r="U44" s="329"/>
      <c r="V44" s="329"/>
      <c r="W44" s="329"/>
      <c r="X44" s="329"/>
      <c r="Y44" s="330"/>
      <c r="Z44" s="28"/>
      <c r="AA44" s="326" t="s">
        <v>91</v>
      </c>
      <c r="AB44" s="325"/>
      <c r="AC44" s="327"/>
      <c r="AD44" s="328" t="str">
        <f ca="1">IFERROR(IF(INDEX('Staff List'!$C$9:$C$358, MATCH(AK50, 'Staff List'!$B$9:$B$358, 0))="", "", INDEX('Staff List'!$C$9:$C$358, MATCH(AK50, 'Staff List'!$B$9:$B$358, 0))), "")</f>
        <v/>
      </c>
      <c r="AE44" s="329"/>
      <c r="AF44" s="329"/>
      <c r="AG44" s="329"/>
      <c r="AH44" s="329"/>
      <c r="AI44" s="329"/>
      <c r="AJ44" s="329"/>
      <c r="AK44" s="330"/>
      <c r="AL44" s="28"/>
      <c r="AM44" s="326" t="s">
        <v>91</v>
      </c>
      <c r="AN44" s="325"/>
      <c r="AO44" s="327"/>
      <c r="AP44" s="328" t="str">
        <f ca="1">IFERROR(IF(INDEX('Staff List'!$C$9:$C$358, MATCH(AW50, 'Staff List'!$B$9:$B$358, 0))="", "", INDEX('Staff List'!$C$9:$C$358, MATCH(AW50, 'Staff List'!$B$9:$B$358, 0))), "")</f>
        <v/>
      </c>
      <c r="AQ44" s="329"/>
      <c r="AR44" s="329"/>
      <c r="AS44" s="329"/>
      <c r="AT44" s="329"/>
      <c r="AU44" s="329"/>
      <c r="AV44" s="329"/>
      <c r="AW44" s="330"/>
      <c r="AX44" s="28"/>
      <c r="AY44" s="326" t="s">
        <v>91</v>
      </c>
      <c r="AZ44" s="325"/>
      <c r="BA44" s="327"/>
      <c r="BB44" s="328" t="str">
        <f ca="1">IFERROR(IF(INDEX('Staff List'!$C$9:$C$358, MATCH(BI50, 'Staff List'!$B$9:$B$358, 0))="", "", INDEX('Staff List'!$C$9:$C$358, MATCH(BI50, 'Staff List'!$B$9:$B$358, 0))), "")</f>
        <v/>
      </c>
      <c r="BC44" s="329"/>
      <c r="BD44" s="329"/>
      <c r="BE44" s="329"/>
      <c r="BF44" s="329"/>
      <c r="BG44" s="329"/>
      <c r="BH44" s="329"/>
      <c r="BI44" s="330"/>
      <c r="BJ44" s="29"/>
      <c r="BK44" s="1"/>
      <c r="BN44" s="8">
        <v>43</v>
      </c>
      <c r="BO44" s="9" t="str">
        <f>IF(INDEX('Staff List'!$E$9:$E$358, MATCH(BN44, NumList, 0))="", "", INDEX('Staff List'!$E$9:$E$358, MATCH(BN44, NumList, 0)))</f>
        <v/>
      </c>
      <c r="BP44" s="9" t="str">
        <f>IFERROR(RANK(BO44,$BO$2:$BO$351,1)+COUNTIF($BO$2:BO44,BO44)-1, "")</f>
        <v/>
      </c>
      <c r="BQ44" s="9" t="str">
        <f>IF(BO44="", "", COUNTIF($BO$2:BO44, BO44))</f>
        <v/>
      </c>
      <c r="BR44" s="68" t="str">
        <f t="shared" si="0"/>
        <v/>
      </c>
      <c r="BT44" s="8">
        <v>43</v>
      </c>
      <c r="BU44" s="9" t="str">
        <f>IFERROR(IF(INDEX($CL$2:$CL$7, MATCH(BU43, $CK$2:$CK$7, 0))&lt;=COUNTIF($BU$2:BU43, BU42), "", BU42), "")</f>
        <v/>
      </c>
      <c r="BV44" s="9" t="str">
        <f>IF(BU44="", "", COUNTIF($BU$2:BU44, BU44))</f>
        <v/>
      </c>
      <c r="BW44" s="68" t="str">
        <f t="shared" si="1"/>
        <v/>
      </c>
      <c r="BY44" s="80" t="str">
        <f t="shared" si="2"/>
        <v/>
      </c>
    </row>
    <row r="45" spans="1:77" x14ac:dyDescent="0.25">
      <c r="A45" s="1"/>
      <c r="B45" s="27"/>
      <c r="C45" s="332" t="s">
        <v>90</v>
      </c>
      <c r="D45" s="333"/>
      <c r="E45" s="72" t="str">
        <f ca="1">IFERROR(INDEX('Staff List'!$K$9:$K$358, MATCH(M50, 'Staff List'!$B$9:$B$358, 0)), "")</f>
        <v/>
      </c>
      <c r="F45" s="317" t="str">
        <f ca="1">IFERROR(IF(INDEX('Staff List'!$D$9:$D$358, MATCH(M50, 'Staff List'!$B$9:$B$358, 0))="", "", INDEX('Staff List'!$D$9:$D$358, MATCH(M50, 'Staff List'!$B$9:$B$358, 0))), "")</f>
        <v/>
      </c>
      <c r="G45" s="313"/>
      <c r="H45" s="313"/>
      <c r="I45" s="313"/>
      <c r="J45" s="313"/>
      <c r="K45" s="313"/>
      <c r="L45" s="313"/>
      <c r="M45" s="331"/>
      <c r="N45" s="28"/>
      <c r="O45" s="332" t="s">
        <v>90</v>
      </c>
      <c r="P45" s="333"/>
      <c r="Q45" s="72" t="str">
        <f ca="1">IFERROR(INDEX('Staff List'!$K$9:$K$358, MATCH(Y50, 'Staff List'!$B$9:$B$358, 0)), "")</f>
        <v/>
      </c>
      <c r="R45" s="317" t="str">
        <f ca="1">IFERROR(IF(INDEX('Staff List'!$D$9:$D$358, MATCH(Y50, 'Staff List'!$B$9:$B$358, 0))="", "", INDEX('Staff List'!$D$9:$D$358, MATCH(Y50, 'Staff List'!$B$9:$B$358, 0))), "")</f>
        <v/>
      </c>
      <c r="S45" s="313"/>
      <c r="T45" s="313"/>
      <c r="U45" s="313"/>
      <c r="V45" s="313"/>
      <c r="W45" s="313"/>
      <c r="X45" s="313"/>
      <c r="Y45" s="331"/>
      <c r="Z45" s="28"/>
      <c r="AA45" s="332" t="s">
        <v>90</v>
      </c>
      <c r="AB45" s="333"/>
      <c r="AC45" s="72" t="str">
        <f ca="1">IFERROR(INDEX('Staff List'!$K$9:$K$358, MATCH(AK50, 'Staff List'!$B$9:$B$358, 0)), "")</f>
        <v/>
      </c>
      <c r="AD45" s="317" t="str">
        <f ca="1">IFERROR(IF(INDEX('Staff List'!$D$9:$D$358, MATCH(AK50, 'Staff List'!$B$9:$B$358, 0))="", "", INDEX('Staff List'!$D$9:$D$358, MATCH(AK50, 'Staff List'!$B$9:$B$358, 0))), "")</f>
        <v/>
      </c>
      <c r="AE45" s="313"/>
      <c r="AF45" s="313"/>
      <c r="AG45" s="313"/>
      <c r="AH45" s="313"/>
      <c r="AI45" s="313"/>
      <c r="AJ45" s="313"/>
      <c r="AK45" s="331"/>
      <c r="AL45" s="28"/>
      <c r="AM45" s="332" t="s">
        <v>90</v>
      </c>
      <c r="AN45" s="333"/>
      <c r="AO45" s="72" t="str">
        <f ca="1">IFERROR(INDEX('Staff List'!$K$9:$K$358, MATCH(AW50, 'Staff List'!$B$9:$B$358, 0)), "")</f>
        <v/>
      </c>
      <c r="AP45" s="317" t="str">
        <f ca="1">IFERROR(IF(INDEX('Staff List'!$D$9:$D$358, MATCH(AW50, 'Staff List'!$B$9:$B$358, 0))="", "", INDEX('Staff List'!$D$9:$D$358, MATCH(AW50, 'Staff List'!$B$9:$B$358, 0))), "")</f>
        <v/>
      </c>
      <c r="AQ45" s="313"/>
      <c r="AR45" s="313"/>
      <c r="AS45" s="313"/>
      <c r="AT45" s="313"/>
      <c r="AU45" s="313"/>
      <c r="AV45" s="313"/>
      <c r="AW45" s="331"/>
      <c r="AX45" s="28"/>
      <c r="AY45" s="332" t="s">
        <v>90</v>
      </c>
      <c r="AZ45" s="333"/>
      <c r="BA45" s="72" t="str">
        <f ca="1">IFERROR(INDEX('Staff List'!$K$9:$K$358, MATCH(BI50, 'Staff List'!$B$9:$B$358, 0)), "")</f>
        <v/>
      </c>
      <c r="BB45" s="317" t="str">
        <f ca="1">IFERROR(IF(INDEX('Staff List'!$D$9:$D$358, MATCH(BI50, 'Staff List'!$B$9:$B$358, 0))="", "", INDEX('Staff List'!$D$9:$D$358, MATCH(BI50, 'Staff List'!$B$9:$B$358, 0))), "")</f>
        <v/>
      </c>
      <c r="BC45" s="313"/>
      <c r="BD45" s="313"/>
      <c r="BE45" s="313"/>
      <c r="BF45" s="313"/>
      <c r="BG45" s="313"/>
      <c r="BH45" s="313"/>
      <c r="BI45" s="331"/>
      <c r="BJ45" s="29"/>
      <c r="BK45" s="1"/>
      <c r="BN45" s="8">
        <v>44</v>
      </c>
      <c r="BO45" s="9" t="str">
        <f>IF(INDEX('Staff List'!$E$9:$E$358, MATCH(BN45, NumList, 0))="", "", INDEX('Staff List'!$E$9:$E$358, MATCH(BN45, NumList, 0)))</f>
        <v/>
      </c>
      <c r="BP45" s="9" t="str">
        <f>IFERROR(RANK(BO45,$BO$2:$BO$351,1)+COUNTIF($BO$2:BO45,BO45)-1, "")</f>
        <v/>
      </c>
      <c r="BQ45" s="9" t="str">
        <f>IF(BO45="", "", COUNTIF($BO$2:BO45, BO45))</f>
        <v/>
      </c>
      <c r="BR45" s="68" t="str">
        <f t="shared" si="0"/>
        <v/>
      </c>
      <c r="BT45" s="8">
        <v>44</v>
      </c>
      <c r="BU45" s="9" t="str">
        <f>IFERROR(IF(INDEX($CL$2:$CL$7, MATCH(BU44, $CK$2:$CK$7, 0))&lt;=COUNTIF($BU$2:BU44, BU42), "", BU42), "")</f>
        <v/>
      </c>
      <c r="BV45" s="9" t="str">
        <f>IF(BU45="", "", COUNTIF($BU$2:BU45, BU45))</f>
        <v/>
      </c>
      <c r="BW45" s="68" t="str">
        <f t="shared" si="1"/>
        <v/>
      </c>
      <c r="BY45" s="80" t="str">
        <f t="shared" si="2"/>
        <v/>
      </c>
    </row>
    <row r="46" spans="1:77" x14ac:dyDescent="0.25">
      <c r="A46" s="1"/>
      <c r="B46" s="27"/>
      <c r="C46" s="314" t="s">
        <v>95</v>
      </c>
      <c r="D46" s="315"/>
      <c r="E46" s="315"/>
      <c r="F46" s="325"/>
      <c r="G46" s="73" t="str">
        <f ca="1">IFERROR(INDEX('Staff List'!$H$9:$H$358, MATCH(M50, 'Staff List'!$B$9:$B$358, 0)), "")</f>
        <v/>
      </c>
      <c r="H46" s="323" t="str">
        <f ca="1">IFERROR(INDEX('Staff List'!$AU$6:$AU$10, MATCH(G46, 'Staff List'!$AJ$6:$AJ$10, 0)), "")</f>
        <v/>
      </c>
      <c r="I46" s="324"/>
      <c r="J46" s="324"/>
      <c r="K46" s="324"/>
      <c r="L46" s="324"/>
      <c r="M46" s="331"/>
      <c r="N46" s="28"/>
      <c r="O46" s="314" t="s">
        <v>95</v>
      </c>
      <c r="P46" s="315"/>
      <c r="Q46" s="315"/>
      <c r="R46" s="325"/>
      <c r="S46" s="73" t="str">
        <f ca="1">IFERROR(INDEX('Staff List'!$H$9:$H$358, MATCH(Y50, 'Staff List'!$B$9:$B$358, 0)), "")</f>
        <v/>
      </c>
      <c r="T46" s="323" t="str">
        <f ca="1">IFERROR(INDEX('Staff List'!$AU$6:$AU$10, MATCH(S46, 'Staff List'!$AJ$6:$AJ$10, 0)), "")</f>
        <v/>
      </c>
      <c r="U46" s="324"/>
      <c r="V46" s="324"/>
      <c r="W46" s="324"/>
      <c r="X46" s="324"/>
      <c r="Y46" s="331"/>
      <c r="Z46" s="28"/>
      <c r="AA46" s="314" t="s">
        <v>95</v>
      </c>
      <c r="AB46" s="315"/>
      <c r="AC46" s="315"/>
      <c r="AD46" s="325"/>
      <c r="AE46" s="73" t="str">
        <f ca="1">IFERROR(INDEX('Staff List'!$H$9:$H$358, MATCH(AK50, 'Staff List'!$B$9:$B$358, 0)), "")</f>
        <v/>
      </c>
      <c r="AF46" s="323" t="str">
        <f ca="1">IFERROR(INDEX('Staff List'!$AU$6:$AU$10, MATCH(AE46, 'Staff List'!$AJ$6:$AJ$10, 0)), "")</f>
        <v/>
      </c>
      <c r="AG46" s="324"/>
      <c r="AH46" s="324"/>
      <c r="AI46" s="324"/>
      <c r="AJ46" s="324"/>
      <c r="AK46" s="331"/>
      <c r="AL46" s="28"/>
      <c r="AM46" s="314" t="s">
        <v>95</v>
      </c>
      <c r="AN46" s="315"/>
      <c r="AO46" s="315"/>
      <c r="AP46" s="325"/>
      <c r="AQ46" s="73" t="str">
        <f ca="1">IFERROR(INDEX('Staff List'!$H$9:$H$358, MATCH(AW50, 'Staff List'!$B$9:$B$358, 0)), "")</f>
        <v/>
      </c>
      <c r="AR46" s="323" t="str">
        <f ca="1">IFERROR(INDEX('Staff List'!$AU$6:$AU$10, MATCH(AQ46, 'Staff List'!$AJ$6:$AJ$10, 0)), "")</f>
        <v/>
      </c>
      <c r="AS46" s="324"/>
      <c r="AT46" s="324"/>
      <c r="AU46" s="324"/>
      <c r="AV46" s="324"/>
      <c r="AW46" s="331"/>
      <c r="AX46" s="28"/>
      <c r="AY46" s="314" t="s">
        <v>95</v>
      </c>
      <c r="AZ46" s="315"/>
      <c r="BA46" s="315"/>
      <c r="BB46" s="325"/>
      <c r="BC46" s="73" t="str">
        <f ca="1">IFERROR(INDEX('Staff List'!$H$9:$H$358, MATCH(BI50, 'Staff List'!$B$9:$B$358, 0)), "")</f>
        <v/>
      </c>
      <c r="BD46" s="323" t="str">
        <f ca="1">IFERROR(INDEX('Staff List'!$AU$6:$AU$10, MATCH(BC46, 'Staff List'!$AJ$6:$AJ$10, 0)), "")</f>
        <v/>
      </c>
      <c r="BE46" s="324"/>
      <c r="BF46" s="324"/>
      <c r="BG46" s="324"/>
      <c r="BH46" s="324"/>
      <c r="BI46" s="331"/>
      <c r="BJ46" s="29"/>
      <c r="BK46" s="1"/>
      <c r="BN46" s="8">
        <v>45</v>
      </c>
      <c r="BO46" s="9" t="str">
        <f>IF(INDEX('Staff List'!$E$9:$E$358, MATCH(BN46, NumList, 0))="", "", INDEX('Staff List'!$E$9:$E$358, MATCH(BN46, NumList, 0)))</f>
        <v/>
      </c>
      <c r="BP46" s="9" t="str">
        <f>IFERROR(RANK(BO46,$BO$2:$BO$351,1)+COUNTIF($BO$2:BO46,BO46)-1, "")</f>
        <v/>
      </c>
      <c r="BQ46" s="9" t="str">
        <f>IF(BO46="", "", COUNTIF($BO$2:BO46, BO46))</f>
        <v/>
      </c>
      <c r="BR46" s="68" t="str">
        <f t="shared" si="0"/>
        <v/>
      </c>
      <c r="BT46" s="8">
        <v>45</v>
      </c>
      <c r="BU46" s="9" t="str">
        <f>IFERROR(IF(INDEX($CL$2:$CL$7, MATCH(BU45, $CK$2:$CK$7, 0))&lt;=COUNTIF($BU$2:BU45, BU42), "", BU42), "")</f>
        <v/>
      </c>
      <c r="BV46" s="9" t="str">
        <f>IF(BU46="", "", COUNTIF($BU$2:BU46, BU46))</f>
        <v/>
      </c>
      <c r="BW46" s="68" t="str">
        <f t="shared" si="1"/>
        <v/>
      </c>
      <c r="BY46" s="80" t="str">
        <f t="shared" si="2"/>
        <v/>
      </c>
    </row>
    <row r="47" spans="1:77" x14ac:dyDescent="0.25">
      <c r="A47" s="1"/>
      <c r="B47" s="27"/>
      <c r="C47" s="314" t="s">
        <v>94</v>
      </c>
      <c r="D47" s="315"/>
      <c r="E47" s="315"/>
      <c r="F47" s="315"/>
      <c r="G47" s="74" t="str">
        <f ca="1">IFERROR(INDEX('Staff List'!$G$9:$G$358, MATCH(M50, 'Staff List'!$B$9:$B$358, 0)), "")</f>
        <v/>
      </c>
      <c r="H47" s="317" t="str">
        <f ca="1">IFERROR(INDEX('Staff List'!$AP$6:$AP$8, MATCH(G47, 'Staff List'!$AI$6:$AI$8, 0)), "")</f>
        <v/>
      </c>
      <c r="I47" s="313"/>
      <c r="J47" s="313"/>
      <c r="K47" s="313"/>
      <c r="L47" s="313"/>
      <c r="M47" s="331"/>
      <c r="N47" s="28"/>
      <c r="O47" s="314" t="s">
        <v>94</v>
      </c>
      <c r="P47" s="315"/>
      <c r="Q47" s="315"/>
      <c r="R47" s="315"/>
      <c r="S47" s="74" t="str">
        <f ca="1">IFERROR(INDEX('Staff List'!$G$9:$G$358, MATCH(Y50, 'Staff List'!$B$9:$B$358, 0)), "")</f>
        <v/>
      </c>
      <c r="T47" s="317" t="str">
        <f ca="1">IFERROR(INDEX('Staff List'!$AP$6:$AP$8, MATCH(S47, 'Staff List'!$AI$6:$AI$8, 0)), "")</f>
        <v/>
      </c>
      <c r="U47" s="313"/>
      <c r="V47" s="313"/>
      <c r="W47" s="313"/>
      <c r="X47" s="313"/>
      <c r="Y47" s="331"/>
      <c r="Z47" s="28"/>
      <c r="AA47" s="314" t="s">
        <v>94</v>
      </c>
      <c r="AB47" s="315"/>
      <c r="AC47" s="315"/>
      <c r="AD47" s="315"/>
      <c r="AE47" s="74" t="str">
        <f ca="1">IFERROR(INDEX('Staff List'!$G$9:$G$358, MATCH(AK50, 'Staff List'!$B$9:$B$358, 0)), "")</f>
        <v/>
      </c>
      <c r="AF47" s="317" t="str">
        <f ca="1">IFERROR(INDEX('Staff List'!$AP$6:$AP$8, MATCH(AE47, 'Staff List'!$AI$6:$AI$8, 0)), "")</f>
        <v/>
      </c>
      <c r="AG47" s="313"/>
      <c r="AH47" s="313"/>
      <c r="AI47" s="313"/>
      <c r="AJ47" s="313"/>
      <c r="AK47" s="331"/>
      <c r="AL47" s="28"/>
      <c r="AM47" s="314" t="s">
        <v>94</v>
      </c>
      <c r="AN47" s="315"/>
      <c r="AO47" s="315"/>
      <c r="AP47" s="315"/>
      <c r="AQ47" s="74" t="str">
        <f ca="1">IFERROR(INDEX('Staff List'!$G$9:$G$358, MATCH(AW50, 'Staff List'!$B$9:$B$358, 0)), "")</f>
        <v/>
      </c>
      <c r="AR47" s="317" t="str">
        <f ca="1">IFERROR(INDEX('Staff List'!$AP$6:$AP$8, MATCH(AQ47, 'Staff List'!$AI$6:$AI$8, 0)), "")</f>
        <v/>
      </c>
      <c r="AS47" s="313"/>
      <c r="AT47" s="313"/>
      <c r="AU47" s="313"/>
      <c r="AV47" s="313"/>
      <c r="AW47" s="331"/>
      <c r="AX47" s="28"/>
      <c r="AY47" s="314" t="s">
        <v>94</v>
      </c>
      <c r="AZ47" s="315"/>
      <c r="BA47" s="315"/>
      <c r="BB47" s="315"/>
      <c r="BC47" s="74" t="str">
        <f ca="1">IFERROR(INDEX('Staff List'!$G$9:$G$358, MATCH(BI50, 'Staff List'!$B$9:$B$358, 0)), "")</f>
        <v/>
      </c>
      <c r="BD47" s="317" t="str">
        <f ca="1">IFERROR(INDEX('Staff List'!$AP$6:$AP$8, MATCH(BC47, 'Staff List'!$AI$6:$AI$8, 0)), "")</f>
        <v/>
      </c>
      <c r="BE47" s="313"/>
      <c r="BF47" s="313"/>
      <c r="BG47" s="313"/>
      <c r="BH47" s="313"/>
      <c r="BI47" s="331"/>
      <c r="BJ47" s="29"/>
      <c r="BK47" s="1"/>
      <c r="BN47" s="8">
        <v>46</v>
      </c>
      <c r="BO47" s="9" t="str">
        <f>IF(INDEX('Staff List'!$E$9:$E$358, MATCH(BN47, NumList, 0))="", "", INDEX('Staff List'!$E$9:$E$358, MATCH(BN47, NumList, 0)))</f>
        <v/>
      </c>
      <c r="BP47" s="9" t="str">
        <f>IFERROR(RANK(BO47,$BO$2:$BO$351,1)+COUNTIF($BO$2:BO47,BO47)-1, "")</f>
        <v/>
      </c>
      <c r="BQ47" s="9" t="str">
        <f>IF(BO47="", "", COUNTIF($BO$2:BO47, BO47))</f>
        <v/>
      </c>
      <c r="BR47" s="68" t="str">
        <f t="shared" si="0"/>
        <v/>
      </c>
      <c r="BT47" s="8">
        <v>46</v>
      </c>
      <c r="BU47" s="9" t="str">
        <f>IFERROR(IF(INDEX($CL$2:$CL$7,MATCH(BU42,$CK$2:$CK$7,0))&lt;=COUNTIF($BU$2:BU46,BU42),IF((BU42+1)&lt;=6,BU42+1,""),BU42), "")</f>
        <v/>
      </c>
      <c r="BV47" s="9" t="str">
        <f>IF(BU47="", "", COUNTIF($BU$2:BU47, BU47))</f>
        <v/>
      </c>
      <c r="BW47" s="68" t="str">
        <f t="shared" si="1"/>
        <v/>
      </c>
      <c r="BY47" s="80" t="str">
        <f t="shared" si="2"/>
        <v/>
      </c>
    </row>
    <row r="48" spans="1:77" x14ac:dyDescent="0.25">
      <c r="A48" s="1"/>
      <c r="B48" s="27"/>
      <c r="C48" s="314" t="s">
        <v>97</v>
      </c>
      <c r="D48" s="315"/>
      <c r="E48" s="315"/>
      <c r="F48" s="319"/>
      <c r="G48" s="320"/>
      <c r="H48" s="317" t="str">
        <f ca="1">IFERROR(INDEX('Staff List'!$AT$6:$AT$8, MATCH(E45, 'Staff List'!$AM$6:$AM$8, 0)), "")</f>
        <v/>
      </c>
      <c r="I48" s="313"/>
      <c r="J48" s="313"/>
      <c r="K48" s="313"/>
      <c r="L48" s="313"/>
      <c r="M48" s="75" t="e">
        <f ca="1">INDEX($BY$2:$BY$401, MATCH(M51, $BT$2:$BT$401, 0))</f>
        <v>#N/A</v>
      </c>
      <c r="N48" s="28"/>
      <c r="O48" s="314" t="s">
        <v>97</v>
      </c>
      <c r="P48" s="315"/>
      <c r="Q48" s="315"/>
      <c r="R48" s="319"/>
      <c r="S48" s="320"/>
      <c r="T48" s="317" t="str">
        <f ca="1">IFERROR(INDEX('Staff List'!$AT$6:$AT$8, MATCH(Q45, 'Staff List'!$AM$6:$AM$8, 0)), "")</f>
        <v/>
      </c>
      <c r="U48" s="313"/>
      <c r="V48" s="313"/>
      <c r="W48" s="313"/>
      <c r="X48" s="313"/>
      <c r="Y48" s="75" t="e">
        <f ca="1">INDEX($BY$2:$BY$401, MATCH(Y51, $BT$2:$BT$401, 0))</f>
        <v>#N/A</v>
      </c>
      <c r="Z48" s="28"/>
      <c r="AA48" s="314" t="s">
        <v>97</v>
      </c>
      <c r="AB48" s="315"/>
      <c r="AC48" s="315"/>
      <c r="AD48" s="319"/>
      <c r="AE48" s="320"/>
      <c r="AF48" s="317" t="str">
        <f ca="1">IFERROR(INDEX('Staff List'!$AT$6:$AT$8, MATCH(AC45, 'Staff List'!$AM$6:$AM$8, 0)), "")</f>
        <v/>
      </c>
      <c r="AG48" s="313"/>
      <c r="AH48" s="313"/>
      <c r="AI48" s="313"/>
      <c r="AJ48" s="313"/>
      <c r="AK48" s="75" t="e">
        <f ca="1">INDEX($BY$2:$BY$401, MATCH(AK51, $BT$2:$BT$401, 0))</f>
        <v>#N/A</v>
      </c>
      <c r="AL48" s="28"/>
      <c r="AM48" s="314" t="s">
        <v>97</v>
      </c>
      <c r="AN48" s="315"/>
      <c r="AO48" s="315"/>
      <c r="AP48" s="319"/>
      <c r="AQ48" s="320"/>
      <c r="AR48" s="317" t="str">
        <f ca="1">IFERROR(INDEX('Staff List'!$AT$6:$AT$8, MATCH(AO45, 'Staff List'!$AM$6:$AM$8, 0)), "")</f>
        <v/>
      </c>
      <c r="AS48" s="313"/>
      <c r="AT48" s="313"/>
      <c r="AU48" s="313"/>
      <c r="AV48" s="313"/>
      <c r="AW48" s="75" t="e">
        <f ca="1">INDEX($BY$2:$BY$401, MATCH(AW51, $BT$2:$BT$401, 0))</f>
        <v>#N/A</v>
      </c>
      <c r="AX48" s="28"/>
      <c r="AY48" s="314" t="s">
        <v>97</v>
      </c>
      <c r="AZ48" s="315"/>
      <c r="BA48" s="315"/>
      <c r="BB48" s="319"/>
      <c r="BC48" s="320"/>
      <c r="BD48" s="317" t="str">
        <f ca="1">IFERROR(INDEX('Staff List'!$AT$6:$AT$8, MATCH(BA45, 'Staff List'!$AM$6:$AM$8, 0)), "")</f>
        <v/>
      </c>
      <c r="BE48" s="313"/>
      <c r="BF48" s="313"/>
      <c r="BG48" s="313"/>
      <c r="BH48" s="313"/>
      <c r="BI48" s="75" t="e">
        <f ca="1">INDEX($BY$2:$BY$401, MATCH(BI51, $BT$2:$BT$401, 0))</f>
        <v>#N/A</v>
      </c>
      <c r="BJ48" s="29"/>
      <c r="BK48" s="1"/>
      <c r="BN48" s="8">
        <v>47</v>
      </c>
      <c r="BO48" s="9" t="str">
        <f>IF(INDEX('Staff List'!$E$9:$E$358, MATCH(BN48, NumList, 0))="", "", INDEX('Staff List'!$E$9:$E$358, MATCH(BN48, NumList, 0)))</f>
        <v/>
      </c>
      <c r="BP48" s="9" t="str">
        <f>IFERROR(RANK(BO48,$BO$2:$BO$351,1)+COUNTIF($BO$2:BO48,BO48)-1, "")</f>
        <v/>
      </c>
      <c r="BQ48" s="9" t="str">
        <f>IF(BO48="", "", COUNTIF($BO$2:BO48, BO48))</f>
        <v/>
      </c>
      <c r="BR48" s="68" t="str">
        <f t="shared" si="0"/>
        <v/>
      </c>
      <c r="BT48" s="8">
        <v>47</v>
      </c>
      <c r="BU48" s="9" t="str">
        <f>IFERROR(IF(INDEX($CL$2:$CL$7, MATCH(BU47, $CK$2:$CK$7, 0))&lt;=COUNTIF($BU$2:BU47, BU47), "", BU47), "")</f>
        <v/>
      </c>
      <c r="BV48" s="9" t="str">
        <f>IF(BU48="", "", COUNTIF($BU$2:BU48, BU48))</f>
        <v/>
      </c>
      <c r="BW48" s="68" t="str">
        <f t="shared" si="1"/>
        <v/>
      </c>
      <c r="BY48" s="80" t="str">
        <f t="shared" si="2"/>
        <v/>
      </c>
    </row>
    <row r="49" spans="1:77" x14ac:dyDescent="0.25">
      <c r="A49" s="1"/>
      <c r="B49" s="27"/>
      <c r="C49" s="314" t="s">
        <v>93</v>
      </c>
      <c r="D49" s="315"/>
      <c r="E49" s="316"/>
      <c r="F49" s="313" t="str">
        <f ca="1">IFERROR(IF(INDEX('Staff List'!$M$9:$M$358, MATCH(M50, 'Staff List'!$B$9:$B$358, 0))="", "", INDEX('Staff List'!$M$9:$M$358, MATCH(M50, 'Staff List'!$B$9:$B$358, 0))), "")</f>
        <v/>
      </c>
      <c r="G49" s="313"/>
      <c r="H49" s="313"/>
      <c r="I49" s="313"/>
      <c r="J49" s="313"/>
      <c r="K49" s="313"/>
      <c r="L49" s="313"/>
      <c r="M49" s="75" t="str">
        <f ca="1">IFERROR(INDEX($BO$2:$BO$351, MATCH(M48, $BP$2:$BP$351, 0)), "")</f>
        <v/>
      </c>
      <c r="N49" s="28"/>
      <c r="O49" s="314" t="s">
        <v>93</v>
      </c>
      <c r="P49" s="315"/>
      <c r="Q49" s="316"/>
      <c r="R49" s="313" t="str">
        <f ca="1">IFERROR(IF(INDEX('Staff List'!$M$9:$M$358, MATCH(Y50, 'Staff List'!$B$9:$B$358, 0))="", "", INDEX('Staff List'!$M$9:$M$358, MATCH(Y50, 'Staff List'!$B$9:$B$358, 0))), "")</f>
        <v/>
      </c>
      <c r="S49" s="313"/>
      <c r="T49" s="313"/>
      <c r="U49" s="313"/>
      <c r="V49" s="313"/>
      <c r="W49" s="313"/>
      <c r="X49" s="313"/>
      <c r="Y49" s="75" t="str">
        <f ca="1">IFERROR(INDEX($BO$2:$BO$351, MATCH(Y48, $BP$2:$BP$351, 0)), "")</f>
        <v/>
      </c>
      <c r="Z49" s="28"/>
      <c r="AA49" s="314" t="s">
        <v>93</v>
      </c>
      <c r="AB49" s="315"/>
      <c r="AC49" s="316"/>
      <c r="AD49" s="313" t="str">
        <f ca="1">IFERROR(IF(INDEX('Staff List'!$M$9:$M$358, MATCH(AK50, 'Staff List'!$B$9:$B$358, 0))="", "", INDEX('Staff List'!$M$9:$M$358, MATCH(AK50, 'Staff List'!$B$9:$B$358, 0))), "")</f>
        <v/>
      </c>
      <c r="AE49" s="313"/>
      <c r="AF49" s="313"/>
      <c r="AG49" s="313"/>
      <c r="AH49" s="313"/>
      <c r="AI49" s="313"/>
      <c r="AJ49" s="313"/>
      <c r="AK49" s="75" t="str">
        <f ca="1">IFERROR(INDEX($BO$2:$BO$351, MATCH(AK48, $BP$2:$BP$351, 0)), "")</f>
        <v/>
      </c>
      <c r="AL49" s="28"/>
      <c r="AM49" s="314" t="s">
        <v>93</v>
      </c>
      <c r="AN49" s="315"/>
      <c r="AO49" s="316"/>
      <c r="AP49" s="313" t="str">
        <f ca="1">IFERROR(IF(INDEX('Staff List'!$M$9:$M$358, MATCH(AW50, 'Staff List'!$B$9:$B$358, 0))="", "", INDEX('Staff List'!$M$9:$M$358, MATCH(AW50, 'Staff List'!$B$9:$B$358, 0))), "")</f>
        <v/>
      </c>
      <c r="AQ49" s="313"/>
      <c r="AR49" s="313"/>
      <c r="AS49" s="313"/>
      <c r="AT49" s="313"/>
      <c r="AU49" s="313"/>
      <c r="AV49" s="313"/>
      <c r="AW49" s="75" t="str">
        <f ca="1">IFERROR(INDEX($BO$2:$BO$351, MATCH(AW48, $BP$2:$BP$351, 0)), "")</f>
        <v/>
      </c>
      <c r="AX49" s="28"/>
      <c r="AY49" s="314" t="s">
        <v>93</v>
      </c>
      <c r="AZ49" s="315"/>
      <c r="BA49" s="316"/>
      <c r="BB49" s="313" t="str">
        <f ca="1">IFERROR(IF(INDEX('Staff List'!$M$9:$M$358, MATCH(BI50, 'Staff List'!$B$9:$B$358, 0))="", "", INDEX('Staff List'!$M$9:$M$358, MATCH(BI50, 'Staff List'!$B$9:$B$358, 0))), "")</f>
        <v/>
      </c>
      <c r="BC49" s="313"/>
      <c r="BD49" s="313"/>
      <c r="BE49" s="313"/>
      <c r="BF49" s="313"/>
      <c r="BG49" s="313"/>
      <c r="BH49" s="313"/>
      <c r="BI49" s="75" t="str">
        <f ca="1">IFERROR(INDEX($BO$2:$BO$351, MATCH(BI48, $BP$2:$BP$351, 0)), "")</f>
        <v/>
      </c>
      <c r="BJ49" s="29"/>
      <c r="BK49" s="1"/>
      <c r="BN49" s="8">
        <v>48</v>
      </c>
      <c r="BO49" s="9" t="str">
        <f>IF(INDEX('Staff List'!$E$9:$E$358, MATCH(BN49, NumList, 0))="", "", INDEX('Staff List'!$E$9:$E$358, MATCH(BN49, NumList, 0)))</f>
        <v/>
      </c>
      <c r="BP49" s="9" t="str">
        <f>IFERROR(RANK(BO49,$BO$2:$BO$351,1)+COUNTIF($BO$2:BO49,BO49)-1, "")</f>
        <v/>
      </c>
      <c r="BQ49" s="9" t="str">
        <f>IF(BO49="", "", COUNTIF($BO$2:BO49, BO49))</f>
        <v/>
      </c>
      <c r="BR49" s="68" t="str">
        <f t="shared" si="0"/>
        <v/>
      </c>
      <c r="BT49" s="8">
        <v>48</v>
      </c>
      <c r="BU49" s="9" t="str">
        <f>IFERROR(IF(INDEX($CL$2:$CL$7, MATCH(BU48, $CK$2:$CK$7, 0))&lt;=COUNTIF($BU$2:BU48, BU47), "", BU47), "")</f>
        <v/>
      </c>
      <c r="BV49" s="9" t="str">
        <f>IF(BU49="", "", COUNTIF($BU$2:BU49, BU49))</f>
        <v/>
      </c>
      <c r="BW49" s="68" t="str">
        <f t="shared" si="1"/>
        <v/>
      </c>
      <c r="BY49" s="80" t="str">
        <f t="shared" si="2"/>
        <v/>
      </c>
    </row>
    <row r="50" spans="1:77" x14ac:dyDescent="0.25">
      <c r="A50" s="1"/>
      <c r="B50" s="27"/>
      <c r="C50" s="314" t="s">
        <v>92</v>
      </c>
      <c r="D50" s="315"/>
      <c r="E50" s="316"/>
      <c r="F50" s="317" t="str">
        <f ca="1">IFERROR(IF(INDEX('Staff List'!$Q$9:$Q$358, MATCH(M50, 'Staff List'!$B$9:$B$358, 0))="", "", INDEX('Staff List'!$Q$9:$Q$358, MATCH(M50, 'Staff List'!$B$9:$B$358, 0))), "")</f>
        <v/>
      </c>
      <c r="G50" s="313"/>
      <c r="H50" s="313"/>
      <c r="I50" s="313"/>
      <c r="J50" s="313"/>
      <c r="K50" s="313"/>
      <c r="L50" s="313"/>
      <c r="M50" s="75" t="str">
        <f ca="1">IFERROR(IF(M48="", "", INDEX($BN$2:$BN$351, MATCH(M48, $BP$2:$BP$351, 0))), "")</f>
        <v/>
      </c>
      <c r="N50" s="28"/>
      <c r="O50" s="314" t="s">
        <v>92</v>
      </c>
      <c r="P50" s="315"/>
      <c r="Q50" s="316"/>
      <c r="R50" s="317" t="str">
        <f ca="1">IFERROR(IF(INDEX('Staff List'!$Q$9:$Q$358, MATCH(Y50, 'Staff List'!$B$9:$B$358, 0))="", "", INDEX('Staff List'!$Q$9:$Q$358, MATCH(Y50, 'Staff List'!$B$9:$B$358, 0))), "")</f>
        <v/>
      </c>
      <c r="S50" s="313"/>
      <c r="T50" s="313"/>
      <c r="U50" s="313"/>
      <c r="V50" s="313"/>
      <c r="W50" s="313"/>
      <c r="X50" s="313"/>
      <c r="Y50" s="75" t="str">
        <f ca="1">IFERROR(IF(Y48="", "", INDEX($BN$2:$BN$351, MATCH(Y48, $BP$2:$BP$351, 0))), "")</f>
        <v/>
      </c>
      <c r="Z50" s="28"/>
      <c r="AA50" s="314" t="s">
        <v>92</v>
      </c>
      <c r="AB50" s="315"/>
      <c r="AC50" s="316"/>
      <c r="AD50" s="317" t="str">
        <f ca="1">IFERROR(IF(INDEX('Staff List'!$Q$9:$Q$358, MATCH(AK50, 'Staff List'!$B$9:$B$358, 0))="", "", INDEX('Staff List'!$Q$9:$Q$358, MATCH(AK50, 'Staff List'!$B$9:$B$358, 0))), "")</f>
        <v/>
      </c>
      <c r="AE50" s="313"/>
      <c r="AF50" s="313"/>
      <c r="AG50" s="313"/>
      <c r="AH50" s="313"/>
      <c r="AI50" s="313"/>
      <c r="AJ50" s="313"/>
      <c r="AK50" s="75" t="str">
        <f ca="1">IFERROR(IF(AK48="", "", INDEX($BN$2:$BN$351, MATCH(AK48, $BP$2:$BP$351, 0))), "")</f>
        <v/>
      </c>
      <c r="AL50" s="28"/>
      <c r="AM50" s="314" t="s">
        <v>92</v>
      </c>
      <c r="AN50" s="315"/>
      <c r="AO50" s="316"/>
      <c r="AP50" s="317" t="str">
        <f ca="1">IFERROR(IF(INDEX('Staff List'!$Q$9:$Q$358, MATCH(AW50, 'Staff List'!$B$9:$B$358, 0))="", "", INDEX('Staff List'!$Q$9:$Q$358, MATCH(AW50, 'Staff List'!$B$9:$B$358, 0))), "")</f>
        <v/>
      </c>
      <c r="AQ50" s="313"/>
      <c r="AR50" s="313"/>
      <c r="AS50" s="313"/>
      <c r="AT50" s="313"/>
      <c r="AU50" s="313"/>
      <c r="AV50" s="313"/>
      <c r="AW50" s="75" t="str">
        <f ca="1">IFERROR(IF(AW48="", "", INDEX($BN$2:$BN$351, MATCH(AW48, $BP$2:$BP$351, 0))), "")</f>
        <v/>
      </c>
      <c r="AX50" s="28"/>
      <c r="AY50" s="314" t="s">
        <v>92</v>
      </c>
      <c r="AZ50" s="315"/>
      <c r="BA50" s="316"/>
      <c r="BB50" s="317" t="str">
        <f ca="1">IFERROR(IF(INDEX('Staff List'!$Q$9:$Q$358, MATCH(BI50, 'Staff List'!$B$9:$B$358, 0))="", "", INDEX('Staff List'!$Q$9:$Q$358, MATCH(BI50, 'Staff List'!$B$9:$B$358, 0))), "")</f>
        <v/>
      </c>
      <c r="BC50" s="313"/>
      <c r="BD50" s="313"/>
      <c r="BE50" s="313"/>
      <c r="BF50" s="313"/>
      <c r="BG50" s="313"/>
      <c r="BH50" s="313"/>
      <c r="BI50" s="75" t="str">
        <f ca="1">IFERROR(IF(BI48="", "", INDEX($BN$2:$BN$351, MATCH(BI48, $BP$2:$BP$351, 0))), "")</f>
        <v/>
      </c>
      <c r="BJ50" s="29"/>
      <c r="BK50" s="1"/>
      <c r="BN50" s="8">
        <v>49</v>
      </c>
      <c r="BO50" s="9" t="str">
        <f>IF(INDEX('Staff List'!$E$9:$E$358, MATCH(BN50, NumList, 0))="", "", INDEX('Staff List'!$E$9:$E$358, MATCH(BN50, NumList, 0)))</f>
        <v/>
      </c>
      <c r="BP50" s="9" t="str">
        <f>IFERROR(RANK(BO50,$BO$2:$BO$351,1)+COUNTIF($BO$2:BO50,BO50)-1, "")</f>
        <v/>
      </c>
      <c r="BQ50" s="9" t="str">
        <f>IF(BO50="", "", COUNTIF($BO$2:BO50, BO50))</f>
        <v/>
      </c>
      <c r="BR50" s="68" t="str">
        <f t="shared" si="0"/>
        <v/>
      </c>
      <c r="BT50" s="8">
        <v>49</v>
      </c>
      <c r="BU50" s="9" t="str">
        <f>IFERROR(IF(INDEX($CL$2:$CL$7, MATCH(BU49, $CK$2:$CK$7, 0))&lt;=COUNTIF($BU$2:BU49, BU47), "", BU47), "")</f>
        <v/>
      </c>
      <c r="BV50" s="9" t="str">
        <f>IF(BU50="", "", COUNTIF($BU$2:BU50, BU50))</f>
        <v/>
      </c>
      <c r="BW50" s="68" t="str">
        <f t="shared" si="1"/>
        <v/>
      </c>
      <c r="BY50" s="80" t="str">
        <f t="shared" si="2"/>
        <v/>
      </c>
    </row>
    <row r="51" spans="1:77" x14ac:dyDescent="0.25">
      <c r="A51" s="1"/>
      <c r="B51" s="27"/>
      <c r="C51" s="318" t="s">
        <v>96</v>
      </c>
      <c r="D51" s="319"/>
      <c r="E51" s="320"/>
      <c r="F51" s="321" t="str">
        <f ca="1">IFERROR(IF(INDEX('Staff List'!$U$9:$U$358, MATCH(M50, 'Staff List'!$B$9:$B$358, 0))="", "", INDEX('Staff List'!$U$9:$U$358, MATCH(M50, 'Staff List'!$B$9:$B$358, 0))), "")</f>
        <v/>
      </c>
      <c r="G51" s="322"/>
      <c r="H51" s="322"/>
      <c r="I51" s="322"/>
      <c r="J51" s="322"/>
      <c r="K51" s="322"/>
      <c r="L51" s="322"/>
      <c r="M51" s="81">
        <f ca="1">BI41+1</f>
        <v>515</v>
      </c>
      <c r="N51" s="28"/>
      <c r="O51" s="318" t="s">
        <v>96</v>
      </c>
      <c r="P51" s="319"/>
      <c r="Q51" s="320"/>
      <c r="R51" s="321" t="str">
        <f ca="1">IFERROR(IF(INDEX('Staff List'!$U$9:$U$358, MATCH(Y50, 'Staff List'!$B$9:$B$358, 0))="", "", INDEX('Staff List'!$U$9:$U$358, MATCH(Y50, 'Staff List'!$B$9:$B$358, 0))), "")</f>
        <v/>
      </c>
      <c r="S51" s="322"/>
      <c r="T51" s="322"/>
      <c r="U51" s="322"/>
      <c r="V51" s="322"/>
      <c r="W51" s="322"/>
      <c r="X51" s="322"/>
      <c r="Y51" s="81">
        <f ca="1">M51+1</f>
        <v>516</v>
      </c>
      <c r="Z51" s="28"/>
      <c r="AA51" s="318" t="s">
        <v>96</v>
      </c>
      <c r="AB51" s="319"/>
      <c r="AC51" s="320"/>
      <c r="AD51" s="321" t="str">
        <f ca="1">IFERROR(IF(INDEX('Staff List'!$U$9:$U$358, MATCH(AK50, 'Staff List'!$B$9:$B$358, 0))="", "", INDEX('Staff List'!$U$9:$U$358, MATCH(AK50, 'Staff List'!$B$9:$B$358, 0))), "")</f>
        <v/>
      </c>
      <c r="AE51" s="322"/>
      <c r="AF51" s="322"/>
      <c r="AG51" s="322"/>
      <c r="AH51" s="322"/>
      <c r="AI51" s="322"/>
      <c r="AJ51" s="322"/>
      <c r="AK51" s="81">
        <f ca="1">Y51+1</f>
        <v>517</v>
      </c>
      <c r="AL51" s="28"/>
      <c r="AM51" s="318" t="s">
        <v>96</v>
      </c>
      <c r="AN51" s="319"/>
      <c r="AO51" s="320"/>
      <c r="AP51" s="321" t="str">
        <f ca="1">IFERROR(IF(INDEX('Staff List'!$U$9:$U$358, MATCH(AW50, 'Staff List'!$B$9:$B$358, 0))="", "", INDEX('Staff List'!$U$9:$U$358, MATCH(AW50, 'Staff List'!$B$9:$B$358, 0))), "")</f>
        <v/>
      </c>
      <c r="AQ51" s="322"/>
      <c r="AR51" s="322"/>
      <c r="AS51" s="322"/>
      <c r="AT51" s="322"/>
      <c r="AU51" s="322"/>
      <c r="AV51" s="322"/>
      <c r="AW51" s="81">
        <f ca="1">AK51+1</f>
        <v>518</v>
      </c>
      <c r="AX51" s="28"/>
      <c r="AY51" s="318" t="s">
        <v>96</v>
      </c>
      <c r="AZ51" s="319"/>
      <c r="BA51" s="320"/>
      <c r="BB51" s="321" t="str">
        <f ca="1">IFERROR(IF(INDEX('Staff List'!$U$9:$U$358, MATCH(BI50, 'Staff List'!$B$9:$B$358, 0))="", "", INDEX('Staff List'!$U$9:$U$358, MATCH(BI50, 'Staff List'!$B$9:$B$358, 0))), "")</f>
        <v/>
      </c>
      <c r="BC51" s="322"/>
      <c r="BD51" s="322"/>
      <c r="BE51" s="322"/>
      <c r="BF51" s="322"/>
      <c r="BG51" s="322"/>
      <c r="BH51" s="322"/>
      <c r="BI51" s="81">
        <f ca="1">AW51+1</f>
        <v>519</v>
      </c>
      <c r="BJ51" s="29"/>
      <c r="BK51" s="1"/>
      <c r="BN51" s="8">
        <v>50</v>
      </c>
      <c r="BO51" s="9" t="str">
        <f>IF(INDEX('Staff List'!$E$9:$E$358, MATCH(BN51, NumList, 0))="", "", INDEX('Staff List'!$E$9:$E$358, MATCH(BN51, NumList, 0)))</f>
        <v/>
      </c>
      <c r="BP51" s="9" t="str">
        <f>IFERROR(RANK(BO51,$BO$2:$BO$351,1)+COUNTIF($BO$2:BO51,BO51)-1, "")</f>
        <v/>
      </c>
      <c r="BQ51" s="9" t="str">
        <f>IF(BO51="", "", COUNTIF($BO$2:BO51, BO51))</f>
        <v/>
      </c>
      <c r="BR51" s="68" t="str">
        <f t="shared" si="0"/>
        <v/>
      </c>
      <c r="BT51" s="8">
        <v>50</v>
      </c>
      <c r="BU51" s="9" t="str">
        <f>IFERROR(IF(INDEX($CL$2:$CL$7, MATCH(BU50, $CK$2:$CK$7, 0))&lt;=COUNTIF($BU$2:BU50, BU47), "", BU47), "")</f>
        <v/>
      </c>
      <c r="BV51" s="9" t="str">
        <f>IF(BU51="", "", COUNTIF($BU$2:BU51, BU51))</f>
        <v/>
      </c>
      <c r="BW51" s="68" t="str">
        <f t="shared" si="1"/>
        <v/>
      </c>
      <c r="BY51" s="80" t="str">
        <f t="shared" si="2"/>
        <v/>
      </c>
    </row>
    <row r="52" spans="1:77" x14ac:dyDescent="0.25">
      <c r="A52" s="1"/>
      <c r="B52" s="2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9"/>
      <c r="BK52" s="1"/>
      <c r="BN52" s="8">
        <v>51</v>
      </c>
      <c r="BO52" s="9" t="str">
        <f>IF(INDEX('Staff List'!$E$9:$E$358, MATCH(BN52, NumList, 0))="", "", INDEX('Staff List'!$E$9:$E$358, MATCH(BN52, NumList, 0)))</f>
        <v/>
      </c>
      <c r="BP52" s="9" t="str">
        <f>IFERROR(RANK(BO52,$BO$2:$BO$351,1)+COUNTIF($BO$2:BO52,BO52)-1, "")</f>
        <v/>
      </c>
      <c r="BQ52" s="9" t="str">
        <f>IF(BO52="", "", COUNTIF($BO$2:BO52, BO52))</f>
        <v/>
      </c>
      <c r="BR52" s="68" t="str">
        <f t="shared" si="0"/>
        <v/>
      </c>
      <c r="BT52" s="8">
        <v>51</v>
      </c>
      <c r="BU52" s="9" t="str">
        <f>IFERROR(IF(INDEX($CL$2:$CL$7,MATCH(BU47,$CK$2:$CK$7,0))&lt;=COUNTIF($BU$2:BU51,BU47),IF((BU47+1)&lt;=6,BU47+1,""),BU47), "")</f>
        <v/>
      </c>
      <c r="BV52" s="9" t="str">
        <f>IF(BU52="", "", COUNTIF($BU$2:BU52, BU52))</f>
        <v/>
      </c>
      <c r="BW52" s="68" t="str">
        <f t="shared" si="1"/>
        <v/>
      </c>
      <c r="BY52" s="80" t="str">
        <f t="shared" si="2"/>
        <v/>
      </c>
    </row>
    <row r="53" spans="1:77" x14ac:dyDescent="0.25">
      <c r="A53" s="1"/>
      <c r="B53" s="27"/>
      <c r="C53" s="121" t="str">
        <f ca="1">"Tier "&amp;M59&amp;""</f>
        <v xml:space="preserve">Tier </v>
      </c>
      <c r="D53" s="122"/>
      <c r="E53" s="122"/>
      <c r="F53" s="122"/>
      <c r="G53" s="122"/>
      <c r="H53" s="122"/>
      <c r="I53" s="122"/>
      <c r="J53" s="122"/>
      <c r="K53" s="122"/>
      <c r="L53" s="122"/>
      <c r="M53" s="239"/>
      <c r="N53" s="28"/>
      <c r="O53" s="121" t="str">
        <f ca="1">"Tier "&amp;Y59&amp;""</f>
        <v xml:space="preserve">Tier </v>
      </c>
      <c r="P53" s="122"/>
      <c r="Q53" s="122"/>
      <c r="R53" s="122"/>
      <c r="S53" s="122"/>
      <c r="T53" s="122"/>
      <c r="U53" s="122"/>
      <c r="V53" s="122"/>
      <c r="W53" s="122"/>
      <c r="X53" s="122"/>
      <c r="Y53" s="239"/>
      <c r="Z53" s="28"/>
      <c r="AA53" s="121" t="str">
        <f ca="1">"Tier "&amp;AK59&amp;""</f>
        <v xml:space="preserve">Tier </v>
      </c>
      <c r="AB53" s="122"/>
      <c r="AC53" s="122"/>
      <c r="AD53" s="122"/>
      <c r="AE53" s="122"/>
      <c r="AF53" s="122"/>
      <c r="AG53" s="122"/>
      <c r="AH53" s="122"/>
      <c r="AI53" s="122"/>
      <c r="AJ53" s="122"/>
      <c r="AK53" s="239"/>
      <c r="AL53" s="28"/>
      <c r="AM53" s="121" t="str">
        <f ca="1">"Tier "&amp;AW59&amp;""</f>
        <v xml:space="preserve">Tier </v>
      </c>
      <c r="AN53" s="122"/>
      <c r="AO53" s="122"/>
      <c r="AP53" s="122"/>
      <c r="AQ53" s="122"/>
      <c r="AR53" s="122"/>
      <c r="AS53" s="122"/>
      <c r="AT53" s="122"/>
      <c r="AU53" s="122"/>
      <c r="AV53" s="122"/>
      <c r="AW53" s="239"/>
      <c r="AX53" s="28"/>
      <c r="AY53" s="121" t="str">
        <f ca="1">"Tier "&amp;BI59&amp;""</f>
        <v xml:space="preserve">Tier </v>
      </c>
      <c r="AZ53" s="122"/>
      <c r="BA53" s="122"/>
      <c r="BB53" s="122"/>
      <c r="BC53" s="122"/>
      <c r="BD53" s="122"/>
      <c r="BE53" s="122"/>
      <c r="BF53" s="122"/>
      <c r="BG53" s="122"/>
      <c r="BH53" s="122"/>
      <c r="BI53" s="239"/>
      <c r="BJ53" s="29"/>
      <c r="BK53" s="1"/>
      <c r="BN53" s="8">
        <v>52</v>
      </c>
      <c r="BO53" s="9" t="str">
        <f>IF(INDEX('Staff List'!$E$9:$E$358, MATCH(BN53, NumList, 0))="", "", INDEX('Staff List'!$E$9:$E$358, MATCH(BN53, NumList, 0)))</f>
        <v/>
      </c>
      <c r="BP53" s="9" t="str">
        <f>IFERROR(RANK(BO53,$BO$2:$BO$351,1)+COUNTIF($BO$2:BO53,BO53)-1, "")</f>
        <v/>
      </c>
      <c r="BQ53" s="9" t="str">
        <f>IF(BO53="", "", COUNTIF($BO$2:BO53, BO53))</f>
        <v/>
      </c>
      <c r="BR53" s="68" t="str">
        <f t="shared" si="0"/>
        <v/>
      </c>
      <c r="BT53" s="8">
        <v>52</v>
      </c>
      <c r="BU53" s="9" t="str">
        <f>IFERROR(IF(INDEX($CL$2:$CL$7, MATCH(BU52, $CK$2:$CK$7, 0))&lt;=COUNTIF($BU$2:BU52, BU52), "", BU52), "")</f>
        <v/>
      </c>
      <c r="BV53" s="9" t="str">
        <f>IF(BU53="", "", COUNTIF($BU$2:BU53, BU53))</f>
        <v/>
      </c>
      <c r="BW53" s="68" t="str">
        <f t="shared" si="1"/>
        <v/>
      </c>
      <c r="BY53" s="80" t="str">
        <f t="shared" si="2"/>
        <v/>
      </c>
    </row>
    <row r="54" spans="1:77" x14ac:dyDescent="0.25">
      <c r="A54" s="1"/>
      <c r="B54" s="27"/>
      <c r="C54" s="326" t="s">
        <v>91</v>
      </c>
      <c r="D54" s="325"/>
      <c r="E54" s="327"/>
      <c r="F54" s="328" t="str">
        <f ca="1">IFERROR(IF(INDEX('Staff List'!$C$9:$C$358, MATCH(M60, 'Staff List'!$B$9:$B$358, 0))="", "", INDEX('Staff List'!$C$9:$C$358, MATCH(M60, 'Staff List'!$B$9:$B$358, 0))), "")</f>
        <v/>
      </c>
      <c r="G54" s="329"/>
      <c r="H54" s="329"/>
      <c r="I54" s="329"/>
      <c r="J54" s="329"/>
      <c r="K54" s="329"/>
      <c r="L54" s="329"/>
      <c r="M54" s="330"/>
      <c r="N54" s="28"/>
      <c r="O54" s="326" t="s">
        <v>91</v>
      </c>
      <c r="P54" s="325"/>
      <c r="Q54" s="327"/>
      <c r="R54" s="328" t="str">
        <f ca="1">IFERROR(IF(INDEX('Staff List'!$C$9:$C$358, MATCH(Y60, 'Staff List'!$B$9:$B$358, 0))="", "", INDEX('Staff List'!$C$9:$C$358, MATCH(Y60, 'Staff List'!$B$9:$B$358, 0))), "")</f>
        <v/>
      </c>
      <c r="S54" s="329"/>
      <c r="T54" s="329"/>
      <c r="U54" s="329"/>
      <c r="V54" s="329"/>
      <c r="W54" s="329"/>
      <c r="X54" s="329"/>
      <c r="Y54" s="330"/>
      <c r="Z54" s="28"/>
      <c r="AA54" s="326" t="s">
        <v>91</v>
      </c>
      <c r="AB54" s="325"/>
      <c r="AC54" s="327"/>
      <c r="AD54" s="328" t="str">
        <f ca="1">IFERROR(IF(INDEX('Staff List'!$C$9:$C$358, MATCH(AK60, 'Staff List'!$B$9:$B$358, 0))="", "", INDEX('Staff List'!$C$9:$C$358, MATCH(AK60, 'Staff List'!$B$9:$B$358, 0))), "")</f>
        <v/>
      </c>
      <c r="AE54" s="329"/>
      <c r="AF54" s="329"/>
      <c r="AG54" s="329"/>
      <c r="AH54" s="329"/>
      <c r="AI54" s="329"/>
      <c r="AJ54" s="329"/>
      <c r="AK54" s="330"/>
      <c r="AL54" s="28"/>
      <c r="AM54" s="326" t="s">
        <v>91</v>
      </c>
      <c r="AN54" s="325"/>
      <c r="AO54" s="327"/>
      <c r="AP54" s="328" t="str">
        <f ca="1">IFERROR(IF(INDEX('Staff List'!$C$9:$C$358, MATCH(AW60, 'Staff List'!$B$9:$B$358, 0))="", "", INDEX('Staff List'!$C$9:$C$358, MATCH(AW60, 'Staff List'!$B$9:$B$358, 0))), "")</f>
        <v/>
      </c>
      <c r="AQ54" s="329"/>
      <c r="AR54" s="329"/>
      <c r="AS54" s="329"/>
      <c r="AT54" s="329"/>
      <c r="AU54" s="329"/>
      <c r="AV54" s="329"/>
      <c r="AW54" s="330"/>
      <c r="AX54" s="28"/>
      <c r="AY54" s="326" t="s">
        <v>91</v>
      </c>
      <c r="AZ54" s="325"/>
      <c r="BA54" s="327"/>
      <c r="BB54" s="328" t="str">
        <f ca="1">IFERROR(IF(INDEX('Staff List'!$C$9:$C$358, MATCH(BI60, 'Staff List'!$B$9:$B$358, 0))="", "", INDEX('Staff List'!$C$9:$C$358, MATCH(BI60, 'Staff List'!$B$9:$B$358, 0))), "")</f>
        <v/>
      </c>
      <c r="BC54" s="329"/>
      <c r="BD54" s="329"/>
      <c r="BE54" s="329"/>
      <c r="BF54" s="329"/>
      <c r="BG54" s="329"/>
      <c r="BH54" s="329"/>
      <c r="BI54" s="330"/>
      <c r="BJ54" s="29"/>
      <c r="BK54" s="1"/>
      <c r="BN54" s="8">
        <v>53</v>
      </c>
      <c r="BO54" s="9" t="str">
        <f>IF(INDEX('Staff List'!$E$9:$E$358, MATCH(BN54, NumList, 0))="", "", INDEX('Staff List'!$E$9:$E$358, MATCH(BN54, NumList, 0)))</f>
        <v/>
      </c>
      <c r="BP54" s="9" t="str">
        <f>IFERROR(RANK(BO54,$BO$2:$BO$351,1)+COUNTIF($BO$2:BO54,BO54)-1, "")</f>
        <v/>
      </c>
      <c r="BQ54" s="9" t="str">
        <f>IF(BO54="", "", COUNTIF($BO$2:BO54, BO54))</f>
        <v/>
      </c>
      <c r="BR54" s="68" t="str">
        <f t="shared" si="0"/>
        <v/>
      </c>
      <c r="BT54" s="8">
        <v>53</v>
      </c>
      <c r="BU54" s="9" t="str">
        <f>IFERROR(IF(INDEX($CL$2:$CL$7, MATCH(BU53, $CK$2:$CK$7, 0))&lt;=COUNTIF($BU$2:BU53, BU52), "", BU52), "")</f>
        <v/>
      </c>
      <c r="BV54" s="9" t="str">
        <f>IF(BU54="", "", COUNTIF($BU$2:BU54, BU54))</f>
        <v/>
      </c>
      <c r="BW54" s="68" t="str">
        <f t="shared" si="1"/>
        <v/>
      </c>
      <c r="BY54" s="80" t="str">
        <f t="shared" si="2"/>
        <v/>
      </c>
    </row>
    <row r="55" spans="1:77" x14ac:dyDescent="0.25">
      <c r="A55" s="1"/>
      <c r="B55" s="27"/>
      <c r="C55" s="332" t="s">
        <v>90</v>
      </c>
      <c r="D55" s="333"/>
      <c r="E55" s="72" t="str">
        <f ca="1">IFERROR(INDEX('Staff List'!$K$9:$K$358, MATCH(M60, 'Staff List'!$B$9:$B$358, 0)), "")</f>
        <v/>
      </c>
      <c r="F55" s="317" t="str">
        <f ca="1">IFERROR(IF(INDEX('Staff List'!$D$9:$D$358, MATCH(M60, 'Staff List'!$B$9:$B$358, 0))="", "", INDEX('Staff List'!$D$9:$D$358, MATCH(M60, 'Staff List'!$B$9:$B$358, 0))), "")</f>
        <v/>
      </c>
      <c r="G55" s="313"/>
      <c r="H55" s="313"/>
      <c r="I55" s="313"/>
      <c r="J55" s="313"/>
      <c r="K55" s="313"/>
      <c r="L55" s="313"/>
      <c r="M55" s="331"/>
      <c r="N55" s="28"/>
      <c r="O55" s="332" t="s">
        <v>90</v>
      </c>
      <c r="P55" s="333"/>
      <c r="Q55" s="72" t="str">
        <f ca="1">IFERROR(INDEX('Staff List'!$K$9:$K$358, MATCH(Y60, 'Staff List'!$B$9:$B$358, 0)), "")</f>
        <v/>
      </c>
      <c r="R55" s="317" t="str">
        <f ca="1">IFERROR(IF(INDEX('Staff List'!$D$9:$D$358, MATCH(Y60, 'Staff List'!$B$9:$B$358, 0))="", "", INDEX('Staff List'!$D$9:$D$358, MATCH(Y60, 'Staff List'!$B$9:$B$358, 0))), "")</f>
        <v/>
      </c>
      <c r="S55" s="313"/>
      <c r="T55" s="313"/>
      <c r="U55" s="313"/>
      <c r="V55" s="313"/>
      <c r="W55" s="313"/>
      <c r="X55" s="313"/>
      <c r="Y55" s="331"/>
      <c r="Z55" s="28"/>
      <c r="AA55" s="332" t="s">
        <v>90</v>
      </c>
      <c r="AB55" s="333"/>
      <c r="AC55" s="72" t="str">
        <f ca="1">IFERROR(INDEX('Staff List'!$K$9:$K$358, MATCH(AK60, 'Staff List'!$B$9:$B$358, 0)), "")</f>
        <v/>
      </c>
      <c r="AD55" s="317" t="str">
        <f ca="1">IFERROR(IF(INDEX('Staff List'!$D$9:$D$358, MATCH(AK60, 'Staff List'!$B$9:$B$358, 0))="", "", INDEX('Staff List'!$D$9:$D$358, MATCH(AK60, 'Staff List'!$B$9:$B$358, 0))), "")</f>
        <v/>
      </c>
      <c r="AE55" s="313"/>
      <c r="AF55" s="313"/>
      <c r="AG55" s="313"/>
      <c r="AH55" s="313"/>
      <c r="AI55" s="313"/>
      <c r="AJ55" s="313"/>
      <c r="AK55" s="331"/>
      <c r="AL55" s="28"/>
      <c r="AM55" s="332" t="s">
        <v>90</v>
      </c>
      <c r="AN55" s="333"/>
      <c r="AO55" s="72" t="str">
        <f ca="1">IFERROR(INDEX('Staff List'!$K$9:$K$358, MATCH(AW60, 'Staff List'!$B$9:$B$358, 0)), "")</f>
        <v/>
      </c>
      <c r="AP55" s="317" t="str">
        <f ca="1">IFERROR(IF(INDEX('Staff List'!$D$9:$D$358, MATCH(AW60, 'Staff List'!$B$9:$B$358, 0))="", "", INDEX('Staff List'!$D$9:$D$358, MATCH(AW60, 'Staff List'!$B$9:$B$358, 0))), "")</f>
        <v/>
      </c>
      <c r="AQ55" s="313"/>
      <c r="AR55" s="313"/>
      <c r="AS55" s="313"/>
      <c r="AT55" s="313"/>
      <c r="AU55" s="313"/>
      <c r="AV55" s="313"/>
      <c r="AW55" s="331"/>
      <c r="AX55" s="28"/>
      <c r="AY55" s="332" t="s">
        <v>90</v>
      </c>
      <c r="AZ55" s="333"/>
      <c r="BA55" s="72" t="str">
        <f ca="1">IFERROR(INDEX('Staff List'!$K$9:$K$358, MATCH(BI60, 'Staff List'!$B$9:$B$358, 0)), "")</f>
        <v/>
      </c>
      <c r="BB55" s="317" t="str">
        <f ca="1">IFERROR(IF(INDEX('Staff List'!$D$9:$D$358, MATCH(BI60, 'Staff List'!$B$9:$B$358, 0))="", "", INDEX('Staff List'!$D$9:$D$358, MATCH(BI60, 'Staff List'!$B$9:$B$358, 0))), "")</f>
        <v/>
      </c>
      <c r="BC55" s="313"/>
      <c r="BD55" s="313"/>
      <c r="BE55" s="313"/>
      <c r="BF55" s="313"/>
      <c r="BG55" s="313"/>
      <c r="BH55" s="313"/>
      <c r="BI55" s="331"/>
      <c r="BJ55" s="29"/>
      <c r="BK55" s="1"/>
      <c r="BN55" s="8">
        <v>54</v>
      </c>
      <c r="BO55" s="9" t="str">
        <f>IF(INDEX('Staff List'!$E$9:$E$358, MATCH(BN55, NumList, 0))="", "", INDEX('Staff List'!$E$9:$E$358, MATCH(BN55, NumList, 0)))</f>
        <v/>
      </c>
      <c r="BP55" s="9" t="str">
        <f>IFERROR(RANK(BO55,$BO$2:$BO$351,1)+COUNTIF($BO$2:BO55,BO55)-1, "")</f>
        <v/>
      </c>
      <c r="BQ55" s="9" t="str">
        <f>IF(BO55="", "", COUNTIF($BO$2:BO55, BO55))</f>
        <v/>
      </c>
      <c r="BR55" s="68" t="str">
        <f t="shared" si="0"/>
        <v/>
      </c>
      <c r="BT55" s="8">
        <v>54</v>
      </c>
      <c r="BU55" s="9" t="str">
        <f>IFERROR(IF(INDEX($CL$2:$CL$7, MATCH(BU54, $CK$2:$CK$7, 0))&lt;=COUNTIF($BU$2:BU54, BU52), "", BU52), "")</f>
        <v/>
      </c>
      <c r="BV55" s="9" t="str">
        <f>IF(BU55="", "", COUNTIF($BU$2:BU55, BU55))</f>
        <v/>
      </c>
      <c r="BW55" s="68" t="str">
        <f t="shared" si="1"/>
        <v/>
      </c>
      <c r="BY55" s="80" t="str">
        <f t="shared" si="2"/>
        <v/>
      </c>
    </row>
    <row r="56" spans="1:77" x14ac:dyDescent="0.25">
      <c r="A56" s="1"/>
      <c r="B56" s="27"/>
      <c r="C56" s="314" t="s">
        <v>95</v>
      </c>
      <c r="D56" s="315"/>
      <c r="E56" s="315"/>
      <c r="F56" s="325"/>
      <c r="G56" s="73" t="str">
        <f ca="1">IFERROR(INDEX('Staff List'!$H$9:$H$358, MATCH(M60, 'Staff List'!$B$9:$B$358, 0)), "")</f>
        <v/>
      </c>
      <c r="H56" s="323" t="str">
        <f ca="1">IFERROR(INDEX('Staff List'!$AU$6:$AU$10, MATCH(G56, 'Staff List'!$AJ$6:$AJ$10, 0)), "")</f>
        <v/>
      </c>
      <c r="I56" s="324"/>
      <c r="J56" s="324"/>
      <c r="K56" s="324"/>
      <c r="L56" s="324"/>
      <c r="M56" s="331"/>
      <c r="N56" s="28"/>
      <c r="O56" s="314" t="s">
        <v>95</v>
      </c>
      <c r="P56" s="315"/>
      <c r="Q56" s="315"/>
      <c r="R56" s="325"/>
      <c r="S56" s="73" t="str">
        <f ca="1">IFERROR(INDEX('Staff List'!$H$9:$H$358, MATCH(Y60, 'Staff List'!$B$9:$B$358, 0)), "")</f>
        <v/>
      </c>
      <c r="T56" s="323" t="str">
        <f ca="1">IFERROR(INDEX('Staff List'!$AU$6:$AU$10, MATCH(S56, 'Staff List'!$AJ$6:$AJ$10, 0)), "")</f>
        <v/>
      </c>
      <c r="U56" s="324"/>
      <c r="V56" s="324"/>
      <c r="W56" s="324"/>
      <c r="X56" s="324"/>
      <c r="Y56" s="331"/>
      <c r="Z56" s="28"/>
      <c r="AA56" s="314" t="s">
        <v>95</v>
      </c>
      <c r="AB56" s="315"/>
      <c r="AC56" s="315"/>
      <c r="AD56" s="325"/>
      <c r="AE56" s="73" t="str">
        <f ca="1">IFERROR(INDEX('Staff List'!$H$9:$H$358, MATCH(AK60, 'Staff List'!$B$9:$B$358, 0)), "")</f>
        <v/>
      </c>
      <c r="AF56" s="323" t="str">
        <f ca="1">IFERROR(INDEX('Staff List'!$AU$6:$AU$10, MATCH(AE56, 'Staff List'!$AJ$6:$AJ$10, 0)), "")</f>
        <v/>
      </c>
      <c r="AG56" s="324"/>
      <c r="AH56" s="324"/>
      <c r="AI56" s="324"/>
      <c r="AJ56" s="324"/>
      <c r="AK56" s="331"/>
      <c r="AL56" s="28"/>
      <c r="AM56" s="314" t="s">
        <v>95</v>
      </c>
      <c r="AN56" s="315"/>
      <c r="AO56" s="315"/>
      <c r="AP56" s="325"/>
      <c r="AQ56" s="73" t="str">
        <f ca="1">IFERROR(INDEX('Staff List'!$H$9:$H$358, MATCH(AW60, 'Staff List'!$B$9:$B$358, 0)), "")</f>
        <v/>
      </c>
      <c r="AR56" s="323" t="str">
        <f ca="1">IFERROR(INDEX('Staff List'!$AU$6:$AU$10, MATCH(AQ56, 'Staff List'!$AJ$6:$AJ$10, 0)), "")</f>
        <v/>
      </c>
      <c r="AS56" s="324"/>
      <c r="AT56" s="324"/>
      <c r="AU56" s="324"/>
      <c r="AV56" s="324"/>
      <c r="AW56" s="331"/>
      <c r="AX56" s="28"/>
      <c r="AY56" s="314" t="s">
        <v>95</v>
      </c>
      <c r="AZ56" s="315"/>
      <c r="BA56" s="315"/>
      <c r="BB56" s="325"/>
      <c r="BC56" s="73" t="str">
        <f ca="1">IFERROR(INDEX('Staff List'!$H$9:$H$358, MATCH(BI60, 'Staff List'!$B$9:$B$358, 0)), "")</f>
        <v/>
      </c>
      <c r="BD56" s="323" t="str">
        <f ca="1">IFERROR(INDEX('Staff List'!$AU$6:$AU$10, MATCH(BC56, 'Staff List'!$AJ$6:$AJ$10, 0)), "")</f>
        <v/>
      </c>
      <c r="BE56" s="324"/>
      <c r="BF56" s="324"/>
      <c r="BG56" s="324"/>
      <c r="BH56" s="324"/>
      <c r="BI56" s="331"/>
      <c r="BJ56" s="29"/>
      <c r="BK56" s="1"/>
      <c r="BN56" s="8">
        <v>55</v>
      </c>
      <c r="BO56" s="9" t="str">
        <f>IF(INDEX('Staff List'!$E$9:$E$358, MATCH(BN56, NumList, 0))="", "", INDEX('Staff List'!$E$9:$E$358, MATCH(BN56, NumList, 0)))</f>
        <v/>
      </c>
      <c r="BP56" s="9" t="str">
        <f>IFERROR(RANK(BO56,$BO$2:$BO$351,1)+COUNTIF($BO$2:BO56,BO56)-1, "")</f>
        <v/>
      </c>
      <c r="BQ56" s="9" t="str">
        <f>IF(BO56="", "", COUNTIF($BO$2:BO56, BO56))</f>
        <v/>
      </c>
      <c r="BR56" s="68" t="str">
        <f t="shared" si="0"/>
        <v/>
      </c>
      <c r="BT56" s="8">
        <v>55</v>
      </c>
      <c r="BU56" s="9" t="str">
        <f>IFERROR(IF(INDEX($CL$2:$CL$7, MATCH(BU55, $CK$2:$CK$7, 0))&lt;=COUNTIF($BU$2:BU55, BU52), "", BU52), "")</f>
        <v/>
      </c>
      <c r="BV56" s="9" t="str">
        <f>IF(BU56="", "", COUNTIF($BU$2:BU56, BU56))</f>
        <v/>
      </c>
      <c r="BW56" s="68" t="str">
        <f t="shared" si="1"/>
        <v/>
      </c>
      <c r="BY56" s="80" t="str">
        <f t="shared" si="2"/>
        <v/>
      </c>
    </row>
    <row r="57" spans="1:77" x14ac:dyDescent="0.25">
      <c r="A57" s="1"/>
      <c r="B57" s="27"/>
      <c r="C57" s="314" t="s">
        <v>94</v>
      </c>
      <c r="D57" s="315"/>
      <c r="E57" s="315"/>
      <c r="F57" s="315"/>
      <c r="G57" s="74" t="str">
        <f ca="1">IFERROR(INDEX('Staff List'!$G$9:$G$358, MATCH(M60, 'Staff List'!$B$9:$B$358, 0)), "")</f>
        <v/>
      </c>
      <c r="H57" s="317" t="str">
        <f ca="1">IFERROR(INDEX('Staff List'!$AP$6:$AP$8, MATCH(G57, 'Staff List'!$AI$6:$AI$8, 0)), "")</f>
        <v/>
      </c>
      <c r="I57" s="313"/>
      <c r="J57" s="313"/>
      <c r="K57" s="313"/>
      <c r="L57" s="313"/>
      <c r="M57" s="331"/>
      <c r="N57" s="28"/>
      <c r="O57" s="314" t="s">
        <v>94</v>
      </c>
      <c r="P57" s="315"/>
      <c r="Q57" s="315"/>
      <c r="R57" s="315"/>
      <c r="S57" s="74" t="str">
        <f ca="1">IFERROR(INDEX('Staff List'!$G$9:$G$358, MATCH(Y60, 'Staff List'!$B$9:$B$358, 0)), "")</f>
        <v/>
      </c>
      <c r="T57" s="317" t="str">
        <f ca="1">IFERROR(INDEX('Staff List'!$AP$6:$AP$8, MATCH(S57, 'Staff List'!$AI$6:$AI$8, 0)), "")</f>
        <v/>
      </c>
      <c r="U57" s="313"/>
      <c r="V57" s="313"/>
      <c r="W57" s="313"/>
      <c r="X57" s="313"/>
      <c r="Y57" s="331"/>
      <c r="Z57" s="28"/>
      <c r="AA57" s="314" t="s">
        <v>94</v>
      </c>
      <c r="AB57" s="315"/>
      <c r="AC57" s="315"/>
      <c r="AD57" s="315"/>
      <c r="AE57" s="74" t="str">
        <f ca="1">IFERROR(INDEX('Staff List'!$G$9:$G$358, MATCH(AK60, 'Staff List'!$B$9:$B$358, 0)), "")</f>
        <v/>
      </c>
      <c r="AF57" s="317" t="str">
        <f ca="1">IFERROR(INDEX('Staff List'!$AP$6:$AP$8, MATCH(AE57, 'Staff List'!$AI$6:$AI$8, 0)), "")</f>
        <v/>
      </c>
      <c r="AG57" s="313"/>
      <c r="AH57" s="313"/>
      <c r="AI57" s="313"/>
      <c r="AJ57" s="313"/>
      <c r="AK57" s="331"/>
      <c r="AL57" s="28"/>
      <c r="AM57" s="314" t="s">
        <v>94</v>
      </c>
      <c r="AN57" s="315"/>
      <c r="AO57" s="315"/>
      <c r="AP57" s="315"/>
      <c r="AQ57" s="74" t="str">
        <f ca="1">IFERROR(INDEX('Staff List'!$G$9:$G$358, MATCH(AW60, 'Staff List'!$B$9:$B$358, 0)), "")</f>
        <v/>
      </c>
      <c r="AR57" s="317" t="str">
        <f ca="1">IFERROR(INDEX('Staff List'!$AP$6:$AP$8, MATCH(AQ57, 'Staff List'!$AI$6:$AI$8, 0)), "")</f>
        <v/>
      </c>
      <c r="AS57" s="313"/>
      <c r="AT57" s="313"/>
      <c r="AU57" s="313"/>
      <c r="AV57" s="313"/>
      <c r="AW57" s="331"/>
      <c r="AX57" s="28"/>
      <c r="AY57" s="314" t="s">
        <v>94</v>
      </c>
      <c r="AZ57" s="315"/>
      <c r="BA57" s="315"/>
      <c r="BB57" s="315"/>
      <c r="BC57" s="74" t="str">
        <f ca="1">IFERROR(INDEX('Staff List'!$G$9:$G$358, MATCH(BI60, 'Staff List'!$B$9:$B$358, 0)), "")</f>
        <v/>
      </c>
      <c r="BD57" s="317" t="str">
        <f ca="1">IFERROR(INDEX('Staff List'!$AP$6:$AP$8, MATCH(BC57, 'Staff List'!$AI$6:$AI$8, 0)), "")</f>
        <v/>
      </c>
      <c r="BE57" s="313"/>
      <c r="BF57" s="313"/>
      <c r="BG57" s="313"/>
      <c r="BH57" s="313"/>
      <c r="BI57" s="331"/>
      <c r="BJ57" s="29"/>
      <c r="BK57" s="1"/>
      <c r="BN57" s="8">
        <v>56</v>
      </c>
      <c r="BO57" s="9" t="str">
        <f>IF(INDEX('Staff List'!$E$9:$E$358, MATCH(BN57, NumList, 0))="", "", INDEX('Staff List'!$E$9:$E$358, MATCH(BN57, NumList, 0)))</f>
        <v/>
      </c>
      <c r="BP57" s="9" t="str">
        <f>IFERROR(RANK(BO57,$BO$2:$BO$351,1)+COUNTIF($BO$2:BO57,BO57)-1, "")</f>
        <v/>
      </c>
      <c r="BQ57" s="9" t="str">
        <f>IF(BO57="", "", COUNTIF($BO$2:BO57, BO57))</f>
        <v/>
      </c>
      <c r="BR57" s="68" t="str">
        <f t="shared" si="0"/>
        <v/>
      </c>
      <c r="BT57" s="8">
        <v>56</v>
      </c>
      <c r="BU57" s="9" t="str">
        <f>IFERROR(IF(INDEX($CL$2:$CL$7,MATCH(BU52,$CK$2:$CK$7,0))&lt;=COUNTIF($BU$2:BU56,BU52),IF((BU52+1)&lt;=6,BU52+1,""),BU52), "")</f>
        <v/>
      </c>
      <c r="BV57" s="9" t="str">
        <f>IF(BU57="", "", COUNTIF($BU$2:BU57, BU57))</f>
        <v/>
      </c>
      <c r="BW57" s="68" t="str">
        <f t="shared" si="1"/>
        <v/>
      </c>
      <c r="BY57" s="80" t="str">
        <f t="shared" si="2"/>
        <v/>
      </c>
    </row>
    <row r="58" spans="1:77" x14ac:dyDescent="0.25">
      <c r="A58" s="1"/>
      <c r="B58" s="27"/>
      <c r="C58" s="314" t="s">
        <v>97</v>
      </c>
      <c r="D58" s="315"/>
      <c r="E58" s="315"/>
      <c r="F58" s="319"/>
      <c r="G58" s="320"/>
      <c r="H58" s="317" t="str">
        <f ca="1">IFERROR(INDEX('Staff List'!$AT$6:$AT$8, MATCH(E55, 'Staff List'!$AM$6:$AM$8, 0)), "")</f>
        <v/>
      </c>
      <c r="I58" s="313"/>
      <c r="J58" s="313"/>
      <c r="K58" s="313"/>
      <c r="L58" s="313"/>
      <c r="M58" s="75" t="e">
        <f ca="1">INDEX($BY$2:$BY$401, MATCH(M61, $BT$2:$BT$401, 0))</f>
        <v>#N/A</v>
      </c>
      <c r="N58" s="28"/>
      <c r="O58" s="314" t="s">
        <v>97</v>
      </c>
      <c r="P58" s="315"/>
      <c r="Q58" s="315"/>
      <c r="R58" s="319"/>
      <c r="S58" s="320"/>
      <c r="T58" s="317" t="str">
        <f ca="1">IFERROR(INDEX('Staff List'!$AT$6:$AT$8, MATCH(Q55, 'Staff List'!$AM$6:$AM$8, 0)), "")</f>
        <v/>
      </c>
      <c r="U58" s="313"/>
      <c r="V58" s="313"/>
      <c r="W58" s="313"/>
      <c r="X58" s="313"/>
      <c r="Y58" s="75" t="e">
        <f ca="1">INDEX($BY$2:$BY$401, MATCH(Y61, $BT$2:$BT$401, 0))</f>
        <v>#N/A</v>
      </c>
      <c r="Z58" s="28"/>
      <c r="AA58" s="314" t="s">
        <v>97</v>
      </c>
      <c r="AB58" s="315"/>
      <c r="AC58" s="315"/>
      <c r="AD58" s="319"/>
      <c r="AE58" s="320"/>
      <c r="AF58" s="317" t="str">
        <f ca="1">IFERROR(INDEX('Staff List'!$AT$6:$AT$8, MATCH(AC55, 'Staff List'!$AM$6:$AM$8, 0)), "")</f>
        <v/>
      </c>
      <c r="AG58" s="313"/>
      <c r="AH58" s="313"/>
      <c r="AI58" s="313"/>
      <c r="AJ58" s="313"/>
      <c r="AK58" s="75" t="e">
        <f ca="1">INDEX($BY$2:$BY$401, MATCH(AK61, $BT$2:$BT$401, 0))</f>
        <v>#N/A</v>
      </c>
      <c r="AL58" s="28"/>
      <c r="AM58" s="314" t="s">
        <v>97</v>
      </c>
      <c r="AN58" s="315"/>
      <c r="AO58" s="315"/>
      <c r="AP58" s="319"/>
      <c r="AQ58" s="320"/>
      <c r="AR58" s="317" t="str">
        <f ca="1">IFERROR(INDEX('Staff List'!$AT$6:$AT$8, MATCH(AO55, 'Staff List'!$AM$6:$AM$8, 0)), "")</f>
        <v/>
      </c>
      <c r="AS58" s="313"/>
      <c r="AT58" s="313"/>
      <c r="AU58" s="313"/>
      <c r="AV58" s="313"/>
      <c r="AW58" s="75" t="e">
        <f ca="1">INDEX($BY$2:$BY$401, MATCH(AW61, $BT$2:$BT$401, 0))</f>
        <v>#N/A</v>
      </c>
      <c r="AX58" s="28"/>
      <c r="AY58" s="314" t="s">
        <v>97</v>
      </c>
      <c r="AZ58" s="315"/>
      <c r="BA58" s="315"/>
      <c r="BB58" s="319"/>
      <c r="BC58" s="320"/>
      <c r="BD58" s="317" t="str">
        <f ca="1">IFERROR(INDEX('Staff List'!$AT$6:$AT$8, MATCH(BA55, 'Staff List'!$AM$6:$AM$8, 0)), "")</f>
        <v/>
      </c>
      <c r="BE58" s="313"/>
      <c r="BF58" s="313"/>
      <c r="BG58" s="313"/>
      <c r="BH58" s="313"/>
      <c r="BI58" s="75" t="e">
        <f ca="1">INDEX($BY$2:$BY$401, MATCH(BI61, $BT$2:$BT$401, 0))</f>
        <v>#N/A</v>
      </c>
      <c r="BJ58" s="29"/>
      <c r="BK58" s="1"/>
      <c r="BN58" s="8">
        <v>57</v>
      </c>
      <c r="BO58" s="9" t="str">
        <f>IF(INDEX('Staff List'!$E$9:$E$358, MATCH(BN58, NumList, 0))="", "", INDEX('Staff List'!$E$9:$E$358, MATCH(BN58, NumList, 0)))</f>
        <v/>
      </c>
      <c r="BP58" s="9" t="str">
        <f>IFERROR(RANK(BO58,$BO$2:$BO$351,1)+COUNTIF($BO$2:BO58,BO58)-1, "")</f>
        <v/>
      </c>
      <c r="BQ58" s="9" t="str">
        <f>IF(BO58="", "", COUNTIF($BO$2:BO58, BO58))</f>
        <v/>
      </c>
      <c r="BR58" s="68" t="str">
        <f t="shared" si="0"/>
        <v/>
      </c>
      <c r="BT58" s="8">
        <v>57</v>
      </c>
      <c r="BU58" s="9" t="str">
        <f>IFERROR(IF(INDEX($CL$2:$CL$7, MATCH(BU57, $CK$2:$CK$7, 0))&lt;=COUNTIF($BU$2:BU57, BU57), "", BU57), "")</f>
        <v/>
      </c>
      <c r="BV58" s="9" t="str">
        <f>IF(BU58="", "", COUNTIF($BU$2:BU58, BU58))</f>
        <v/>
      </c>
      <c r="BW58" s="68" t="str">
        <f t="shared" si="1"/>
        <v/>
      </c>
      <c r="BY58" s="80" t="str">
        <f t="shared" si="2"/>
        <v/>
      </c>
    </row>
    <row r="59" spans="1:77" x14ac:dyDescent="0.25">
      <c r="A59" s="1"/>
      <c r="B59" s="27"/>
      <c r="C59" s="314" t="s">
        <v>93</v>
      </c>
      <c r="D59" s="315"/>
      <c r="E59" s="316"/>
      <c r="F59" s="313" t="str">
        <f ca="1">IFERROR(IF(INDEX('Staff List'!$M$9:$M$358, MATCH(M60, 'Staff List'!$B$9:$B$358, 0))="", "", INDEX('Staff List'!$M$9:$M$358, MATCH(M60, 'Staff List'!$B$9:$B$358, 0))), "")</f>
        <v/>
      </c>
      <c r="G59" s="313"/>
      <c r="H59" s="313"/>
      <c r="I59" s="313"/>
      <c r="J59" s="313"/>
      <c r="K59" s="313"/>
      <c r="L59" s="313"/>
      <c r="M59" s="75" t="str">
        <f ca="1">IFERROR(INDEX($BO$2:$BO$351, MATCH(M58, $BP$2:$BP$351, 0)), "")</f>
        <v/>
      </c>
      <c r="N59" s="28"/>
      <c r="O59" s="314" t="s">
        <v>93</v>
      </c>
      <c r="P59" s="315"/>
      <c r="Q59" s="316"/>
      <c r="R59" s="313" t="str">
        <f ca="1">IFERROR(IF(INDEX('Staff List'!$M$9:$M$358, MATCH(Y60, 'Staff List'!$B$9:$B$358, 0))="", "", INDEX('Staff List'!$M$9:$M$358, MATCH(Y60, 'Staff List'!$B$9:$B$358, 0))), "")</f>
        <v/>
      </c>
      <c r="S59" s="313"/>
      <c r="T59" s="313"/>
      <c r="U59" s="313"/>
      <c r="V59" s="313"/>
      <c r="W59" s="313"/>
      <c r="X59" s="313"/>
      <c r="Y59" s="75" t="str">
        <f ca="1">IFERROR(INDEX($BO$2:$BO$351, MATCH(Y58, $BP$2:$BP$351, 0)), "")</f>
        <v/>
      </c>
      <c r="Z59" s="28"/>
      <c r="AA59" s="314" t="s">
        <v>93</v>
      </c>
      <c r="AB59" s="315"/>
      <c r="AC59" s="316"/>
      <c r="AD59" s="313" t="str">
        <f ca="1">IFERROR(IF(INDEX('Staff List'!$M$9:$M$358, MATCH(AK60, 'Staff List'!$B$9:$B$358, 0))="", "", INDEX('Staff List'!$M$9:$M$358, MATCH(AK60, 'Staff List'!$B$9:$B$358, 0))), "")</f>
        <v/>
      </c>
      <c r="AE59" s="313"/>
      <c r="AF59" s="313"/>
      <c r="AG59" s="313"/>
      <c r="AH59" s="313"/>
      <c r="AI59" s="313"/>
      <c r="AJ59" s="313"/>
      <c r="AK59" s="75" t="str">
        <f ca="1">IFERROR(INDEX($BO$2:$BO$351, MATCH(AK58, $BP$2:$BP$351, 0)), "")</f>
        <v/>
      </c>
      <c r="AL59" s="28"/>
      <c r="AM59" s="314" t="s">
        <v>93</v>
      </c>
      <c r="AN59" s="315"/>
      <c r="AO59" s="316"/>
      <c r="AP59" s="313" t="str">
        <f ca="1">IFERROR(IF(INDEX('Staff List'!$M$9:$M$358, MATCH(AW60, 'Staff List'!$B$9:$B$358, 0))="", "", INDEX('Staff List'!$M$9:$M$358, MATCH(AW60, 'Staff List'!$B$9:$B$358, 0))), "")</f>
        <v/>
      </c>
      <c r="AQ59" s="313"/>
      <c r="AR59" s="313"/>
      <c r="AS59" s="313"/>
      <c r="AT59" s="313"/>
      <c r="AU59" s="313"/>
      <c r="AV59" s="313"/>
      <c r="AW59" s="75" t="str">
        <f ca="1">IFERROR(INDEX($BO$2:$BO$351, MATCH(AW58, $BP$2:$BP$351, 0)), "")</f>
        <v/>
      </c>
      <c r="AX59" s="28"/>
      <c r="AY59" s="314" t="s">
        <v>93</v>
      </c>
      <c r="AZ59" s="315"/>
      <c r="BA59" s="316"/>
      <c r="BB59" s="313" t="str">
        <f ca="1">IFERROR(IF(INDEX('Staff List'!$M$9:$M$358, MATCH(BI60, 'Staff List'!$B$9:$B$358, 0))="", "", INDEX('Staff List'!$M$9:$M$358, MATCH(BI60, 'Staff List'!$B$9:$B$358, 0))), "")</f>
        <v/>
      </c>
      <c r="BC59" s="313"/>
      <c r="BD59" s="313"/>
      <c r="BE59" s="313"/>
      <c r="BF59" s="313"/>
      <c r="BG59" s="313"/>
      <c r="BH59" s="313"/>
      <c r="BI59" s="75" t="str">
        <f ca="1">IFERROR(INDEX($BO$2:$BO$351, MATCH(BI58, $BP$2:$BP$351, 0)), "")</f>
        <v/>
      </c>
      <c r="BJ59" s="29"/>
      <c r="BK59" s="1"/>
      <c r="BN59" s="8">
        <v>58</v>
      </c>
      <c r="BO59" s="9" t="str">
        <f>IF(INDEX('Staff List'!$E$9:$E$358, MATCH(BN59, NumList, 0))="", "", INDEX('Staff List'!$E$9:$E$358, MATCH(BN59, NumList, 0)))</f>
        <v/>
      </c>
      <c r="BP59" s="9" t="str">
        <f>IFERROR(RANK(BO59,$BO$2:$BO$351,1)+COUNTIF($BO$2:BO59,BO59)-1, "")</f>
        <v/>
      </c>
      <c r="BQ59" s="9" t="str">
        <f>IF(BO59="", "", COUNTIF($BO$2:BO59, BO59))</f>
        <v/>
      </c>
      <c r="BR59" s="68" t="str">
        <f t="shared" si="0"/>
        <v/>
      </c>
      <c r="BT59" s="8">
        <v>58</v>
      </c>
      <c r="BU59" s="9" t="str">
        <f>IFERROR(IF(INDEX($CL$2:$CL$7, MATCH(BU58, $CK$2:$CK$7, 0))&lt;=COUNTIF($BU$2:BU58, BU57), "", BU57), "")</f>
        <v/>
      </c>
      <c r="BV59" s="9" t="str">
        <f>IF(BU59="", "", COUNTIF($BU$2:BU59, BU59))</f>
        <v/>
      </c>
      <c r="BW59" s="68" t="str">
        <f t="shared" si="1"/>
        <v/>
      </c>
      <c r="BY59" s="80" t="str">
        <f t="shared" si="2"/>
        <v/>
      </c>
    </row>
    <row r="60" spans="1:77" x14ac:dyDescent="0.25">
      <c r="A60" s="1"/>
      <c r="B60" s="27"/>
      <c r="C60" s="314" t="s">
        <v>92</v>
      </c>
      <c r="D60" s="315"/>
      <c r="E60" s="316"/>
      <c r="F60" s="317" t="str">
        <f ca="1">IFERROR(IF(INDEX('Staff List'!$Q$9:$Q$358, MATCH(M60, 'Staff List'!$B$9:$B$358, 0))="", "", INDEX('Staff List'!$Q$9:$Q$358, MATCH(M60, 'Staff List'!$B$9:$B$358, 0))), "")</f>
        <v/>
      </c>
      <c r="G60" s="313"/>
      <c r="H60" s="313"/>
      <c r="I60" s="313"/>
      <c r="J60" s="313"/>
      <c r="K60" s="313"/>
      <c r="L60" s="313"/>
      <c r="M60" s="75" t="str">
        <f ca="1">IFERROR(IF(M58="", "", INDEX($BN$2:$BN$351, MATCH(M58, $BP$2:$BP$351, 0))), "")</f>
        <v/>
      </c>
      <c r="N60" s="28"/>
      <c r="O60" s="314" t="s">
        <v>92</v>
      </c>
      <c r="P60" s="315"/>
      <c r="Q60" s="316"/>
      <c r="R60" s="317" t="str">
        <f ca="1">IFERROR(IF(INDEX('Staff List'!$Q$9:$Q$358, MATCH(Y60, 'Staff List'!$B$9:$B$358, 0))="", "", INDEX('Staff List'!$Q$9:$Q$358, MATCH(Y60, 'Staff List'!$B$9:$B$358, 0))), "")</f>
        <v/>
      </c>
      <c r="S60" s="313"/>
      <c r="T60" s="313"/>
      <c r="U60" s="313"/>
      <c r="V60" s="313"/>
      <c r="W60" s="313"/>
      <c r="X60" s="313"/>
      <c r="Y60" s="75" t="str">
        <f ca="1">IFERROR(IF(Y58="", "", INDEX($BN$2:$BN$351, MATCH(Y58, $BP$2:$BP$351, 0))), "")</f>
        <v/>
      </c>
      <c r="Z60" s="28"/>
      <c r="AA60" s="314" t="s">
        <v>92</v>
      </c>
      <c r="AB60" s="315"/>
      <c r="AC60" s="316"/>
      <c r="AD60" s="317" t="str">
        <f ca="1">IFERROR(IF(INDEX('Staff List'!$Q$9:$Q$358, MATCH(AK60, 'Staff List'!$B$9:$B$358, 0))="", "", INDEX('Staff List'!$Q$9:$Q$358, MATCH(AK60, 'Staff List'!$B$9:$B$358, 0))), "")</f>
        <v/>
      </c>
      <c r="AE60" s="313"/>
      <c r="AF60" s="313"/>
      <c r="AG60" s="313"/>
      <c r="AH60" s="313"/>
      <c r="AI60" s="313"/>
      <c r="AJ60" s="313"/>
      <c r="AK60" s="75" t="str">
        <f ca="1">IFERROR(IF(AK58="", "", INDEX($BN$2:$BN$351, MATCH(AK58, $BP$2:$BP$351, 0))), "")</f>
        <v/>
      </c>
      <c r="AL60" s="28"/>
      <c r="AM60" s="314" t="s">
        <v>92</v>
      </c>
      <c r="AN60" s="315"/>
      <c r="AO60" s="316"/>
      <c r="AP60" s="317" t="str">
        <f ca="1">IFERROR(IF(INDEX('Staff List'!$Q$9:$Q$358, MATCH(AW60, 'Staff List'!$B$9:$B$358, 0))="", "", INDEX('Staff List'!$Q$9:$Q$358, MATCH(AW60, 'Staff List'!$B$9:$B$358, 0))), "")</f>
        <v/>
      </c>
      <c r="AQ60" s="313"/>
      <c r="AR60" s="313"/>
      <c r="AS60" s="313"/>
      <c r="AT60" s="313"/>
      <c r="AU60" s="313"/>
      <c r="AV60" s="313"/>
      <c r="AW60" s="75" t="str">
        <f ca="1">IFERROR(IF(AW58="", "", INDEX($BN$2:$BN$351, MATCH(AW58, $BP$2:$BP$351, 0))), "")</f>
        <v/>
      </c>
      <c r="AX60" s="28"/>
      <c r="AY60" s="314" t="s">
        <v>92</v>
      </c>
      <c r="AZ60" s="315"/>
      <c r="BA60" s="316"/>
      <c r="BB60" s="317" t="str">
        <f ca="1">IFERROR(IF(INDEX('Staff List'!$Q$9:$Q$358, MATCH(BI60, 'Staff List'!$B$9:$B$358, 0))="", "", INDEX('Staff List'!$Q$9:$Q$358, MATCH(BI60, 'Staff List'!$B$9:$B$358, 0))), "")</f>
        <v/>
      </c>
      <c r="BC60" s="313"/>
      <c r="BD60" s="313"/>
      <c r="BE60" s="313"/>
      <c r="BF60" s="313"/>
      <c r="BG60" s="313"/>
      <c r="BH60" s="313"/>
      <c r="BI60" s="75" t="str">
        <f ca="1">IFERROR(IF(BI58="", "", INDEX($BN$2:$BN$351, MATCH(BI58, $BP$2:$BP$351, 0))), "")</f>
        <v/>
      </c>
      <c r="BJ60" s="29"/>
      <c r="BK60" s="1"/>
      <c r="BN60" s="8">
        <v>59</v>
      </c>
      <c r="BO60" s="9" t="str">
        <f>IF(INDEX('Staff List'!$E$9:$E$358, MATCH(BN60, NumList, 0))="", "", INDEX('Staff List'!$E$9:$E$358, MATCH(BN60, NumList, 0)))</f>
        <v/>
      </c>
      <c r="BP60" s="9" t="str">
        <f>IFERROR(RANK(BO60,$BO$2:$BO$351,1)+COUNTIF($BO$2:BO60,BO60)-1, "")</f>
        <v/>
      </c>
      <c r="BQ60" s="9" t="str">
        <f>IF(BO60="", "", COUNTIF($BO$2:BO60, BO60))</f>
        <v/>
      </c>
      <c r="BR60" s="68" t="str">
        <f t="shared" si="0"/>
        <v/>
      </c>
      <c r="BT60" s="8">
        <v>59</v>
      </c>
      <c r="BU60" s="9" t="str">
        <f>IFERROR(IF(INDEX($CL$2:$CL$7, MATCH(BU59, $CK$2:$CK$7, 0))&lt;=COUNTIF($BU$2:BU59, BU57), "", BU57), "")</f>
        <v/>
      </c>
      <c r="BV60" s="9" t="str">
        <f>IF(BU60="", "", COUNTIF($BU$2:BU60, BU60))</f>
        <v/>
      </c>
      <c r="BW60" s="68" t="str">
        <f t="shared" si="1"/>
        <v/>
      </c>
      <c r="BY60" s="80" t="str">
        <f t="shared" si="2"/>
        <v/>
      </c>
    </row>
    <row r="61" spans="1:77" x14ac:dyDescent="0.25">
      <c r="A61" s="1"/>
      <c r="B61" s="27"/>
      <c r="C61" s="318" t="s">
        <v>96</v>
      </c>
      <c r="D61" s="319"/>
      <c r="E61" s="320"/>
      <c r="F61" s="321" t="str">
        <f ca="1">IFERROR(IF(INDEX('Staff List'!$U$9:$U$358, MATCH(M60, 'Staff List'!$B$9:$B$358, 0))="", "", INDEX('Staff List'!$U$9:$U$358, MATCH(M60, 'Staff List'!$B$9:$B$358, 0))), "")</f>
        <v/>
      </c>
      <c r="G61" s="322"/>
      <c r="H61" s="322"/>
      <c r="I61" s="322"/>
      <c r="J61" s="322"/>
      <c r="K61" s="322"/>
      <c r="L61" s="322"/>
      <c r="M61" s="81">
        <f ca="1">BI51+1</f>
        <v>520</v>
      </c>
      <c r="N61" s="28"/>
      <c r="O61" s="318" t="s">
        <v>96</v>
      </c>
      <c r="P61" s="319"/>
      <c r="Q61" s="320"/>
      <c r="R61" s="321" t="str">
        <f ca="1">IFERROR(IF(INDEX('Staff List'!$U$9:$U$358, MATCH(Y60, 'Staff List'!$B$9:$B$358, 0))="", "", INDEX('Staff List'!$U$9:$U$358, MATCH(Y60, 'Staff List'!$B$9:$B$358, 0))), "")</f>
        <v/>
      </c>
      <c r="S61" s="322"/>
      <c r="T61" s="322"/>
      <c r="U61" s="322"/>
      <c r="V61" s="322"/>
      <c r="W61" s="322"/>
      <c r="X61" s="322"/>
      <c r="Y61" s="81">
        <f ca="1">M61+1</f>
        <v>521</v>
      </c>
      <c r="Z61" s="28"/>
      <c r="AA61" s="318" t="s">
        <v>96</v>
      </c>
      <c r="AB61" s="319"/>
      <c r="AC61" s="320"/>
      <c r="AD61" s="321" t="str">
        <f ca="1">IFERROR(IF(INDEX('Staff List'!$U$9:$U$358, MATCH(AK60, 'Staff List'!$B$9:$B$358, 0))="", "", INDEX('Staff List'!$U$9:$U$358, MATCH(AK60, 'Staff List'!$B$9:$B$358, 0))), "")</f>
        <v/>
      </c>
      <c r="AE61" s="322"/>
      <c r="AF61" s="322"/>
      <c r="AG61" s="322"/>
      <c r="AH61" s="322"/>
      <c r="AI61" s="322"/>
      <c r="AJ61" s="322"/>
      <c r="AK61" s="81">
        <f ca="1">Y61+1</f>
        <v>522</v>
      </c>
      <c r="AL61" s="28"/>
      <c r="AM61" s="318" t="s">
        <v>96</v>
      </c>
      <c r="AN61" s="319"/>
      <c r="AO61" s="320"/>
      <c r="AP61" s="321" t="str">
        <f ca="1">IFERROR(IF(INDEX('Staff List'!$U$9:$U$358, MATCH(AW60, 'Staff List'!$B$9:$B$358, 0))="", "", INDEX('Staff List'!$U$9:$U$358, MATCH(AW60, 'Staff List'!$B$9:$B$358, 0))), "")</f>
        <v/>
      </c>
      <c r="AQ61" s="322"/>
      <c r="AR61" s="322"/>
      <c r="AS61" s="322"/>
      <c r="AT61" s="322"/>
      <c r="AU61" s="322"/>
      <c r="AV61" s="322"/>
      <c r="AW61" s="81">
        <f ca="1">AK61+1</f>
        <v>523</v>
      </c>
      <c r="AX61" s="28"/>
      <c r="AY61" s="318" t="s">
        <v>96</v>
      </c>
      <c r="AZ61" s="319"/>
      <c r="BA61" s="320"/>
      <c r="BB61" s="321" t="str">
        <f ca="1">IFERROR(IF(INDEX('Staff List'!$U$9:$U$358, MATCH(BI60, 'Staff List'!$B$9:$B$358, 0))="", "", INDEX('Staff List'!$U$9:$U$358, MATCH(BI60, 'Staff List'!$B$9:$B$358, 0))), "")</f>
        <v/>
      </c>
      <c r="BC61" s="322"/>
      <c r="BD61" s="322"/>
      <c r="BE61" s="322"/>
      <c r="BF61" s="322"/>
      <c r="BG61" s="322"/>
      <c r="BH61" s="322"/>
      <c r="BI61" s="81">
        <f ca="1">AW61+1</f>
        <v>524</v>
      </c>
      <c r="BJ61" s="29"/>
      <c r="BK61" s="1"/>
      <c r="BN61" s="8">
        <v>60</v>
      </c>
      <c r="BO61" s="9" t="str">
        <f>IF(INDEX('Staff List'!$E$9:$E$358, MATCH(BN61, NumList, 0))="", "", INDEX('Staff List'!$E$9:$E$358, MATCH(BN61, NumList, 0)))</f>
        <v/>
      </c>
      <c r="BP61" s="9" t="str">
        <f>IFERROR(RANK(BO61,$BO$2:$BO$351,1)+COUNTIF($BO$2:BO61,BO61)-1, "")</f>
        <v/>
      </c>
      <c r="BQ61" s="9" t="str">
        <f>IF(BO61="", "", COUNTIF($BO$2:BO61, BO61))</f>
        <v/>
      </c>
      <c r="BR61" s="68" t="str">
        <f t="shared" si="0"/>
        <v/>
      </c>
      <c r="BT61" s="8">
        <v>60</v>
      </c>
      <c r="BU61" s="9" t="str">
        <f>IFERROR(IF(INDEX($CL$2:$CL$7, MATCH(BU60, $CK$2:$CK$7, 0))&lt;=COUNTIF($BU$2:BU60, BU57), "", BU57), "")</f>
        <v/>
      </c>
      <c r="BV61" s="9" t="str">
        <f>IF(BU61="", "", COUNTIF($BU$2:BU61, BU61))</f>
        <v/>
      </c>
      <c r="BW61" s="68" t="str">
        <f t="shared" si="1"/>
        <v/>
      </c>
      <c r="BY61" s="80" t="str">
        <f t="shared" si="2"/>
        <v/>
      </c>
    </row>
    <row r="62" spans="1:77" x14ac:dyDescent="0.25">
      <c r="A62" s="1"/>
      <c r="B62" s="2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9"/>
      <c r="BK62" s="1"/>
      <c r="BN62" s="8">
        <v>61</v>
      </c>
      <c r="BO62" s="9" t="str">
        <f>IF(INDEX('Staff List'!$E$9:$E$358, MATCH(BN62, NumList, 0))="", "", INDEX('Staff List'!$E$9:$E$358, MATCH(BN62, NumList, 0)))</f>
        <v/>
      </c>
      <c r="BP62" s="9" t="str">
        <f>IFERROR(RANK(BO62,$BO$2:$BO$351,1)+COUNTIF($BO$2:BO62,BO62)-1, "")</f>
        <v/>
      </c>
      <c r="BQ62" s="9" t="str">
        <f>IF(BO62="", "", COUNTIF($BO$2:BO62, BO62))</f>
        <v/>
      </c>
      <c r="BR62" s="68" t="str">
        <f t="shared" si="0"/>
        <v/>
      </c>
      <c r="BT62" s="8">
        <v>61</v>
      </c>
      <c r="BU62" s="9" t="str">
        <f>IFERROR(IF(INDEX($CL$2:$CL$7,MATCH(BU57,$CK$2:$CK$7,0))&lt;=COUNTIF($BU$2:BU61,BU57),IF((BU57+1)&lt;=6,BU57+1,""),BU57), "")</f>
        <v/>
      </c>
      <c r="BV62" s="9" t="str">
        <f>IF(BU62="", "", COUNTIF($BU$2:BU62, BU62))</f>
        <v/>
      </c>
      <c r="BW62" s="68" t="str">
        <f t="shared" si="1"/>
        <v/>
      </c>
      <c r="BY62" s="80" t="str">
        <f t="shared" si="2"/>
        <v/>
      </c>
    </row>
    <row r="63" spans="1:77" x14ac:dyDescent="0.25">
      <c r="A63" s="1"/>
      <c r="B63" s="27"/>
      <c r="C63" s="121" t="str">
        <f ca="1">"Tier "&amp;M69&amp;""</f>
        <v xml:space="preserve">Tier </v>
      </c>
      <c r="D63" s="122"/>
      <c r="E63" s="122"/>
      <c r="F63" s="122"/>
      <c r="G63" s="122"/>
      <c r="H63" s="122"/>
      <c r="I63" s="122"/>
      <c r="J63" s="122"/>
      <c r="K63" s="122"/>
      <c r="L63" s="122"/>
      <c r="M63" s="239"/>
      <c r="N63" s="28"/>
      <c r="O63" s="121" t="str">
        <f ca="1">"Tier "&amp;Y69&amp;""</f>
        <v xml:space="preserve">Tier </v>
      </c>
      <c r="P63" s="122"/>
      <c r="Q63" s="122"/>
      <c r="R63" s="122"/>
      <c r="S63" s="122"/>
      <c r="T63" s="122"/>
      <c r="U63" s="122"/>
      <c r="V63" s="122"/>
      <c r="W63" s="122"/>
      <c r="X63" s="122"/>
      <c r="Y63" s="239"/>
      <c r="Z63" s="28"/>
      <c r="AA63" s="121" t="str">
        <f ca="1">"Tier "&amp;AK69&amp;""</f>
        <v xml:space="preserve">Tier </v>
      </c>
      <c r="AB63" s="122"/>
      <c r="AC63" s="122"/>
      <c r="AD63" s="122"/>
      <c r="AE63" s="122"/>
      <c r="AF63" s="122"/>
      <c r="AG63" s="122"/>
      <c r="AH63" s="122"/>
      <c r="AI63" s="122"/>
      <c r="AJ63" s="122"/>
      <c r="AK63" s="239"/>
      <c r="AL63" s="28"/>
      <c r="AM63" s="121" t="str">
        <f ca="1">"Tier "&amp;AW69&amp;""</f>
        <v xml:space="preserve">Tier </v>
      </c>
      <c r="AN63" s="122"/>
      <c r="AO63" s="122"/>
      <c r="AP63" s="122"/>
      <c r="AQ63" s="122"/>
      <c r="AR63" s="122"/>
      <c r="AS63" s="122"/>
      <c r="AT63" s="122"/>
      <c r="AU63" s="122"/>
      <c r="AV63" s="122"/>
      <c r="AW63" s="239"/>
      <c r="AX63" s="28"/>
      <c r="AY63" s="121" t="str">
        <f ca="1">"Tier "&amp;BI69&amp;""</f>
        <v xml:space="preserve">Tier </v>
      </c>
      <c r="AZ63" s="122"/>
      <c r="BA63" s="122"/>
      <c r="BB63" s="122"/>
      <c r="BC63" s="122"/>
      <c r="BD63" s="122"/>
      <c r="BE63" s="122"/>
      <c r="BF63" s="122"/>
      <c r="BG63" s="122"/>
      <c r="BH63" s="122"/>
      <c r="BI63" s="239"/>
      <c r="BJ63" s="29"/>
      <c r="BK63" s="1"/>
      <c r="BN63" s="8">
        <v>62</v>
      </c>
      <c r="BO63" s="9" t="str">
        <f>IF(INDEX('Staff List'!$E$9:$E$358, MATCH(BN63, NumList, 0))="", "", INDEX('Staff List'!$E$9:$E$358, MATCH(BN63, NumList, 0)))</f>
        <v/>
      </c>
      <c r="BP63" s="9" t="str">
        <f>IFERROR(RANK(BO63,$BO$2:$BO$351,1)+COUNTIF($BO$2:BO63,BO63)-1, "")</f>
        <v/>
      </c>
      <c r="BQ63" s="9" t="str">
        <f>IF(BO63="", "", COUNTIF($BO$2:BO63, BO63))</f>
        <v/>
      </c>
      <c r="BR63" s="68" t="str">
        <f t="shared" si="0"/>
        <v/>
      </c>
      <c r="BT63" s="8">
        <v>62</v>
      </c>
      <c r="BU63" s="9" t="str">
        <f>IFERROR(IF(INDEX($CL$2:$CL$7, MATCH(BU62, $CK$2:$CK$7, 0))&lt;=COUNTIF($BU$2:BU62, BU62), "", BU62), "")</f>
        <v/>
      </c>
      <c r="BV63" s="9" t="str">
        <f>IF(BU63="", "", COUNTIF($BU$2:BU63, BU63))</f>
        <v/>
      </c>
      <c r="BW63" s="68" t="str">
        <f t="shared" si="1"/>
        <v/>
      </c>
      <c r="BY63" s="80" t="str">
        <f t="shared" si="2"/>
        <v/>
      </c>
    </row>
    <row r="64" spans="1:77" x14ac:dyDescent="0.25">
      <c r="A64" s="1"/>
      <c r="B64" s="27"/>
      <c r="C64" s="326" t="s">
        <v>91</v>
      </c>
      <c r="D64" s="325"/>
      <c r="E64" s="327"/>
      <c r="F64" s="328" t="str">
        <f ca="1">IFERROR(IF(INDEX('Staff List'!$C$9:$C$358, MATCH(M70, 'Staff List'!$B$9:$B$358, 0))="", "", INDEX('Staff List'!$C$9:$C$358, MATCH(M70, 'Staff List'!$B$9:$B$358, 0))), "")</f>
        <v/>
      </c>
      <c r="G64" s="329"/>
      <c r="H64" s="329"/>
      <c r="I64" s="329"/>
      <c r="J64" s="329"/>
      <c r="K64" s="329"/>
      <c r="L64" s="329"/>
      <c r="M64" s="330"/>
      <c r="N64" s="28"/>
      <c r="O64" s="326" t="s">
        <v>91</v>
      </c>
      <c r="P64" s="325"/>
      <c r="Q64" s="327"/>
      <c r="R64" s="328" t="str">
        <f ca="1">IFERROR(IF(INDEX('Staff List'!$C$9:$C$358, MATCH(Y70, 'Staff List'!$B$9:$B$358, 0))="", "", INDEX('Staff List'!$C$9:$C$358, MATCH(Y70, 'Staff List'!$B$9:$B$358, 0))), "")</f>
        <v/>
      </c>
      <c r="S64" s="329"/>
      <c r="T64" s="329"/>
      <c r="U64" s="329"/>
      <c r="V64" s="329"/>
      <c r="W64" s="329"/>
      <c r="X64" s="329"/>
      <c r="Y64" s="330"/>
      <c r="Z64" s="28"/>
      <c r="AA64" s="326" t="s">
        <v>91</v>
      </c>
      <c r="AB64" s="325"/>
      <c r="AC64" s="327"/>
      <c r="AD64" s="328" t="str">
        <f ca="1">IFERROR(IF(INDEX('Staff List'!$C$9:$C$358, MATCH(AK70, 'Staff List'!$B$9:$B$358, 0))="", "", INDEX('Staff List'!$C$9:$C$358, MATCH(AK70, 'Staff List'!$B$9:$B$358, 0))), "")</f>
        <v/>
      </c>
      <c r="AE64" s="329"/>
      <c r="AF64" s="329"/>
      <c r="AG64" s="329"/>
      <c r="AH64" s="329"/>
      <c r="AI64" s="329"/>
      <c r="AJ64" s="329"/>
      <c r="AK64" s="330"/>
      <c r="AL64" s="28"/>
      <c r="AM64" s="326" t="s">
        <v>91</v>
      </c>
      <c r="AN64" s="325"/>
      <c r="AO64" s="327"/>
      <c r="AP64" s="328" t="str">
        <f ca="1">IFERROR(IF(INDEX('Staff List'!$C$9:$C$358, MATCH(AW70, 'Staff List'!$B$9:$B$358, 0))="", "", INDEX('Staff List'!$C$9:$C$358, MATCH(AW70, 'Staff List'!$B$9:$B$358, 0))), "")</f>
        <v/>
      </c>
      <c r="AQ64" s="329"/>
      <c r="AR64" s="329"/>
      <c r="AS64" s="329"/>
      <c r="AT64" s="329"/>
      <c r="AU64" s="329"/>
      <c r="AV64" s="329"/>
      <c r="AW64" s="330"/>
      <c r="AX64" s="28"/>
      <c r="AY64" s="326" t="s">
        <v>91</v>
      </c>
      <c r="AZ64" s="325"/>
      <c r="BA64" s="327"/>
      <c r="BB64" s="328" t="str">
        <f ca="1">IFERROR(IF(INDEX('Staff List'!$C$9:$C$358, MATCH(BI70, 'Staff List'!$B$9:$B$358, 0))="", "", INDEX('Staff List'!$C$9:$C$358, MATCH(BI70, 'Staff List'!$B$9:$B$358, 0))), "")</f>
        <v/>
      </c>
      <c r="BC64" s="329"/>
      <c r="BD64" s="329"/>
      <c r="BE64" s="329"/>
      <c r="BF64" s="329"/>
      <c r="BG64" s="329"/>
      <c r="BH64" s="329"/>
      <c r="BI64" s="330"/>
      <c r="BJ64" s="29"/>
      <c r="BK64" s="1"/>
      <c r="BN64" s="8">
        <v>63</v>
      </c>
      <c r="BO64" s="9" t="str">
        <f>IF(INDEX('Staff List'!$E$9:$E$358, MATCH(BN64, NumList, 0))="", "", INDEX('Staff List'!$E$9:$E$358, MATCH(BN64, NumList, 0)))</f>
        <v/>
      </c>
      <c r="BP64" s="9" t="str">
        <f>IFERROR(RANK(BO64,$BO$2:$BO$351,1)+COUNTIF($BO$2:BO64,BO64)-1, "")</f>
        <v/>
      </c>
      <c r="BQ64" s="9" t="str">
        <f>IF(BO64="", "", COUNTIF($BO$2:BO64, BO64))</f>
        <v/>
      </c>
      <c r="BR64" s="68" t="str">
        <f t="shared" si="0"/>
        <v/>
      </c>
      <c r="BT64" s="8">
        <v>63</v>
      </c>
      <c r="BU64" s="9" t="str">
        <f>IFERROR(IF(INDEX($CL$2:$CL$7, MATCH(BU63, $CK$2:$CK$7, 0))&lt;=COUNTIF($BU$2:BU63, BU62), "", BU62), "")</f>
        <v/>
      </c>
      <c r="BV64" s="9" t="str">
        <f>IF(BU64="", "", COUNTIF($BU$2:BU64, BU64))</f>
        <v/>
      </c>
      <c r="BW64" s="68" t="str">
        <f t="shared" si="1"/>
        <v/>
      </c>
      <c r="BY64" s="80" t="str">
        <f t="shared" si="2"/>
        <v/>
      </c>
    </row>
    <row r="65" spans="1:77" x14ac:dyDescent="0.25">
      <c r="A65" s="1"/>
      <c r="B65" s="27"/>
      <c r="C65" s="332" t="s">
        <v>90</v>
      </c>
      <c r="D65" s="333"/>
      <c r="E65" s="72" t="str">
        <f ca="1">IFERROR(INDEX('Staff List'!$K$9:$K$358, MATCH(M70, 'Staff List'!$B$9:$B$358, 0)), "")</f>
        <v/>
      </c>
      <c r="F65" s="317" t="str">
        <f ca="1">IFERROR(IF(INDEX('Staff List'!$D$9:$D$358, MATCH(M70, 'Staff List'!$B$9:$B$358, 0))="", "", INDEX('Staff List'!$D$9:$D$358, MATCH(M70, 'Staff List'!$B$9:$B$358, 0))), "")</f>
        <v/>
      </c>
      <c r="G65" s="313"/>
      <c r="H65" s="313"/>
      <c r="I65" s="313"/>
      <c r="J65" s="313"/>
      <c r="K65" s="313"/>
      <c r="L65" s="313"/>
      <c r="M65" s="331"/>
      <c r="N65" s="28"/>
      <c r="O65" s="332" t="s">
        <v>90</v>
      </c>
      <c r="P65" s="333"/>
      <c r="Q65" s="72" t="str">
        <f ca="1">IFERROR(INDEX('Staff List'!$K$9:$K$358, MATCH(Y70, 'Staff List'!$B$9:$B$358, 0)), "")</f>
        <v/>
      </c>
      <c r="R65" s="317" t="str">
        <f ca="1">IFERROR(IF(INDEX('Staff List'!$D$9:$D$358, MATCH(Y70, 'Staff List'!$B$9:$B$358, 0))="", "", INDEX('Staff List'!$D$9:$D$358, MATCH(Y70, 'Staff List'!$B$9:$B$358, 0))), "")</f>
        <v/>
      </c>
      <c r="S65" s="313"/>
      <c r="T65" s="313"/>
      <c r="U65" s="313"/>
      <c r="V65" s="313"/>
      <c r="W65" s="313"/>
      <c r="X65" s="313"/>
      <c r="Y65" s="331"/>
      <c r="Z65" s="28"/>
      <c r="AA65" s="332" t="s">
        <v>90</v>
      </c>
      <c r="AB65" s="333"/>
      <c r="AC65" s="72" t="str">
        <f ca="1">IFERROR(INDEX('Staff List'!$K$9:$K$358, MATCH(AK70, 'Staff List'!$B$9:$B$358, 0)), "")</f>
        <v/>
      </c>
      <c r="AD65" s="317" t="str">
        <f ca="1">IFERROR(IF(INDEX('Staff List'!$D$9:$D$358, MATCH(AK70, 'Staff List'!$B$9:$B$358, 0))="", "", INDEX('Staff List'!$D$9:$D$358, MATCH(AK70, 'Staff List'!$B$9:$B$358, 0))), "")</f>
        <v/>
      </c>
      <c r="AE65" s="313"/>
      <c r="AF65" s="313"/>
      <c r="AG65" s="313"/>
      <c r="AH65" s="313"/>
      <c r="AI65" s="313"/>
      <c r="AJ65" s="313"/>
      <c r="AK65" s="331"/>
      <c r="AL65" s="28"/>
      <c r="AM65" s="332" t="s">
        <v>90</v>
      </c>
      <c r="AN65" s="333"/>
      <c r="AO65" s="72" t="str">
        <f ca="1">IFERROR(INDEX('Staff List'!$K$9:$K$358, MATCH(AW70, 'Staff List'!$B$9:$B$358, 0)), "")</f>
        <v/>
      </c>
      <c r="AP65" s="317" t="str">
        <f ca="1">IFERROR(IF(INDEX('Staff List'!$D$9:$D$358, MATCH(AW70, 'Staff List'!$B$9:$B$358, 0))="", "", INDEX('Staff List'!$D$9:$D$358, MATCH(AW70, 'Staff List'!$B$9:$B$358, 0))), "")</f>
        <v/>
      </c>
      <c r="AQ65" s="313"/>
      <c r="AR65" s="313"/>
      <c r="AS65" s="313"/>
      <c r="AT65" s="313"/>
      <c r="AU65" s="313"/>
      <c r="AV65" s="313"/>
      <c r="AW65" s="331"/>
      <c r="AX65" s="28"/>
      <c r="AY65" s="332" t="s">
        <v>90</v>
      </c>
      <c r="AZ65" s="333"/>
      <c r="BA65" s="72" t="str">
        <f ca="1">IFERROR(INDEX('Staff List'!$K$9:$K$358, MATCH(BI70, 'Staff List'!$B$9:$B$358, 0)), "")</f>
        <v/>
      </c>
      <c r="BB65" s="317" t="str">
        <f ca="1">IFERROR(IF(INDEX('Staff List'!$D$9:$D$358, MATCH(BI70, 'Staff List'!$B$9:$B$358, 0))="", "", INDEX('Staff List'!$D$9:$D$358, MATCH(BI70, 'Staff List'!$B$9:$B$358, 0))), "")</f>
        <v/>
      </c>
      <c r="BC65" s="313"/>
      <c r="BD65" s="313"/>
      <c r="BE65" s="313"/>
      <c r="BF65" s="313"/>
      <c r="BG65" s="313"/>
      <c r="BH65" s="313"/>
      <c r="BI65" s="331"/>
      <c r="BJ65" s="29"/>
      <c r="BK65" s="1"/>
      <c r="BN65" s="8">
        <v>64</v>
      </c>
      <c r="BO65" s="9" t="str">
        <f>IF(INDEX('Staff List'!$E$9:$E$358, MATCH(BN65, NumList, 0))="", "", INDEX('Staff List'!$E$9:$E$358, MATCH(BN65, NumList, 0)))</f>
        <v/>
      </c>
      <c r="BP65" s="9" t="str">
        <f>IFERROR(RANK(BO65,$BO$2:$BO$351,1)+COUNTIF($BO$2:BO65,BO65)-1, "")</f>
        <v/>
      </c>
      <c r="BQ65" s="9" t="str">
        <f>IF(BO65="", "", COUNTIF($BO$2:BO65, BO65))</f>
        <v/>
      </c>
      <c r="BR65" s="68" t="str">
        <f t="shared" si="0"/>
        <v/>
      </c>
      <c r="BT65" s="8">
        <v>64</v>
      </c>
      <c r="BU65" s="9" t="str">
        <f>IFERROR(IF(INDEX($CL$2:$CL$7, MATCH(BU64, $CK$2:$CK$7, 0))&lt;=COUNTIF($BU$2:BU64, BU62), "", BU62), "")</f>
        <v/>
      </c>
      <c r="BV65" s="9" t="str">
        <f>IF(BU65="", "", COUNTIF($BU$2:BU65, BU65))</f>
        <v/>
      </c>
      <c r="BW65" s="68" t="str">
        <f t="shared" si="1"/>
        <v/>
      </c>
      <c r="BY65" s="80" t="str">
        <f t="shared" si="2"/>
        <v/>
      </c>
    </row>
    <row r="66" spans="1:77" x14ac:dyDescent="0.25">
      <c r="A66" s="1"/>
      <c r="B66" s="27"/>
      <c r="C66" s="314" t="s">
        <v>95</v>
      </c>
      <c r="D66" s="315"/>
      <c r="E66" s="315"/>
      <c r="F66" s="325"/>
      <c r="G66" s="73" t="str">
        <f ca="1">IFERROR(INDEX('Staff List'!$H$9:$H$358, MATCH(M70, 'Staff List'!$B$9:$B$358, 0)), "")</f>
        <v/>
      </c>
      <c r="H66" s="323" t="str">
        <f ca="1">IFERROR(INDEX('Staff List'!$AU$6:$AU$10, MATCH(G66, 'Staff List'!$AJ$6:$AJ$10, 0)), "")</f>
        <v/>
      </c>
      <c r="I66" s="324"/>
      <c r="J66" s="324"/>
      <c r="K66" s="324"/>
      <c r="L66" s="324"/>
      <c r="M66" s="331"/>
      <c r="N66" s="28"/>
      <c r="O66" s="314" t="s">
        <v>95</v>
      </c>
      <c r="P66" s="315"/>
      <c r="Q66" s="315"/>
      <c r="R66" s="325"/>
      <c r="S66" s="73" t="str">
        <f ca="1">IFERROR(INDEX('Staff List'!$H$9:$H$358, MATCH(Y70, 'Staff List'!$B$9:$B$358, 0)), "")</f>
        <v/>
      </c>
      <c r="T66" s="323" t="str">
        <f ca="1">IFERROR(INDEX('Staff List'!$AU$6:$AU$10, MATCH(S66, 'Staff List'!$AJ$6:$AJ$10, 0)), "")</f>
        <v/>
      </c>
      <c r="U66" s="324"/>
      <c r="V66" s="324"/>
      <c r="W66" s="324"/>
      <c r="X66" s="324"/>
      <c r="Y66" s="331"/>
      <c r="Z66" s="28"/>
      <c r="AA66" s="314" t="s">
        <v>95</v>
      </c>
      <c r="AB66" s="315"/>
      <c r="AC66" s="315"/>
      <c r="AD66" s="325"/>
      <c r="AE66" s="73" t="str">
        <f ca="1">IFERROR(INDEX('Staff List'!$H$9:$H$358, MATCH(AK70, 'Staff List'!$B$9:$B$358, 0)), "")</f>
        <v/>
      </c>
      <c r="AF66" s="323" t="str">
        <f ca="1">IFERROR(INDEX('Staff List'!$AU$6:$AU$10, MATCH(AE66, 'Staff List'!$AJ$6:$AJ$10, 0)), "")</f>
        <v/>
      </c>
      <c r="AG66" s="324"/>
      <c r="AH66" s="324"/>
      <c r="AI66" s="324"/>
      <c r="AJ66" s="324"/>
      <c r="AK66" s="331"/>
      <c r="AL66" s="28"/>
      <c r="AM66" s="314" t="s">
        <v>95</v>
      </c>
      <c r="AN66" s="315"/>
      <c r="AO66" s="315"/>
      <c r="AP66" s="325"/>
      <c r="AQ66" s="73" t="str">
        <f ca="1">IFERROR(INDEX('Staff List'!$H$9:$H$358, MATCH(AW70, 'Staff List'!$B$9:$B$358, 0)), "")</f>
        <v/>
      </c>
      <c r="AR66" s="323" t="str">
        <f ca="1">IFERROR(INDEX('Staff List'!$AU$6:$AU$10, MATCH(AQ66, 'Staff List'!$AJ$6:$AJ$10, 0)), "")</f>
        <v/>
      </c>
      <c r="AS66" s="324"/>
      <c r="AT66" s="324"/>
      <c r="AU66" s="324"/>
      <c r="AV66" s="324"/>
      <c r="AW66" s="331"/>
      <c r="AX66" s="28"/>
      <c r="AY66" s="314" t="s">
        <v>95</v>
      </c>
      <c r="AZ66" s="315"/>
      <c r="BA66" s="315"/>
      <c r="BB66" s="325"/>
      <c r="BC66" s="73" t="str">
        <f ca="1">IFERROR(INDEX('Staff List'!$H$9:$H$358, MATCH(BI70, 'Staff List'!$B$9:$B$358, 0)), "")</f>
        <v/>
      </c>
      <c r="BD66" s="323" t="str">
        <f ca="1">IFERROR(INDEX('Staff List'!$AU$6:$AU$10, MATCH(BC66, 'Staff List'!$AJ$6:$AJ$10, 0)), "")</f>
        <v/>
      </c>
      <c r="BE66" s="324"/>
      <c r="BF66" s="324"/>
      <c r="BG66" s="324"/>
      <c r="BH66" s="324"/>
      <c r="BI66" s="331"/>
      <c r="BJ66" s="29"/>
      <c r="BK66" s="1"/>
      <c r="BN66" s="8">
        <v>65</v>
      </c>
      <c r="BO66" s="9" t="str">
        <f>IF(INDEX('Staff List'!$E$9:$E$358, MATCH(BN66, NumList, 0))="", "", INDEX('Staff List'!$E$9:$E$358, MATCH(BN66, NumList, 0)))</f>
        <v/>
      </c>
      <c r="BP66" s="9" t="str">
        <f>IFERROR(RANK(BO66,$BO$2:$BO$351,1)+COUNTIF($BO$2:BO66,BO66)-1, "")</f>
        <v/>
      </c>
      <c r="BQ66" s="9" t="str">
        <f>IF(BO66="", "", COUNTIF($BO$2:BO66, BO66))</f>
        <v/>
      </c>
      <c r="BR66" s="68" t="str">
        <f t="shared" si="0"/>
        <v/>
      </c>
      <c r="BT66" s="8">
        <v>65</v>
      </c>
      <c r="BU66" s="9" t="str">
        <f>IFERROR(IF(INDEX($CL$2:$CL$7, MATCH(BU65, $CK$2:$CK$7, 0))&lt;=COUNTIF($BU$2:BU65, BU62), "", BU62), "")</f>
        <v/>
      </c>
      <c r="BV66" s="9" t="str">
        <f>IF(BU66="", "", COUNTIF($BU$2:BU66, BU66))</f>
        <v/>
      </c>
      <c r="BW66" s="68" t="str">
        <f t="shared" si="1"/>
        <v/>
      </c>
      <c r="BY66" s="80" t="str">
        <f t="shared" si="2"/>
        <v/>
      </c>
    </row>
    <row r="67" spans="1:77" x14ac:dyDescent="0.25">
      <c r="A67" s="1"/>
      <c r="B67" s="27"/>
      <c r="C67" s="314" t="s">
        <v>94</v>
      </c>
      <c r="D67" s="315"/>
      <c r="E67" s="315"/>
      <c r="F67" s="315"/>
      <c r="G67" s="74" t="str">
        <f ca="1">IFERROR(INDEX('Staff List'!$G$9:$G$358, MATCH(M70, 'Staff List'!$B$9:$B$358, 0)), "")</f>
        <v/>
      </c>
      <c r="H67" s="317" t="str">
        <f ca="1">IFERROR(INDEX('Staff List'!$AP$6:$AP$8, MATCH(G67, 'Staff List'!$AI$6:$AI$8, 0)), "")</f>
        <v/>
      </c>
      <c r="I67" s="313"/>
      <c r="J67" s="313"/>
      <c r="K67" s="313"/>
      <c r="L67" s="313"/>
      <c r="M67" s="331"/>
      <c r="N67" s="28"/>
      <c r="O67" s="314" t="s">
        <v>94</v>
      </c>
      <c r="P67" s="315"/>
      <c r="Q67" s="315"/>
      <c r="R67" s="315"/>
      <c r="S67" s="74" t="str">
        <f ca="1">IFERROR(INDEX('Staff List'!$G$9:$G$358, MATCH(Y70, 'Staff List'!$B$9:$B$358, 0)), "")</f>
        <v/>
      </c>
      <c r="T67" s="317" t="str">
        <f ca="1">IFERROR(INDEX('Staff List'!$AP$6:$AP$8, MATCH(S67, 'Staff List'!$AI$6:$AI$8, 0)), "")</f>
        <v/>
      </c>
      <c r="U67" s="313"/>
      <c r="V67" s="313"/>
      <c r="W67" s="313"/>
      <c r="X67" s="313"/>
      <c r="Y67" s="331"/>
      <c r="Z67" s="28"/>
      <c r="AA67" s="314" t="s">
        <v>94</v>
      </c>
      <c r="AB67" s="315"/>
      <c r="AC67" s="315"/>
      <c r="AD67" s="315"/>
      <c r="AE67" s="74" t="str">
        <f ca="1">IFERROR(INDEX('Staff List'!$G$9:$G$358, MATCH(AK70, 'Staff List'!$B$9:$B$358, 0)), "")</f>
        <v/>
      </c>
      <c r="AF67" s="317" t="str">
        <f ca="1">IFERROR(INDEX('Staff List'!$AP$6:$AP$8, MATCH(AE67, 'Staff List'!$AI$6:$AI$8, 0)), "")</f>
        <v/>
      </c>
      <c r="AG67" s="313"/>
      <c r="AH67" s="313"/>
      <c r="AI67" s="313"/>
      <c r="AJ67" s="313"/>
      <c r="AK67" s="331"/>
      <c r="AL67" s="28"/>
      <c r="AM67" s="314" t="s">
        <v>94</v>
      </c>
      <c r="AN67" s="315"/>
      <c r="AO67" s="315"/>
      <c r="AP67" s="315"/>
      <c r="AQ67" s="74" t="str">
        <f ca="1">IFERROR(INDEX('Staff List'!$G$9:$G$358, MATCH(AW70, 'Staff List'!$B$9:$B$358, 0)), "")</f>
        <v/>
      </c>
      <c r="AR67" s="317" t="str">
        <f ca="1">IFERROR(INDEX('Staff List'!$AP$6:$AP$8, MATCH(AQ67, 'Staff List'!$AI$6:$AI$8, 0)), "")</f>
        <v/>
      </c>
      <c r="AS67" s="313"/>
      <c r="AT67" s="313"/>
      <c r="AU67" s="313"/>
      <c r="AV67" s="313"/>
      <c r="AW67" s="331"/>
      <c r="AX67" s="28"/>
      <c r="AY67" s="314" t="s">
        <v>94</v>
      </c>
      <c r="AZ67" s="315"/>
      <c r="BA67" s="315"/>
      <c r="BB67" s="315"/>
      <c r="BC67" s="74" t="str">
        <f ca="1">IFERROR(INDEX('Staff List'!$G$9:$G$358, MATCH(BI70, 'Staff List'!$B$9:$B$358, 0)), "")</f>
        <v/>
      </c>
      <c r="BD67" s="317" t="str">
        <f ca="1">IFERROR(INDEX('Staff List'!$AP$6:$AP$8, MATCH(BC67, 'Staff List'!$AI$6:$AI$8, 0)), "")</f>
        <v/>
      </c>
      <c r="BE67" s="313"/>
      <c r="BF67" s="313"/>
      <c r="BG67" s="313"/>
      <c r="BH67" s="313"/>
      <c r="BI67" s="331"/>
      <c r="BJ67" s="29"/>
      <c r="BK67" s="1"/>
      <c r="BN67" s="8">
        <v>66</v>
      </c>
      <c r="BO67" s="9" t="str">
        <f>IF(INDEX('Staff List'!$E$9:$E$358, MATCH(BN67, NumList, 0))="", "", INDEX('Staff List'!$E$9:$E$358, MATCH(BN67, NumList, 0)))</f>
        <v/>
      </c>
      <c r="BP67" s="9" t="str">
        <f>IFERROR(RANK(BO67,$BO$2:$BO$351,1)+COUNTIF($BO$2:BO67,BO67)-1, "")</f>
        <v/>
      </c>
      <c r="BQ67" s="9" t="str">
        <f>IF(BO67="", "", COUNTIF($BO$2:BO67, BO67))</f>
        <v/>
      </c>
      <c r="BR67" s="68" t="str">
        <f t="shared" ref="BR67:BR130" si="3">IF(BO67="", "", CONCATENATE(BO67, ":", BQ67))</f>
        <v/>
      </c>
      <c r="BT67" s="8">
        <v>66</v>
      </c>
      <c r="BU67" s="9" t="str">
        <f>IFERROR(IF(INDEX($CL$2:$CL$7,MATCH(BU62,$CK$2:$CK$7,0))&lt;=COUNTIF($BU$2:BU66,BU62),IF((BU62+1)&lt;=6,BU62+1,""),BU62), "")</f>
        <v/>
      </c>
      <c r="BV67" s="9" t="str">
        <f>IF(BU67="", "", COUNTIF($BU$2:BU67, BU67))</f>
        <v/>
      </c>
      <c r="BW67" s="68" t="str">
        <f t="shared" ref="BW67:BW130" si="4">IF(BU67="", "", CONCATENATE(BU67, ":", BV67))</f>
        <v/>
      </c>
      <c r="BY67" s="80" t="str">
        <f t="shared" ref="BY67:BY130" si="5">IFERROR(IF(BW67="", "", INDEX($BN$2:$BN$351, MATCH(BW67, $BR$2:$BR$351, 0))), "")</f>
        <v/>
      </c>
    </row>
    <row r="68" spans="1:77" x14ac:dyDescent="0.25">
      <c r="A68" s="1"/>
      <c r="B68" s="27"/>
      <c r="C68" s="314" t="s">
        <v>97</v>
      </c>
      <c r="D68" s="315"/>
      <c r="E68" s="315"/>
      <c r="F68" s="319"/>
      <c r="G68" s="320"/>
      <c r="H68" s="317" t="str">
        <f ca="1">IFERROR(INDEX('Staff List'!$AT$6:$AT$8, MATCH(E65, 'Staff List'!$AM$6:$AM$8, 0)), "")</f>
        <v/>
      </c>
      <c r="I68" s="313"/>
      <c r="J68" s="313"/>
      <c r="K68" s="313"/>
      <c r="L68" s="313"/>
      <c r="M68" s="75" t="e">
        <f ca="1">INDEX($BY$2:$BY$401, MATCH(M71, $BT$2:$BT$401, 0))</f>
        <v>#N/A</v>
      </c>
      <c r="N68" s="28"/>
      <c r="O68" s="314" t="s">
        <v>97</v>
      </c>
      <c r="P68" s="315"/>
      <c r="Q68" s="315"/>
      <c r="R68" s="319"/>
      <c r="S68" s="320"/>
      <c r="T68" s="317" t="str">
        <f ca="1">IFERROR(INDEX('Staff List'!$AT$6:$AT$8, MATCH(Q65, 'Staff List'!$AM$6:$AM$8, 0)), "")</f>
        <v/>
      </c>
      <c r="U68" s="313"/>
      <c r="V68" s="313"/>
      <c r="W68" s="313"/>
      <c r="X68" s="313"/>
      <c r="Y68" s="75" t="e">
        <f ca="1">INDEX($BY$2:$BY$401, MATCH(Y71, $BT$2:$BT$401, 0))</f>
        <v>#N/A</v>
      </c>
      <c r="Z68" s="28"/>
      <c r="AA68" s="314" t="s">
        <v>97</v>
      </c>
      <c r="AB68" s="315"/>
      <c r="AC68" s="315"/>
      <c r="AD68" s="319"/>
      <c r="AE68" s="320"/>
      <c r="AF68" s="317" t="str">
        <f ca="1">IFERROR(INDEX('Staff List'!$AT$6:$AT$8, MATCH(AC65, 'Staff List'!$AM$6:$AM$8, 0)), "")</f>
        <v/>
      </c>
      <c r="AG68" s="313"/>
      <c r="AH68" s="313"/>
      <c r="AI68" s="313"/>
      <c r="AJ68" s="313"/>
      <c r="AK68" s="75" t="e">
        <f ca="1">INDEX($BY$2:$BY$401, MATCH(AK71, $BT$2:$BT$401, 0))</f>
        <v>#N/A</v>
      </c>
      <c r="AL68" s="28"/>
      <c r="AM68" s="314" t="s">
        <v>97</v>
      </c>
      <c r="AN68" s="315"/>
      <c r="AO68" s="315"/>
      <c r="AP68" s="319"/>
      <c r="AQ68" s="320"/>
      <c r="AR68" s="317" t="str">
        <f ca="1">IFERROR(INDEX('Staff List'!$AT$6:$AT$8, MATCH(AO65, 'Staff List'!$AM$6:$AM$8, 0)), "")</f>
        <v/>
      </c>
      <c r="AS68" s="313"/>
      <c r="AT68" s="313"/>
      <c r="AU68" s="313"/>
      <c r="AV68" s="313"/>
      <c r="AW68" s="75" t="e">
        <f ca="1">INDEX($BY$2:$BY$401, MATCH(AW71, $BT$2:$BT$401, 0))</f>
        <v>#N/A</v>
      </c>
      <c r="AX68" s="28"/>
      <c r="AY68" s="314" t="s">
        <v>97</v>
      </c>
      <c r="AZ68" s="315"/>
      <c r="BA68" s="315"/>
      <c r="BB68" s="319"/>
      <c r="BC68" s="320"/>
      <c r="BD68" s="317" t="str">
        <f ca="1">IFERROR(INDEX('Staff List'!$AT$6:$AT$8, MATCH(BA65, 'Staff List'!$AM$6:$AM$8, 0)), "")</f>
        <v/>
      </c>
      <c r="BE68" s="313"/>
      <c r="BF68" s="313"/>
      <c r="BG68" s="313"/>
      <c r="BH68" s="313"/>
      <c r="BI68" s="75" t="e">
        <f ca="1">INDEX($BY$2:$BY$401, MATCH(BI71, $BT$2:$BT$401, 0))</f>
        <v>#N/A</v>
      </c>
      <c r="BJ68" s="29"/>
      <c r="BK68" s="1"/>
      <c r="BN68" s="8">
        <v>67</v>
      </c>
      <c r="BO68" s="9" t="str">
        <f>IF(INDEX('Staff List'!$E$9:$E$358, MATCH(BN68, NumList, 0))="", "", INDEX('Staff List'!$E$9:$E$358, MATCH(BN68, NumList, 0)))</f>
        <v/>
      </c>
      <c r="BP68" s="9" t="str">
        <f>IFERROR(RANK(BO68,$BO$2:$BO$351,1)+COUNTIF($BO$2:BO68,BO68)-1, "")</f>
        <v/>
      </c>
      <c r="BQ68" s="9" t="str">
        <f>IF(BO68="", "", COUNTIF($BO$2:BO68, BO68))</f>
        <v/>
      </c>
      <c r="BR68" s="68" t="str">
        <f t="shared" si="3"/>
        <v/>
      </c>
      <c r="BT68" s="8">
        <v>67</v>
      </c>
      <c r="BU68" s="9" t="str">
        <f>IFERROR(IF(INDEX($CL$2:$CL$7, MATCH(BU67, $CK$2:$CK$7, 0))&lt;=COUNTIF($BU$2:BU67, BU67), "", BU67), "")</f>
        <v/>
      </c>
      <c r="BV68" s="9" t="str">
        <f>IF(BU68="", "", COUNTIF($BU$2:BU68, BU68))</f>
        <v/>
      </c>
      <c r="BW68" s="68" t="str">
        <f t="shared" si="4"/>
        <v/>
      </c>
      <c r="BY68" s="80" t="str">
        <f t="shared" si="5"/>
        <v/>
      </c>
    </row>
    <row r="69" spans="1:77" x14ac:dyDescent="0.25">
      <c r="A69" s="1"/>
      <c r="B69" s="27"/>
      <c r="C69" s="314" t="s">
        <v>93</v>
      </c>
      <c r="D69" s="315"/>
      <c r="E69" s="316"/>
      <c r="F69" s="313" t="str">
        <f ca="1">IFERROR(IF(INDEX('Staff List'!$M$9:$M$358, MATCH(M70, 'Staff List'!$B$9:$B$358, 0))="", "", INDEX('Staff List'!$M$9:$M$358, MATCH(M70, 'Staff List'!$B$9:$B$358, 0))), "")</f>
        <v/>
      </c>
      <c r="G69" s="313"/>
      <c r="H69" s="313"/>
      <c r="I69" s="313"/>
      <c r="J69" s="313"/>
      <c r="K69" s="313"/>
      <c r="L69" s="313"/>
      <c r="M69" s="75" t="str">
        <f ca="1">IFERROR(INDEX($BO$2:$BO$351, MATCH(M68, $BP$2:$BP$351, 0)), "")</f>
        <v/>
      </c>
      <c r="N69" s="28"/>
      <c r="O69" s="314" t="s">
        <v>93</v>
      </c>
      <c r="P69" s="315"/>
      <c r="Q69" s="316"/>
      <c r="R69" s="313" t="str">
        <f ca="1">IFERROR(IF(INDEX('Staff List'!$M$9:$M$358, MATCH(Y70, 'Staff List'!$B$9:$B$358, 0))="", "", INDEX('Staff List'!$M$9:$M$358, MATCH(Y70, 'Staff List'!$B$9:$B$358, 0))), "")</f>
        <v/>
      </c>
      <c r="S69" s="313"/>
      <c r="T69" s="313"/>
      <c r="U69" s="313"/>
      <c r="V69" s="313"/>
      <c r="W69" s="313"/>
      <c r="X69" s="313"/>
      <c r="Y69" s="75" t="str">
        <f ca="1">IFERROR(INDEX($BO$2:$BO$351, MATCH(Y68, $BP$2:$BP$351, 0)), "")</f>
        <v/>
      </c>
      <c r="Z69" s="28"/>
      <c r="AA69" s="314" t="s">
        <v>93</v>
      </c>
      <c r="AB69" s="315"/>
      <c r="AC69" s="316"/>
      <c r="AD69" s="313" t="str">
        <f ca="1">IFERROR(IF(INDEX('Staff List'!$M$9:$M$358, MATCH(AK70, 'Staff List'!$B$9:$B$358, 0))="", "", INDEX('Staff List'!$M$9:$M$358, MATCH(AK70, 'Staff List'!$B$9:$B$358, 0))), "")</f>
        <v/>
      </c>
      <c r="AE69" s="313"/>
      <c r="AF69" s="313"/>
      <c r="AG69" s="313"/>
      <c r="AH69" s="313"/>
      <c r="AI69" s="313"/>
      <c r="AJ69" s="313"/>
      <c r="AK69" s="75" t="str">
        <f ca="1">IFERROR(INDEX($BO$2:$BO$351, MATCH(AK68, $BP$2:$BP$351, 0)), "")</f>
        <v/>
      </c>
      <c r="AL69" s="28"/>
      <c r="AM69" s="314" t="s">
        <v>93</v>
      </c>
      <c r="AN69" s="315"/>
      <c r="AO69" s="316"/>
      <c r="AP69" s="313" t="str">
        <f ca="1">IFERROR(IF(INDEX('Staff List'!$M$9:$M$358, MATCH(AW70, 'Staff List'!$B$9:$B$358, 0))="", "", INDEX('Staff List'!$M$9:$M$358, MATCH(AW70, 'Staff List'!$B$9:$B$358, 0))), "")</f>
        <v/>
      </c>
      <c r="AQ69" s="313"/>
      <c r="AR69" s="313"/>
      <c r="AS69" s="313"/>
      <c r="AT69" s="313"/>
      <c r="AU69" s="313"/>
      <c r="AV69" s="313"/>
      <c r="AW69" s="75" t="str">
        <f ca="1">IFERROR(INDEX($BO$2:$BO$351, MATCH(AW68, $BP$2:$BP$351, 0)), "")</f>
        <v/>
      </c>
      <c r="AX69" s="28"/>
      <c r="AY69" s="314" t="s">
        <v>93</v>
      </c>
      <c r="AZ69" s="315"/>
      <c r="BA69" s="316"/>
      <c r="BB69" s="313" t="str">
        <f ca="1">IFERROR(IF(INDEX('Staff List'!$M$9:$M$358, MATCH(BI70, 'Staff List'!$B$9:$B$358, 0))="", "", INDEX('Staff List'!$M$9:$M$358, MATCH(BI70, 'Staff List'!$B$9:$B$358, 0))), "")</f>
        <v/>
      </c>
      <c r="BC69" s="313"/>
      <c r="BD69" s="313"/>
      <c r="BE69" s="313"/>
      <c r="BF69" s="313"/>
      <c r="BG69" s="313"/>
      <c r="BH69" s="313"/>
      <c r="BI69" s="75" t="str">
        <f ca="1">IFERROR(INDEX($BO$2:$BO$351, MATCH(BI68, $BP$2:$BP$351, 0)), "")</f>
        <v/>
      </c>
      <c r="BJ69" s="29"/>
      <c r="BK69" s="1"/>
      <c r="BN69" s="8">
        <v>68</v>
      </c>
      <c r="BO69" s="9" t="str">
        <f>IF(INDEX('Staff List'!$E$9:$E$358, MATCH(BN69, NumList, 0))="", "", INDEX('Staff List'!$E$9:$E$358, MATCH(BN69, NumList, 0)))</f>
        <v/>
      </c>
      <c r="BP69" s="9" t="str">
        <f>IFERROR(RANK(BO69,$BO$2:$BO$351,1)+COUNTIF($BO$2:BO69,BO69)-1, "")</f>
        <v/>
      </c>
      <c r="BQ69" s="9" t="str">
        <f>IF(BO69="", "", COUNTIF($BO$2:BO69, BO69))</f>
        <v/>
      </c>
      <c r="BR69" s="68" t="str">
        <f t="shared" si="3"/>
        <v/>
      </c>
      <c r="BT69" s="8">
        <v>68</v>
      </c>
      <c r="BU69" s="9" t="str">
        <f>IFERROR(IF(INDEX($CL$2:$CL$7, MATCH(BU68, $CK$2:$CK$7, 0))&lt;=COUNTIF($BU$2:BU68, BU67), "", BU67), "")</f>
        <v/>
      </c>
      <c r="BV69" s="9" t="str">
        <f>IF(BU69="", "", COUNTIF($BU$2:BU69, BU69))</f>
        <v/>
      </c>
      <c r="BW69" s="68" t="str">
        <f t="shared" si="4"/>
        <v/>
      </c>
      <c r="BY69" s="80" t="str">
        <f t="shared" si="5"/>
        <v/>
      </c>
    </row>
    <row r="70" spans="1:77" x14ac:dyDescent="0.25">
      <c r="A70" s="1"/>
      <c r="B70" s="27"/>
      <c r="C70" s="314" t="s">
        <v>92</v>
      </c>
      <c r="D70" s="315"/>
      <c r="E70" s="316"/>
      <c r="F70" s="317" t="str">
        <f ca="1">IFERROR(IF(INDEX('Staff List'!$Q$9:$Q$358, MATCH(M70, 'Staff List'!$B$9:$B$358, 0))="", "", INDEX('Staff List'!$Q$9:$Q$358, MATCH(M70, 'Staff List'!$B$9:$B$358, 0))), "")</f>
        <v/>
      </c>
      <c r="G70" s="313"/>
      <c r="H70" s="313"/>
      <c r="I70" s="313"/>
      <c r="J70" s="313"/>
      <c r="K70" s="313"/>
      <c r="L70" s="313"/>
      <c r="M70" s="75" t="str">
        <f ca="1">IFERROR(IF(M68="", "", INDEX($BN$2:$BN$351, MATCH(M68, $BP$2:$BP$351, 0))), "")</f>
        <v/>
      </c>
      <c r="N70" s="28"/>
      <c r="O70" s="314" t="s">
        <v>92</v>
      </c>
      <c r="P70" s="315"/>
      <c r="Q70" s="316"/>
      <c r="R70" s="317" t="str">
        <f ca="1">IFERROR(IF(INDEX('Staff List'!$Q$9:$Q$358, MATCH(Y70, 'Staff List'!$B$9:$B$358, 0))="", "", INDEX('Staff List'!$Q$9:$Q$358, MATCH(Y70, 'Staff List'!$B$9:$B$358, 0))), "")</f>
        <v/>
      </c>
      <c r="S70" s="313"/>
      <c r="T70" s="313"/>
      <c r="U70" s="313"/>
      <c r="V70" s="313"/>
      <c r="W70" s="313"/>
      <c r="X70" s="313"/>
      <c r="Y70" s="75" t="str">
        <f ca="1">IFERROR(IF(Y68="", "", INDEX($BN$2:$BN$351, MATCH(Y68, $BP$2:$BP$351, 0))), "")</f>
        <v/>
      </c>
      <c r="Z70" s="28"/>
      <c r="AA70" s="314" t="s">
        <v>92</v>
      </c>
      <c r="AB70" s="315"/>
      <c r="AC70" s="316"/>
      <c r="AD70" s="317" t="str">
        <f ca="1">IFERROR(IF(INDEX('Staff List'!$Q$9:$Q$358, MATCH(AK70, 'Staff List'!$B$9:$B$358, 0))="", "", INDEX('Staff List'!$Q$9:$Q$358, MATCH(AK70, 'Staff List'!$B$9:$B$358, 0))), "")</f>
        <v/>
      </c>
      <c r="AE70" s="313"/>
      <c r="AF70" s="313"/>
      <c r="AG70" s="313"/>
      <c r="AH70" s="313"/>
      <c r="AI70" s="313"/>
      <c r="AJ70" s="313"/>
      <c r="AK70" s="75" t="str">
        <f ca="1">IFERROR(IF(AK68="", "", INDEX($BN$2:$BN$351, MATCH(AK68, $BP$2:$BP$351, 0))), "")</f>
        <v/>
      </c>
      <c r="AL70" s="28"/>
      <c r="AM70" s="314" t="s">
        <v>92</v>
      </c>
      <c r="AN70" s="315"/>
      <c r="AO70" s="316"/>
      <c r="AP70" s="317" t="str">
        <f ca="1">IFERROR(IF(INDEX('Staff List'!$Q$9:$Q$358, MATCH(AW70, 'Staff List'!$B$9:$B$358, 0))="", "", INDEX('Staff List'!$Q$9:$Q$358, MATCH(AW70, 'Staff List'!$B$9:$B$358, 0))), "")</f>
        <v/>
      </c>
      <c r="AQ70" s="313"/>
      <c r="AR70" s="313"/>
      <c r="AS70" s="313"/>
      <c r="AT70" s="313"/>
      <c r="AU70" s="313"/>
      <c r="AV70" s="313"/>
      <c r="AW70" s="75" t="str">
        <f ca="1">IFERROR(IF(AW68="", "", INDEX($BN$2:$BN$351, MATCH(AW68, $BP$2:$BP$351, 0))), "")</f>
        <v/>
      </c>
      <c r="AX70" s="28"/>
      <c r="AY70" s="314" t="s">
        <v>92</v>
      </c>
      <c r="AZ70" s="315"/>
      <c r="BA70" s="316"/>
      <c r="BB70" s="317" t="str">
        <f ca="1">IFERROR(IF(INDEX('Staff List'!$Q$9:$Q$358, MATCH(BI70, 'Staff List'!$B$9:$B$358, 0))="", "", INDEX('Staff List'!$Q$9:$Q$358, MATCH(BI70, 'Staff List'!$B$9:$B$358, 0))), "")</f>
        <v/>
      </c>
      <c r="BC70" s="313"/>
      <c r="BD70" s="313"/>
      <c r="BE70" s="313"/>
      <c r="BF70" s="313"/>
      <c r="BG70" s="313"/>
      <c r="BH70" s="313"/>
      <c r="BI70" s="75" t="str">
        <f ca="1">IFERROR(IF(BI68="", "", INDEX($BN$2:$BN$351, MATCH(BI68, $BP$2:$BP$351, 0))), "")</f>
        <v/>
      </c>
      <c r="BJ70" s="29"/>
      <c r="BK70" s="1"/>
      <c r="BN70" s="8">
        <v>69</v>
      </c>
      <c r="BO70" s="9" t="str">
        <f>IF(INDEX('Staff List'!$E$9:$E$358, MATCH(BN70, NumList, 0))="", "", INDEX('Staff List'!$E$9:$E$358, MATCH(BN70, NumList, 0)))</f>
        <v/>
      </c>
      <c r="BP70" s="9" t="str">
        <f>IFERROR(RANK(BO70,$BO$2:$BO$351,1)+COUNTIF($BO$2:BO70,BO70)-1, "")</f>
        <v/>
      </c>
      <c r="BQ70" s="9" t="str">
        <f>IF(BO70="", "", COUNTIF($BO$2:BO70, BO70))</f>
        <v/>
      </c>
      <c r="BR70" s="68" t="str">
        <f t="shared" si="3"/>
        <v/>
      </c>
      <c r="BT70" s="8">
        <v>69</v>
      </c>
      <c r="BU70" s="9" t="str">
        <f>IFERROR(IF(INDEX($CL$2:$CL$7, MATCH(BU69, $CK$2:$CK$7, 0))&lt;=COUNTIF($BU$2:BU69, BU67), "", BU67), "")</f>
        <v/>
      </c>
      <c r="BV70" s="9" t="str">
        <f>IF(BU70="", "", COUNTIF($BU$2:BU70, BU70))</f>
        <v/>
      </c>
      <c r="BW70" s="68" t="str">
        <f t="shared" si="4"/>
        <v/>
      </c>
      <c r="BY70" s="80" t="str">
        <f t="shared" si="5"/>
        <v/>
      </c>
    </row>
    <row r="71" spans="1:77" x14ac:dyDescent="0.25">
      <c r="A71" s="1"/>
      <c r="B71" s="27"/>
      <c r="C71" s="318" t="s">
        <v>96</v>
      </c>
      <c r="D71" s="319"/>
      <c r="E71" s="320"/>
      <c r="F71" s="321" t="str">
        <f ca="1">IFERROR(IF(INDEX('Staff List'!$U$9:$U$358, MATCH(M70, 'Staff List'!$B$9:$B$358, 0))="", "", INDEX('Staff List'!$U$9:$U$358, MATCH(M70, 'Staff List'!$B$9:$B$358, 0))), "")</f>
        <v/>
      </c>
      <c r="G71" s="322"/>
      <c r="H71" s="322"/>
      <c r="I71" s="322"/>
      <c r="J71" s="322"/>
      <c r="K71" s="322"/>
      <c r="L71" s="322"/>
      <c r="M71" s="81">
        <f ca="1">BI61+1</f>
        <v>525</v>
      </c>
      <c r="N71" s="28"/>
      <c r="O71" s="318" t="s">
        <v>96</v>
      </c>
      <c r="P71" s="319"/>
      <c r="Q71" s="320"/>
      <c r="R71" s="321" t="str">
        <f ca="1">IFERROR(IF(INDEX('Staff List'!$U$9:$U$358, MATCH(Y70, 'Staff List'!$B$9:$B$358, 0))="", "", INDEX('Staff List'!$U$9:$U$358, MATCH(Y70, 'Staff List'!$B$9:$B$358, 0))), "")</f>
        <v/>
      </c>
      <c r="S71" s="322"/>
      <c r="T71" s="322"/>
      <c r="U71" s="322"/>
      <c r="V71" s="322"/>
      <c r="W71" s="322"/>
      <c r="X71" s="322"/>
      <c r="Y71" s="81">
        <f ca="1">M71+1</f>
        <v>526</v>
      </c>
      <c r="Z71" s="28"/>
      <c r="AA71" s="318" t="s">
        <v>96</v>
      </c>
      <c r="AB71" s="319"/>
      <c r="AC71" s="320"/>
      <c r="AD71" s="321" t="str">
        <f ca="1">IFERROR(IF(INDEX('Staff List'!$U$9:$U$358, MATCH(AK70, 'Staff List'!$B$9:$B$358, 0))="", "", INDEX('Staff List'!$U$9:$U$358, MATCH(AK70, 'Staff List'!$B$9:$B$358, 0))), "")</f>
        <v/>
      </c>
      <c r="AE71" s="322"/>
      <c r="AF71" s="322"/>
      <c r="AG71" s="322"/>
      <c r="AH71" s="322"/>
      <c r="AI71" s="322"/>
      <c r="AJ71" s="322"/>
      <c r="AK71" s="81">
        <f ca="1">Y71+1</f>
        <v>527</v>
      </c>
      <c r="AL71" s="28"/>
      <c r="AM71" s="318" t="s">
        <v>96</v>
      </c>
      <c r="AN71" s="319"/>
      <c r="AO71" s="320"/>
      <c r="AP71" s="321" t="str">
        <f ca="1">IFERROR(IF(INDEX('Staff List'!$U$9:$U$358, MATCH(AW70, 'Staff List'!$B$9:$B$358, 0))="", "", INDEX('Staff List'!$U$9:$U$358, MATCH(AW70, 'Staff List'!$B$9:$B$358, 0))), "")</f>
        <v/>
      </c>
      <c r="AQ71" s="322"/>
      <c r="AR71" s="322"/>
      <c r="AS71" s="322"/>
      <c r="AT71" s="322"/>
      <c r="AU71" s="322"/>
      <c r="AV71" s="322"/>
      <c r="AW71" s="81">
        <f ca="1">AK71+1</f>
        <v>528</v>
      </c>
      <c r="AX71" s="28"/>
      <c r="AY71" s="318" t="s">
        <v>96</v>
      </c>
      <c r="AZ71" s="319"/>
      <c r="BA71" s="320"/>
      <c r="BB71" s="321" t="str">
        <f ca="1">IFERROR(IF(INDEX('Staff List'!$U$9:$U$358, MATCH(BI70, 'Staff List'!$B$9:$B$358, 0))="", "", INDEX('Staff List'!$U$9:$U$358, MATCH(BI70, 'Staff List'!$B$9:$B$358, 0))), "")</f>
        <v/>
      </c>
      <c r="BC71" s="322"/>
      <c r="BD71" s="322"/>
      <c r="BE71" s="322"/>
      <c r="BF71" s="322"/>
      <c r="BG71" s="322"/>
      <c r="BH71" s="322"/>
      <c r="BI71" s="81">
        <f ca="1">AW71+1</f>
        <v>529</v>
      </c>
      <c r="BJ71" s="29"/>
      <c r="BK71" s="1"/>
      <c r="BN71" s="8">
        <v>70</v>
      </c>
      <c r="BO71" s="9" t="str">
        <f>IF(INDEX('Staff List'!$E$9:$E$358, MATCH(BN71, NumList, 0))="", "", INDEX('Staff List'!$E$9:$E$358, MATCH(BN71, NumList, 0)))</f>
        <v/>
      </c>
      <c r="BP71" s="9" t="str">
        <f>IFERROR(RANK(BO71,$BO$2:$BO$351,1)+COUNTIF($BO$2:BO71,BO71)-1, "")</f>
        <v/>
      </c>
      <c r="BQ71" s="9" t="str">
        <f>IF(BO71="", "", COUNTIF($BO$2:BO71, BO71))</f>
        <v/>
      </c>
      <c r="BR71" s="68" t="str">
        <f t="shared" si="3"/>
        <v/>
      </c>
      <c r="BT71" s="8">
        <v>70</v>
      </c>
      <c r="BU71" s="9" t="str">
        <f>IFERROR(IF(INDEX($CL$2:$CL$7, MATCH(BU70, $CK$2:$CK$7, 0))&lt;=COUNTIF($BU$2:BU70, BU67), "", BU67), "")</f>
        <v/>
      </c>
      <c r="BV71" s="9" t="str">
        <f>IF(BU71="", "", COUNTIF($BU$2:BU71, BU71))</f>
        <v/>
      </c>
      <c r="BW71" s="68" t="str">
        <f t="shared" si="4"/>
        <v/>
      </c>
      <c r="BY71" s="80" t="str">
        <f t="shared" si="5"/>
        <v/>
      </c>
    </row>
    <row r="72" spans="1:77" x14ac:dyDescent="0.25">
      <c r="A72" s="1"/>
      <c r="B72" s="2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9"/>
      <c r="BK72" s="1"/>
      <c r="BN72" s="8">
        <v>71</v>
      </c>
      <c r="BO72" s="9" t="str">
        <f>IF(INDEX('Staff List'!$E$9:$E$358, MATCH(BN72, NumList, 0))="", "", INDEX('Staff List'!$E$9:$E$358, MATCH(BN72, NumList, 0)))</f>
        <v/>
      </c>
      <c r="BP72" s="9" t="str">
        <f>IFERROR(RANK(BO72,$BO$2:$BO$351,1)+COUNTIF($BO$2:BO72,BO72)-1, "")</f>
        <v/>
      </c>
      <c r="BQ72" s="9" t="str">
        <f>IF(BO72="", "", COUNTIF($BO$2:BO72, BO72))</f>
        <v/>
      </c>
      <c r="BR72" s="68" t="str">
        <f t="shared" si="3"/>
        <v/>
      </c>
      <c r="BT72" s="8">
        <v>71</v>
      </c>
      <c r="BU72" s="9" t="str">
        <f>IFERROR(IF(INDEX($CL$2:$CL$7,MATCH(BU67,$CK$2:$CK$7,0))&lt;=COUNTIF($BU$2:BU71,BU67),IF((BU67+1)&lt;=6,BU67+1,""),BU67), "")</f>
        <v/>
      </c>
      <c r="BV72" s="9" t="str">
        <f>IF(BU72="", "", COUNTIF($BU$2:BU72, BU72))</f>
        <v/>
      </c>
      <c r="BW72" s="68" t="str">
        <f t="shared" si="4"/>
        <v/>
      </c>
      <c r="BY72" s="80" t="str">
        <f t="shared" si="5"/>
        <v/>
      </c>
    </row>
    <row r="73" spans="1:77" x14ac:dyDescent="0.25">
      <c r="A73" s="1"/>
      <c r="B73" s="27"/>
      <c r="C73" s="121" t="str">
        <f ca="1">"Tier "&amp;M79&amp;""</f>
        <v xml:space="preserve">Tier </v>
      </c>
      <c r="D73" s="122"/>
      <c r="E73" s="122"/>
      <c r="F73" s="122"/>
      <c r="G73" s="122"/>
      <c r="H73" s="122"/>
      <c r="I73" s="122"/>
      <c r="J73" s="122"/>
      <c r="K73" s="122"/>
      <c r="L73" s="122"/>
      <c r="M73" s="239"/>
      <c r="N73" s="28"/>
      <c r="O73" s="121" t="str">
        <f ca="1">"Tier "&amp;Y79&amp;""</f>
        <v xml:space="preserve">Tier </v>
      </c>
      <c r="P73" s="122"/>
      <c r="Q73" s="122"/>
      <c r="R73" s="122"/>
      <c r="S73" s="122"/>
      <c r="T73" s="122"/>
      <c r="U73" s="122"/>
      <c r="V73" s="122"/>
      <c r="W73" s="122"/>
      <c r="X73" s="122"/>
      <c r="Y73" s="239"/>
      <c r="Z73" s="28"/>
      <c r="AA73" s="121" t="str">
        <f ca="1">"Tier "&amp;AK79&amp;""</f>
        <v xml:space="preserve">Tier </v>
      </c>
      <c r="AB73" s="122"/>
      <c r="AC73" s="122"/>
      <c r="AD73" s="122"/>
      <c r="AE73" s="122"/>
      <c r="AF73" s="122"/>
      <c r="AG73" s="122"/>
      <c r="AH73" s="122"/>
      <c r="AI73" s="122"/>
      <c r="AJ73" s="122"/>
      <c r="AK73" s="239"/>
      <c r="AL73" s="28"/>
      <c r="AM73" s="121" t="str">
        <f ca="1">"Tier "&amp;AW79&amp;""</f>
        <v xml:space="preserve">Tier </v>
      </c>
      <c r="AN73" s="122"/>
      <c r="AO73" s="122"/>
      <c r="AP73" s="122"/>
      <c r="AQ73" s="122"/>
      <c r="AR73" s="122"/>
      <c r="AS73" s="122"/>
      <c r="AT73" s="122"/>
      <c r="AU73" s="122"/>
      <c r="AV73" s="122"/>
      <c r="AW73" s="239"/>
      <c r="AX73" s="28"/>
      <c r="AY73" s="121" t="str">
        <f ca="1">"Tier "&amp;BI79&amp;""</f>
        <v xml:space="preserve">Tier </v>
      </c>
      <c r="AZ73" s="122"/>
      <c r="BA73" s="122"/>
      <c r="BB73" s="122"/>
      <c r="BC73" s="122"/>
      <c r="BD73" s="122"/>
      <c r="BE73" s="122"/>
      <c r="BF73" s="122"/>
      <c r="BG73" s="122"/>
      <c r="BH73" s="122"/>
      <c r="BI73" s="239"/>
      <c r="BJ73" s="29"/>
      <c r="BK73" s="1"/>
      <c r="BN73" s="8">
        <v>72</v>
      </c>
      <c r="BO73" s="9" t="str">
        <f>IF(INDEX('Staff List'!$E$9:$E$358, MATCH(BN73, NumList, 0))="", "", INDEX('Staff List'!$E$9:$E$358, MATCH(BN73, NumList, 0)))</f>
        <v/>
      </c>
      <c r="BP73" s="9" t="str">
        <f>IFERROR(RANK(BO73,$BO$2:$BO$351,1)+COUNTIF($BO$2:BO73,BO73)-1, "")</f>
        <v/>
      </c>
      <c r="BQ73" s="9" t="str">
        <f>IF(BO73="", "", COUNTIF($BO$2:BO73, BO73))</f>
        <v/>
      </c>
      <c r="BR73" s="68" t="str">
        <f t="shared" si="3"/>
        <v/>
      </c>
      <c r="BT73" s="8">
        <v>72</v>
      </c>
      <c r="BU73" s="9" t="str">
        <f>IFERROR(IF(INDEX($CL$2:$CL$7, MATCH(BU72, $CK$2:$CK$7, 0))&lt;=COUNTIF($BU$2:BU72, BU72), "", BU72), "")</f>
        <v/>
      </c>
      <c r="BV73" s="9" t="str">
        <f>IF(BU73="", "", COUNTIF($BU$2:BU73, BU73))</f>
        <v/>
      </c>
      <c r="BW73" s="68" t="str">
        <f t="shared" si="4"/>
        <v/>
      </c>
      <c r="BY73" s="80" t="str">
        <f t="shared" si="5"/>
        <v/>
      </c>
    </row>
    <row r="74" spans="1:77" x14ac:dyDescent="0.25">
      <c r="A74" s="1"/>
      <c r="B74" s="27"/>
      <c r="C74" s="326" t="s">
        <v>91</v>
      </c>
      <c r="D74" s="325"/>
      <c r="E74" s="327"/>
      <c r="F74" s="328" t="str">
        <f ca="1">IFERROR(IF(INDEX('Staff List'!$C$9:$C$358, MATCH(M80, 'Staff List'!$B$9:$B$358, 0))="", "", INDEX('Staff List'!$C$9:$C$358, MATCH(M80, 'Staff List'!$B$9:$B$358, 0))), "")</f>
        <v/>
      </c>
      <c r="G74" s="329"/>
      <c r="H74" s="329"/>
      <c r="I74" s="329"/>
      <c r="J74" s="329"/>
      <c r="K74" s="329"/>
      <c r="L74" s="329"/>
      <c r="M74" s="330"/>
      <c r="N74" s="28"/>
      <c r="O74" s="326" t="s">
        <v>91</v>
      </c>
      <c r="P74" s="325"/>
      <c r="Q74" s="327"/>
      <c r="R74" s="328" t="str">
        <f ca="1">IFERROR(IF(INDEX('Staff List'!$C$9:$C$358, MATCH(Y80, 'Staff List'!$B$9:$B$358, 0))="", "", INDEX('Staff List'!$C$9:$C$358, MATCH(Y80, 'Staff List'!$B$9:$B$358, 0))), "")</f>
        <v/>
      </c>
      <c r="S74" s="329"/>
      <c r="T74" s="329"/>
      <c r="U74" s="329"/>
      <c r="V74" s="329"/>
      <c r="W74" s="329"/>
      <c r="X74" s="329"/>
      <c r="Y74" s="330"/>
      <c r="Z74" s="28"/>
      <c r="AA74" s="326" t="s">
        <v>91</v>
      </c>
      <c r="AB74" s="325"/>
      <c r="AC74" s="327"/>
      <c r="AD74" s="328" t="str">
        <f ca="1">IFERROR(IF(INDEX('Staff List'!$C$9:$C$358, MATCH(AK80, 'Staff List'!$B$9:$B$358, 0))="", "", INDEX('Staff List'!$C$9:$C$358, MATCH(AK80, 'Staff List'!$B$9:$B$358, 0))), "")</f>
        <v/>
      </c>
      <c r="AE74" s="329"/>
      <c r="AF74" s="329"/>
      <c r="AG74" s="329"/>
      <c r="AH74" s="329"/>
      <c r="AI74" s="329"/>
      <c r="AJ74" s="329"/>
      <c r="AK74" s="330"/>
      <c r="AL74" s="28"/>
      <c r="AM74" s="326" t="s">
        <v>91</v>
      </c>
      <c r="AN74" s="325"/>
      <c r="AO74" s="327"/>
      <c r="AP74" s="328" t="str">
        <f ca="1">IFERROR(IF(INDEX('Staff List'!$C$9:$C$358, MATCH(AW80, 'Staff List'!$B$9:$B$358, 0))="", "", INDEX('Staff List'!$C$9:$C$358, MATCH(AW80, 'Staff List'!$B$9:$B$358, 0))), "")</f>
        <v/>
      </c>
      <c r="AQ74" s="329"/>
      <c r="AR74" s="329"/>
      <c r="AS74" s="329"/>
      <c r="AT74" s="329"/>
      <c r="AU74" s="329"/>
      <c r="AV74" s="329"/>
      <c r="AW74" s="330"/>
      <c r="AX74" s="28"/>
      <c r="AY74" s="326" t="s">
        <v>91</v>
      </c>
      <c r="AZ74" s="325"/>
      <c r="BA74" s="327"/>
      <c r="BB74" s="328" t="str">
        <f ca="1">IFERROR(IF(INDEX('Staff List'!$C$9:$C$358, MATCH(BI80, 'Staff List'!$B$9:$B$358, 0))="", "", INDEX('Staff List'!$C$9:$C$358, MATCH(BI80, 'Staff List'!$B$9:$B$358, 0))), "")</f>
        <v/>
      </c>
      <c r="BC74" s="329"/>
      <c r="BD74" s="329"/>
      <c r="BE74" s="329"/>
      <c r="BF74" s="329"/>
      <c r="BG74" s="329"/>
      <c r="BH74" s="329"/>
      <c r="BI74" s="330"/>
      <c r="BJ74" s="29"/>
      <c r="BK74" s="1"/>
      <c r="BN74" s="8">
        <v>73</v>
      </c>
      <c r="BO74" s="9" t="str">
        <f>IF(INDEX('Staff List'!$E$9:$E$358, MATCH(BN74, NumList, 0))="", "", INDEX('Staff List'!$E$9:$E$358, MATCH(BN74, NumList, 0)))</f>
        <v/>
      </c>
      <c r="BP74" s="9" t="str">
        <f>IFERROR(RANK(BO74,$BO$2:$BO$351,1)+COUNTIF($BO$2:BO74,BO74)-1, "")</f>
        <v/>
      </c>
      <c r="BQ74" s="9" t="str">
        <f>IF(BO74="", "", COUNTIF($BO$2:BO74, BO74))</f>
        <v/>
      </c>
      <c r="BR74" s="68" t="str">
        <f t="shared" si="3"/>
        <v/>
      </c>
      <c r="BT74" s="8">
        <v>73</v>
      </c>
      <c r="BU74" s="9" t="str">
        <f>IFERROR(IF(INDEX($CL$2:$CL$7, MATCH(BU73, $CK$2:$CK$7, 0))&lt;=COUNTIF($BU$2:BU73, BU72), "", BU72), "")</f>
        <v/>
      </c>
      <c r="BV74" s="9" t="str">
        <f>IF(BU74="", "", COUNTIF($BU$2:BU74, BU74))</f>
        <v/>
      </c>
      <c r="BW74" s="68" t="str">
        <f t="shared" si="4"/>
        <v/>
      </c>
      <c r="BY74" s="80" t="str">
        <f t="shared" si="5"/>
        <v/>
      </c>
    </row>
    <row r="75" spans="1:77" x14ac:dyDescent="0.25">
      <c r="A75" s="1"/>
      <c r="B75" s="27"/>
      <c r="C75" s="332" t="s">
        <v>90</v>
      </c>
      <c r="D75" s="333"/>
      <c r="E75" s="72" t="str">
        <f ca="1">IFERROR(INDEX('Staff List'!$K$9:$K$358, MATCH(M80, 'Staff List'!$B$9:$B$358, 0)), "")</f>
        <v/>
      </c>
      <c r="F75" s="317" t="str">
        <f ca="1">IFERROR(IF(INDEX('Staff List'!$D$9:$D$358, MATCH(M80, 'Staff List'!$B$9:$B$358, 0))="", "", INDEX('Staff List'!$D$9:$D$358, MATCH(M80, 'Staff List'!$B$9:$B$358, 0))), "")</f>
        <v/>
      </c>
      <c r="G75" s="313"/>
      <c r="H75" s="313"/>
      <c r="I75" s="313"/>
      <c r="J75" s="313"/>
      <c r="K75" s="313"/>
      <c r="L75" s="313"/>
      <c r="M75" s="331"/>
      <c r="N75" s="28"/>
      <c r="O75" s="332" t="s">
        <v>90</v>
      </c>
      <c r="P75" s="333"/>
      <c r="Q75" s="72" t="str">
        <f ca="1">IFERROR(INDEX('Staff List'!$K$9:$K$358, MATCH(Y80, 'Staff List'!$B$9:$B$358, 0)), "")</f>
        <v/>
      </c>
      <c r="R75" s="317" t="str">
        <f ca="1">IFERROR(IF(INDEX('Staff List'!$D$9:$D$358, MATCH(Y80, 'Staff List'!$B$9:$B$358, 0))="", "", INDEX('Staff List'!$D$9:$D$358, MATCH(Y80, 'Staff List'!$B$9:$B$358, 0))), "")</f>
        <v/>
      </c>
      <c r="S75" s="313"/>
      <c r="T75" s="313"/>
      <c r="U75" s="313"/>
      <c r="V75" s="313"/>
      <c r="W75" s="313"/>
      <c r="X75" s="313"/>
      <c r="Y75" s="331"/>
      <c r="Z75" s="28"/>
      <c r="AA75" s="332" t="s">
        <v>90</v>
      </c>
      <c r="AB75" s="333"/>
      <c r="AC75" s="72" t="str">
        <f ca="1">IFERROR(INDEX('Staff List'!$K$9:$K$358, MATCH(AK80, 'Staff List'!$B$9:$B$358, 0)), "")</f>
        <v/>
      </c>
      <c r="AD75" s="317" t="str">
        <f ca="1">IFERROR(IF(INDEX('Staff List'!$D$9:$D$358, MATCH(AK80, 'Staff List'!$B$9:$B$358, 0))="", "", INDEX('Staff List'!$D$9:$D$358, MATCH(AK80, 'Staff List'!$B$9:$B$358, 0))), "")</f>
        <v/>
      </c>
      <c r="AE75" s="313"/>
      <c r="AF75" s="313"/>
      <c r="AG75" s="313"/>
      <c r="AH75" s="313"/>
      <c r="AI75" s="313"/>
      <c r="AJ75" s="313"/>
      <c r="AK75" s="331"/>
      <c r="AL75" s="28"/>
      <c r="AM75" s="332" t="s">
        <v>90</v>
      </c>
      <c r="AN75" s="333"/>
      <c r="AO75" s="72" t="str">
        <f ca="1">IFERROR(INDEX('Staff List'!$K$9:$K$358, MATCH(AW80, 'Staff List'!$B$9:$B$358, 0)), "")</f>
        <v/>
      </c>
      <c r="AP75" s="317" t="str">
        <f ca="1">IFERROR(IF(INDEX('Staff List'!$D$9:$D$358, MATCH(AW80, 'Staff List'!$B$9:$B$358, 0))="", "", INDEX('Staff List'!$D$9:$D$358, MATCH(AW80, 'Staff List'!$B$9:$B$358, 0))), "")</f>
        <v/>
      </c>
      <c r="AQ75" s="313"/>
      <c r="AR75" s="313"/>
      <c r="AS75" s="313"/>
      <c r="AT75" s="313"/>
      <c r="AU75" s="313"/>
      <c r="AV75" s="313"/>
      <c r="AW75" s="331"/>
      <c r="AX75" s="28"/>
      <c r="AY75" s="332" t="s">
        <v>90</v>
      </c>
      <c r="AZ75" s="333"/>
      <c r="BA75" s="72" t="str">
        <f ca="1">IFERROR(INDEX('Staff List'!$K$9:$K$358, MATCH(BI80, 'Staff List'!$B$9:$B$358, 0)), "")</f>
        <v/>
      </c>
      <c r="BB75" s="317" t="str">
        <f ca="1">IFERROR(IF(INDEX('Staff List'!$D$9:$D$358, MATCH(BI80, 'Staff List'!$B$9:$B$358, 0))="", "", INDEX('Staff List'!$D$9:$D$358, MATCH(BI80, 'Staff List'!$B$9:$B$358, 0))), "")</f>
        <v/>
      </c>
      <c r="BC75" s="313"/>
      <c r="BD75" s="313"/>
      <c r="BE75" s="313"/>
      <c r="BF75" s="313"/>
      <c r="BG75" s="313"/>
      <c r="BH75" s="313"/>
      <c r="BI75" s="331"/>
      <c r="BJ75" s="29"/>
      <c r="BK75" s="1"/>
      <c r="BN75" s="8">
        <v>74</v>
      </c>
      <c r="BO75" s="9" t="str">
        <f>IF(INDEX('Staff List'!$E$9:$E$358, MATCH(BN75, NumList, 0))="", "", INDEX('Staff List'!$E$9:$E$358, MATCH(BN75, NumList, 0)))</f>
        <v/>
      </c>
      <c r="BP75" s="9" t="str">
        <f>IFERROR(RANK(BO75,$BO$2:$BO$351,1)+COUNTIF($BO$2:BO75,BO75)-1, "")</f>
        <v/>
      </c>
      <c r="BQ75" s="9" t="str">
        <f>IF(BO75="", "", COUNTIF($BO$2:BO75, BO75))</f>
        <v/>
      </c>
      <c r="BR75" s="68" t="str">
        <f t="shared" si="3"/>
        <v/>
      </c>
      <c r="BT75" s="8">
        <v>74</v>
      </c>
      <c r="BU75" s="9" t="str">
        <f>IFERROR(IF(INDEX($CL$2:$CL$7, MATCH(BU74, $CK$2:$CK$7, 0))&lt;=COUNTIF($BU$2:BU74, BU72), "", BU72), "")</f>
        <v/>
      </c>
      <c r="BV75" s="9" t="str">
        <f>IF(BU75="", "", COUNTIF($BU$2:BU75, BU75))</f>
        <v/>
      </c>
      <c r="BW75" s="68" t="str">
        <f t="shared" si="4"/>
        <v/>
      </c>
      <c r="BY75" s="80" t="str">
        <f t="shared" si="5"/>
        <v/>
      </c>
    </row>
    <row r="76" spans="1:77" x14ac:dyDescent="0.25">
      <c r="A76" s="1"/>
      <c r="B76" s="27"/>
      <c r="C76" s="314" t="s">
        <v>95</v>
      </c>
      <c r="D76" s="315"/>
      <c r="E76" s="315"/>
      <c r="F76" s="325"/>
      <c r="G76" s="73" t="str">
        <f ca="1">IFERROR(INDEX('Staff List'!$H$9:$H$358, MATCH(M80, 'Staff List'!$B$9:$B$358, 0)), "")</f>
        <v/>
      </c>
      <c r="H76" s="323" t="str">
        <f ca="1">IFERROR(INDEX('Staff List'!$AU$6:$AU$10, MATCH(G76, 'Staff List'!$AJ$6:$AJ$10, 0)), "")</f>
        <v/>
      </c>
      <c r="I76" s="324"/>
      <c r="J76" s="324"/>
      <c r="K76" s="324"/>
      <c r="L76" s="324"/>
      <c r="M76" s="331"/>
      <c r="N76" s="28"/>
      <c r="O76" s="314" t="s">
        <v>95</v>
      </c>
      <c r="P76" s="315"/>
      <c r="Q76" s="315"/>
      <c r="R76" s="325"/>
      <c r="S76" s="73" t="str">
        <f ca="1">IFERROR(INDEX('Staff List'!$H$9:$H$358, MATCH(Y80, 'Staff List'!$B$9:$B$358, 0)), "")</f>
        <v/>
      </c>
      <c r="T76" s="323" t="str">
        <f ca="1">IFERROR(INDEX('Staff List'!$AU$6:$AU$10, MATCH(S76, 'Staff List'!$AJ$6:$AJ$10, 0)), "")</f>
        <v/>
      </c>
      <c r="U76" s="324"/>
      <c r="V76" s="324"/>
      <c r="W76" s="324"/>
      <c r="X76" s="324"/>
      <c r="Y76" s="331"/>
      <c r="Z76" s="28"/>
      <c r="AA76" s="314" t="s">
        <v>95</v>
      </c>
      <c r="AB76" s="315"/>
      <c r="AC76" s="315"/>
      <c r="AD76" s="325"/>
      <c r="AE76" s="73" t="str">
        <f ca="1">IFERROR(INDEX('Staff List'!$H$9:$H$358, MATCH(AK80, 'Staff List'!$B$9:$B$358, 0)), "")</f>
        <v/>
      </c>
      <c r="AF76" s="323" t="str">
        <f ca="1">IFERROR(INDEX('Staff List'!$AU$6:$AU$10, MATCH(AE76, 'Staff List'!$AJ$6:$AJ$10, 0)), "")</f>
        <v/>
      </c>
      <c r="AG76" s="324"/>
      <c r="AH76" s="324"/>
      <c r="AI76" s="324"/>
      <c r="AJ76" s="324"/>
      <c r="AK76" s="331"/>
      <c r="AL76" s="28"/>
      <c r="AM76" s="314" t="s">
        <v>95</v>
      </c>
      <c r="AN76" s="315"/>
      <c r="AO76" s="315"/>
      <c r="AP76" s="325"/>
      <c r="AQ76" s="73" t="str">
        <f ca="1">IFERROR(INDEX('Staff List'!$H$9:$H$358, MATCH(AW80, 'Staff List'!$B$9:$B$358, 0)), "")</f>
        <v/>
      </c>
      <c r="AR76" s="323" t="str">
        <f ca="1">IFERROR(INDEX('Staff List'!$AU$6:$AU$10, MATCH(AQ76, 'Staff List'!$AJ$6:$AJ$10, 0)), "")</f>
        <v/>
      </c>
      <c r="AS76" s="324"/>
      <c r="AT76" s="324"/>
      <c r="AU76" s="324"/>
      <c r="AV76" s="324"/>
      <c r="AW76" s="331"/>
      <c r="AX76" s="28"/>
      <c r="AY76" s="314" t="s">
        <v>95</v>
      </c>
      <c r="AZ76" s="315"/>
      <c r="BA76" s="315"/>
      <c r="BB76" s="325"/>
      <c r="BC76" s="73" t="str">
        <f ca="1">IFERROR(INDEX('Staff List'!$H$9:$H$358, MATCH(BI80, 'Staff List'!$B$9:$B$358, 0)), "")</f>
        <v/>
      </c>
      <c r="BD76" s="323" t="str">
        <f ca="1">IFERROR(INDEX('Staff List'!$AU$6:$AU$10, MATCH(BC76, 'Staff List'!$AJ$6:$AJ$10, 0)), "")</f>
        <v/>
      </c>
      <c r="BE76" s="324"/>
      <c r="BF76" s="324"/>
      <c r="BG76" s="324"/>
      <c r="BH76" s="324"/>
      <c r="BI76" s="331"/>
      <c r="BJ76" s="29"/>
      <c r="BK76" s="1"/>
      <c r="BN76" s="8">
        <v>75</v>
      </c>
      <c r="BO76" s="9" t="str">
        <f>IF(INDEX('Staff List'!$E$9:$E$358, MATCH(BN76, NumList, 0))="", "", INDEX('Staff List'!$E$9:$E$358, MATCH(BN76, NumList, 0)))</f>
        <v/>
      </c>
      <c r="BP76" s="9" t="str">
        <f>IFERROR(RANK(BO76,$BO$2:$BO$351,1)+COUNTIF($BO$2:BO76,BO76)-1, "")</f>
        <v/>
      </c>
      <c r="BQ76" s="9" t="str">
        <f>IF(BO76="", "", COUNTIF($BO$2:BO76, BO76))</f>
        <v/>
      </c>
      <c r="BR76" s="68" t="str">
        <f t="shared" si="3"/>
        <v/>
      </c>
      <c r="BT76" s="8">
        <v>75</v>
      </c>
      <c r="BU76" s="9" t="str">
        <f>IFERROR(IF(INDEX($CL$2:$CL$7, MATCH(BU75, $CK$2:$CK$7, 0))&lt;=COUNTIF($BU$2:BU75, BU72), "", BU72), "")</f>
        <v/>
      </c>
      <c r="BV76" s="9" t="str">
        <f>IF(BU76="", "", COUNTIF($BU$2:BU76, BU76))</f>
        <v/>
      </c>
      <c r="BW76" s="68" t="str">
        <f t="shared" si="4"/>
        <v/>
      </c>
      <c r="BY76" s="80" t="str">
        <f t="shared" si="5"/>
        <v/>
      </c>
    </row>
    <row r="77" spans="1:77" x14ac:dyDescent="0.25">
      <c r="A77" s="1"/>
      <c r="B77" s="27"/>
      <c r="C77" s="314" t="s">
        <v>94</v>
      </c>
      <c r="D77" s="315"/>
      <c r="E77" s="315"/>
      <c r="F77" s="315"/>
      <c r="G77" s="74" t="str">
        <f ca="1">IFERROR(INDEX('Staff List'!$G$9:$G$358, MATCH(M80, 'Staff List'!$B$9:$B$358, 0)), "")</f>
        <v/>
      </c>
      <c r="H77" s="317" t="str">
        <f ca="1">IFERROR(INDEX('Staff List'!$AP$6:$AP$8, MATCH(G77, 'Staff List'!$AI$6:$AI$8, 0)), "")</f>
        <v/>
      </c>
      <c r="I77" s="313"/>
      <c r="J77" s="313"/>
      <c r="K77" s="313"/>
      <c r="L77" s="313"/>
      <c r="M77" s="331"/>
      <c r="N77" s="28"/>
      <c r="O77" s="314" t="s">
        <v>94</v>
      </c>
      <c r="P77" s="315"/>
      <c r="Q77" s="315"/>
      <c r="R77" s="315"/>
      <c r="S77" s="74" t="str">
        <f ca="1">IFERROR(INDEX('Staff List'!$G$9:$G$358, MATCH(Y80, 'Staff List'!$B$9:$B$358, 0)), "")</f>
        <v/>
      </c>
      <c r="T77" s="317" t="str">
        <f ca="1">IFERROR(INDEX('Staff List'!$AP$6:$AP$8, MATCH(S77, 'Staff List'!$AI$6:$AI$8, 0)), "")</f>
        <v/>
      </c>
      <c r="U77" s="313"/>
      <c r="V77" s="313"/>
      <c r="W77" s="313"/>
      <c r="X77" s="313"/>
      <c r="Y77" s="331"/>
      <c r="Z77" s="28"/>
      <c r="AA77" s="314" t="s">
        <v>94</v>
      </c>
      <c r="AB77" s="315"/>
      <c r="AC77" s="315"/>
      <c r="AD77" s="315"/>
      <c r="AE77" s="74" t="str">
        <f ca="1">IFERROR(INDEX('Staff List'!$G$9:$G$358, MATCH(AK80, 'Staff List'!$B$9:$B$358, 0)), "")</f>
        <v/>
      </c>
      <c r="AF77" s="317" t="str">
        <f ca="1">IFERROR(INDEX('Staff List'!$AP$6:$AP$8, MATCH(AE77, 'Staff List'!$AI$6:$AI$8, 0)), "")</f>
        <v/>
      </c>
      <c r="AG77" s="313"/>
      <c r="AH77" s="313"/>
      <c r="AI77" s="313"/>
      <c r="AJ77" s="313"/>
      <c r="AK77" s="331"/>
      <c r="AL77" s="28"/>
      <c r="AM77" s="314" t="s">
        <v>94</v>
      </c>
      <c r="AN77" s="315"/>
      <c r="AO77" s="315"/>
      <c r="AP77" s="315"/>
      <c r="AQ77" s="74" t="str">
        <f ca="1">IFERROR(INDEX('Staff List'!$G$9:$G$358, MATCH(AW80, 'Staff List'!$B$9:$B$358, 0)), "")</f>
        <v/>
      </c>
      <c r="AR77" s="317" t="str">
        <f ca="1">IFERROR(INDEX('Staff List'!$AP$6:$AP$8, MATCH(AQ77, 'Staff List'!$AI$6:$AI$8, 0)), "")</f>
        <v/>
      </c>
      <c r="AS77" s="313"/>
      <c r="AT77" s="313"/>
      <c r="AU77" s="313"/>
      <c r="AV77" s="313"/>
      <c r="AW77" s="331"/>
      <c r="AX77" s="28"/>
      <c r="AY77" s="314" t="s">
        <v>94</v>
      </c>
      <c r="AZ77" s="315"/>
      <c r="BA77" s="315"/>
      <c r="BB77" s="315"/>
      <c r="BC77" s="74" t="str">
        <f ca="1">IFERROR(INDEX('Staff List'!$G$9:$G$358, MATCH(BI80, 'Staff List'!$B$9:$B$358, 0)), "")</f>
        <v/>
      </c>
      <c r="BD77" s="317" t="str">
        <f ca="1">IFERROR(INDEX('Staff List'!$AP$6:$AP$8, MATCH(BC77, 'Staff List'!$AI$6:$AI$8, 0)), "")</f>
        <v/>
      </c>
      <c r="BE77" s="313"/>
      <c r="BF77" s="313"/>
      <c r="BG77" s="313"/>
      <c r="BH77" s="313"/>
      <c r="BI77" s="331"/>
      <c r="BJ77" s="29"/>
      <c r="BK77" s="1"/>
      <c r="BN77" s="8">
        <v>76</v>
      </c>
      <c r="BO77" s="9" t="str">
        <f>IF(INDEX('Staff List'!$E$9:$E$358, MATCH(BN77, NumList, 0))="", "", INDEX('Staff List'!$E$9:$E$358, MATCH(BN77, NumList, 0)))</f>
        <v/>
      </c>
      <c r="BP77" s="9" t="str">
        <f>IFERROR(RANK(BO77,$BO$2:$BO$351,1)+COUNTIF($BO$2:BO77,BO77)-1, "")</f>
        <v/>
      </c>
      <c r="BQ77" s="9" t="str">
        <f>IF(BO77="", "", COUNTIF($BO$2:BO77, BO77))</f>
        <v/>
      </c>
      <c r="BR77" s="68" t="str">
        <f t="shared" si="3"/>
        <v/>
      </c>
      <c r="BT77" s="8">
        <v>76</v>
      </c>
      <c r="BU77" s="9" t="str">
        <f>IFERROR(IF(INDEX($CL$2:$CL$7,MATCH(BU72,$CK$2:$CK$7,0))&lt;=COUNTIF($BU$2:BU76,BU72),IF((BU72+1)&lt;=6,BU72+1,""),BU72), "")</f>
        <v/>
      </c>
      <c r="BV77" s="9" t="str">
        <f>IF(BU77="", "", COUNTIF($BU$2:BU77, BU77))</f>
        <v/>
      </c>
      <c r="BW77" s="68" t="str">
        <f t="shared" si="4"/>
        <v/>
      </c>
      <c r="BY77" s="80" t="str">
        <f t="shared" si="5"/>
        <v/>
      </c>
    </row>
    <row r="78" spans="1:77" x14ac:dyDescent="0.25">
      <c r="A78" s="1"/>
      <c r="B78" s="27"/>
      <c r="C78" s="314" t="s">
        <v>97</v>
      </c>
      <c r="D78" s="315"/>
      <c r="E78" s="315"/>
      <c r="F78" s="319"/>
      <c r="G78" s="320"/>
      <c r="H78" s="317" t="str">
        <f ca="1">IFERROR(INDEX('Staff List'!$AT$6:$AT$8, MATCH(E75, 'Staff List'!$AM$6:$AM$8, 0)), "")</f>
        <v/>
      </c>
      <c r="I78" s="313"/>
      <c r="J78" s="313"/>
      <c r="K78" s="313"/>
      <c r="L78" s="313"/>
      <c r="M78" s="75" t="e">
        <f ca="1">INDEX($BY$2:$BY$401, MATCH(M81, $BT$2:$BT$401, 0))</f>
        <v>#N/A</v>
      </c>
      <c r="N78" s="28"/>
      <c r="O78" s="314" t="s">
        <v>97</v>
      </c>
      <c r="P78" s="315"/>
      <c r="Q78" s="315"/>
      <c r="R78" s="319"/>
      <c r="S78" s="320"/>
      <c r="T78" s="317" t="str">
        <f ca="1">IFERROR(INDEX('Staff List'!$AT$6:$AT$8, MATCH(Q75, 'Staff List'!$AM$6:$AM$8, 0)), "")</f>
        <v/>
      </c>
      <c r="U78" s="313"/>
      <c r="V78" s="313"/>
      <c r="W78" s="313"/>
      <c r="X78" s="313"/>
      <c r="Y78" s="75" t="e">
        <f ca="1">INDEX($BY$2:$BY$401, MATCH(Y81, $BT$2:$BT$401, 0))</f>
        <v>#N/A</v>
      </c>
      <c r="Z78" s="28"/>
      <c r="AA78" s="314" t="s">
        <v>97</v>
      </c>
      <c r="AB78" s="315"/>
      <c r="AC78" s="315"/>
      <c r="AD78" s="319"/>
      <c r="AE78" s="320"/>
      <c r="AF78" s="317" t="str">
        <f ca="1">IFERROR(INDEX('Staff List'!$AT$6:$AT$8, MATCH(AC75, 'Staff List'!$AM$6:$AM$8, 0)), "")</f>
        <v/>
      </c>
      <c r="AG78" s="313"/>
      <c r="AH78" s="313"/>
      <c r="AI78" s="313"/>
      <c r="AJ78" s="313"/>
      <c r="AK78" s="75" t="e">
        <f ca="1">INDEX($BY$2:$BY$401, MATCH(AK81, $BT$2:$BT$401, 0))</f>
        <v>#N/A</v>
      </c>
      <c r="AL78" s="28"/>
      <c r="AM78" s="314" t="s">
        <v>97</v>
      </c>
      <c r="AN78" s="315"/>
      <c r="AO78" s="315"/>
      <c r="AP78" s="319"/>
      <c r="AQ78" s="320"/>
      <c r="AR78" s="317" t="str">
        <f ca="1">IFERROR(INDEX('Staff List'!$AT$6:$AT$8, MATCH(AO75, 'Staff List'!$AM$6:$AM$8, 0)), "")</f>
        <v/>
      </c>
      <c r="AS78" s="313"/>
      <c r="AT78" s="313"/>
      <c r="AU78" s="313"/>
      <c r="AV78" s="313"/>
      <c r="AW78" s="75" t="e">
        <f ca="1">INDEX($BY$2:$BY$401, MATCH(AW81, $BT$2:$BT$401, 0))</f>
        <v>#N/A</v>
      </c>
      <c r="AX78" s="28"/>
      <c r="AY78" s="314" t="s">
        <v>97</v>
      </c>
      <c r="AZ78" s="315"/>
      <c r="BA78" s="315"/>
      <c r="BB78" s="319"/>
      <c r="BC78" s="320"/>
      <c r="BD78" s="317" t="str">
        <f ca="1">IFERROR(INDEX('Staff List'!$AT$6:$AT$8, MATCH(BA75, 'Staff List'!$AM$6:$AM$8, 0)), "")</f>
        <v/>
      </c>
      <c r="BE78" s="313"/>
      <c r="BF78" s="313"/>
      <c r="BG78" s="313"/>
      <c r="BH78" s="313"/>
      <c r="BI78" s="75" t="e">
        <f ca="1">INDEX($BY$2:$BY$401, MATCH(BI81, $BT$2:$BT$401, 0))</f>
        <v>#N/A</v>
      </c>
      <c r="BJ78" s="29"/>
      <c r="BK78" s="1"/>
      <c r="BN78" s="8">
        <v>77</v>
      </c>
      <c r="BO78" s="9" t="str">
        <f>IF(INDEX('Staff List'!$E$9:$E$358, MATCH(BN78, NumList, 0))="", "", INDEX('Staff List'!$E$9:$E$358, MATCH(BN78, NumList, 0)))</f>
        <v/>
      </c>
      <c r="BP78" s="9" t="str">
        <f>IFERROR(RANK(BO78,$BO$2:$BO$351,1)+COUNTIF($BO$2:BO78,BO78)-1, "")</f>
        <v/>
      </c>
      <c r="BQ78" s="9" t="str">
        <f>IF(BO78="", "", COUNTIF($BO$2:BO78, BO78))</f>
        <v/>
      </c>
      <c r="BR78" s="68" t="str">
        <f t="shared" si="3"/>
        <v/>
      </c>
      <c r="BT78" s="8">
        <v>77</v>
      </c>
      <c r="BU78" s="9" t="str">
        <f>IFERROR(IF(INDEX($CL$2:$CL$7, MATCH(BU77, $CK$2:$CK$7, 0))&lt;=COUNTIF($BU$2:BU77, BU77), "", BU77), "")</f>
        <v/>
      </c>
      <c r="BV78" s="9" t="str">
        <f>IF(BU78="", "", COUNTIF($BU$2:BU78, BU78))</f>
        <v/>
      </c>
      <c r="BW78" s="68" t="str">
        <f t="shared" si="4"/>
        <v/>
      </c>
      <c r="BY78" s="80" t="str">
        <f t="shared" si="5"/>
        <v/>
      </c>
    </row>
    <row r="79" spans="1:77" x14ac:dyDescent="0.25">
      <c r="A79" s="1"/>
      <c r="B79" s="27"/>
      <c r="C79" s="314" t="s">
        <v>93</v>
      </c>
      <c r="D79" s="315"/>
      <c r="E79" s="316"/>
      <c r="F79" s="313" t="str">
        <f ca="1">IFERROR(IF(INDEX('Staff List'!$M$9:$M$358, MATCH(M80, 'Staff List'!$B$9:$B$358, 0))="", "", INDEX('Staff List'!$M$9:$M$358, MATCH(M80, 'Staff List'!$B$9:$B$358, 0))), "")</f>
        <v/>
      </c>
      <c r="G79" s="313"/>
      <c r="H79" s="313"/>
      <c r="I79" s="313"/>
      <c r="J79" s="313"/>
      <c r="K79" s="313"/>
      <c r="L79" s="313"/>
      <c r="M79" s="75" t="str">
        <f ca="1">IFERROR(INDEX($BO$2:$BO$351, MATCH(M78, $BP$2:$BP$351, 0)), "")</f>
        <v/>
      </c>
      <c r="N79" s="28"/>
      <c r="O79" s="314" t="s">
        <v>93</v>
      </c>
      <c r="P79" s="315"/>
      <c r="Q79" s="316"/>
      <c r="R79" s="313" t="str">
        <f ca="1">IFERROR(IF(INDEX('Staff List'!$M$9:$M$358, MATCH(Y80, 'Staff List'!$B$9:$B$358, 0))="", "", INDEX('Staff List'!$M$9:$M$358, MATCH(Y80, 'Staff List'!$B$9:$B$358, 0))), "")</f>
        <v/>
      </c>
      <c r="S79" s="313"/>
      <c r="T79" s="313"/>
      <c r="U79" s="313"/>
      <c r="V79" s="313"/>
      <c r="W79" s="313"/>
      <c r="X79" s="313"/>
      <c r="Y79" s="75" t="str">
        <f ca="1">IFERROR(INDEX($BO$2:$BO$351, MATCH(Y78, $BP$2:$BP$351, 0)), "")</f>
        <v/>
      </c>
      <c r="Z79" s="28"/>
      <c r="AA79" s="314" t="s">
        <v>93</v>
      </c>
      <c r="AB79" s="315"/>
      <c r="AC79" s="316"/>
      <c r="AD79" s="313" t="str">
        <f ca="1">IFERROR(IF(INDEX('Staff List'!$M$9:$M$358, MATCH(AK80, 'Staff List'!$B$9:$B$358, 0))="", "", INDEX('Staff List'!$M$9:$M$358, MATCH(AK80, 'Staff List'!$B$9:$B$358, 0))), "")</f>
        <v/>
      </c>
      <c r="AE79" s="313"/>
      <c r="AF79" s="313"/>
      <c r="AG79" s="313"/>
      <c r="AH79" s="313"/>
      <c r="AI79" s="313"/>
      <c r="AJ79" s="313"/>
      <c r="AK79" s="75" t="str">
        <f ca="1">IFERROR(INDEX($BO$2:$BO$351, MATCH(AK78, $BP$2:$BP$351, 0)), "")</f>
        <v/>
      </c>
      <c r="AL79" s="28"/>
      <c r="AM79" s="314" t="s">
        <v>93</v>
      </c>
      <c r="AN79" s="315"/>
      <c r="AO79" s="316"/>
      <c r="AP79" s="313" t="str">
        <f ca="1">IFERROR(IF(INDEX('Staff List'!$M$9:$M$358, MATCH(AW80, 'Staff List'!$B$9:$B$358, 0))="", "", INDEX('Staff List'!$M$9:$M$358, MATCH(AW80, 'Staff List'!$B$9:$B$358, 0))), "")</f>
        <v/>
      </c>
      <c r="AQ79" s="313"/>
      <c r="AR79" s="313"/>
      <c r="AS79" s="313"/>
      <c r="AT79" s="313"/>
      <c r="AU79" s="313"/>
      <c r="AV79" s="313"/>
      <c r="AW79" s="75" t="str">
        <f ca="1">IFERROR(INDEX($BO$2:$BO$351, MATCH(AW78, $BP$2:$BP$351, 0)), "")</f>
        <v/>
      </c>
      <c r="AX79" s="28"/>
      <c r="AY79" s="314" t="s">
        <v>93</v>
      </c>
      <c r="AZ79" s="315"/>
      <c r="BA79" s="316"/>
      <c r="BB79" s="313" t="str">
        <f ca="1">IFERROR(IF(INDEX('Staff List'!$M$9:$M$358, MATCH(BI80, 'Staff List'!$B$9:$B$358, 0))="", "", INDEX('Staff List'!$M$9:$M$358, MATCH(BI80, 'Staff List'!$B$9:$B$358, 0))), "")</f>
        <v/>
      </c>
      <c r="BC79" s="313"/>
      <c r="BD79" s="313"/>
      <c r="BE79" s="313"/>
      <c r="BF79" s="313"/>
      <c r="BG79" s="313"/>
      <c r="BH79" s="313"/>
      <c r="BI79" s="75" t="str">
        <f ca="1">IFERROR(INDEX($BO$2:$BO$351, MATCH(BI78, $BP$2:$BP$351, 0)), "")</f>
        <v/>
      </c>
      <c r="BJ79" s="29"/>
      <c r="BK79" s="1"/>
      <c r="BN79" s="8">
        <v>78</v>
      </c>
      <c r="BO79" s="9" t="str">
        <f>IF(INDEX('Staff List'!$E$9:$E$358, MATCH(BN79, NumList, 0))="", "", INDEX('Staff List'!$E$9:$E$358, MATCH(BN79, NumList, 0)))</f>
        <v/>
      </c>
      <c r="BP79" s="9" t="str">
        <f>IFERROR(RANK(BO79,$BO$2:$BO$351,1)+COUNTIF($BO$2:BO79,BO79)-1, "")</f>
        <v/>
      </c>
      <c r="BQ79" s="9" t="str">
        <f>IF(BO79="", "", COUNTIF($BO$2:BO79, BO79))</f>
        <v/>
      </c>
      <c r="BR79" s="68" t="str">
        <f t="shared" si="3"/>
        <v/>
      </c>
      <c r="BT79" s="8">
        <v>78</v>
      </c>
      <c r="BU79" s="9" t="str">
        <f>IFERROR(IF(INDEX($CL$2:$CL$7, MATCH(BU78, $CK$2:$CK$7, 0))&lt;=COUNTIF($BU$2:BU78, BU77), "", BU77), "")</f>
        <v/>
      </c>
      <c r="BV79" s="9" t="str">
        <f>IF(BU79="", "", COUNTIF($BU$2:BU79, BU79))</f>
        <v/>
      </c>
      <c r="BW79" s="68" t="str">
        <f t="shared" si="4"/>
        <v/>
      </c>
      <c r="BY79" s="80" t="str">
        <f t="shared" si="5"/>
        <v/>
      </c>
    </row>
    <row r="80" spans="1:77" x14ac:dyDescent="0.25">
      <c r="A80" s="1"/>
      <c r="B80" s="27"/>
      <c r="C80" s="314" t="s">
        <v>92</v>
      </c>
      <c r="D80" s="315"/>
      <c r="E80" s="316"/>
      <c r="F80" s="317" t="str">
        <f ca="1">IFERROR(IF(INDEX('Staff List'!$Q$9:$Q$358, MATCH(M80, 'Staff List'!$B$9:$B$358, 0))="", "", INDEX('Staff List'!$Q$9:$Q$358, MATCH(M80, 'Staff List'!$B$9:$B$358, 0))), "")</f>
        <v/>
      </c>
      <c r="G80" s="313"/>
      <c r="H80" s="313"/>
      <c r="I80" s="313"/>
      <c r="J80" s="313"/>
      <c r="K80" s="313"/>
      <c r="L80" s="313"/>
      <c r="M80" s="75" t="str">
        <f ca="1">IFERROR(IF(M78="", "", INDEX($BN$2:$BN$351, MATCH(M78, $BP$2:$BP$351, 0))), "")</f>
        <v/>
      </c>
      <c r="N80" s="28"/>
      <c r="O80" s="314" t="s">
        <v>92</v>
      </c>
      <c r="P80" s="315"/>
      <c r="Q80" s="316"/>
      <c r="R80" s="317" t="str">
        <f ca="1">IFERROR(IF(INDEX('Staff List'!$Q$9:$Q$358, MATCH(Y80, 'Staff List'!$B$9:$B$358, 0))="", "", INDEX('Staff List'!$Q$9:$Q$358, MATCH(Y80, 'Staff List'!$B$9:$B$358, 0))), "")</f>
        <v/>
      </c>
      <c r="S80" s="313"/>
      <c r="T80" s="313"/>
      <c r="U80" s="313"/>
      <c r="V80" s="313"/>
      <c r="W80" s="313"/>
      <c r="X80" s="313"/>
      <c r="Y80" s="75" t="str">
        <f ca="1">IFERROR(IF(Y78="", "", INDEX($BN$2:$BN$351, MATCH(Y78, $BP$2:$BP$351, 0))), "")</f>
        <v/>
      </c>
      <c r="Z80" s="28"/>
      <c r="AA80" s="314" t="s">
        <v>92</v>
      </c>
      <c r="AB80" s="315"/>
      <c r="AC80" s="316"/>
      <c r="AD80" s="317" t="str">
        <f ca="1">IFERROR(IF(INDEX('Staff List'!$Q$9:$Q$358, MATCH(AK80, 'Staff List'!$B$9:$B$358, 0))="", "", INDEX('Staff List'!$Q$9:$Q$358, MATCH(AK80, 'Staff List'!$B$9:$B$358, 0))), "")</f>
        <v/>
      </c>
      <c r="AE80" s="313"/>
      <c r="AF80" s="313"/>
      <c r="AG80" s="313"/>
      <c r="AH80" s="313"/>
      <c r="AI80" s="313"/>
      <c r="AJ80" s="313"/>
      <c r="AK80" s="75" t="str">
        <f ca="1">IFERROR(IF(AK78="", "", INDEX($BN$2:$BN$351, MATCH(AK78, $BP$2:$BP$351, 0))), "")</f>
        <v/>
      </c>
      <c r="AL80" s="28"/>
      <c r="AM80" s="314" t="s">
        <v>92</v>
      </c>
      <c r="AN80" s="315"/>
      <c r="AO80" s="316"/>
      <c r="AP80" s="317" t="str">
        <f ca="1">IFERROR(IF(INDEX('Staff List'!$Q$9:$Q$358, MATCH(AW80, 'Staff List'!$B$9:$B$358, 0))="", "", INDEX('Staff List'!$Q$9:$Q$358, MATCH(AW80, 'Staff List'!$B$9:$B$358, 0))), "")</f>
        <v/>
      </c>
      <c r="AQ80" s="313"/>
      <c r="AR80" s="313"/>
      <c r="AS80" s="313"/>
      <c r="AT80" s="313"/>
      <c r="AU80" s="313"/>
      <c r="AV80" s="313"/>
      <c r="AW80" s="75" t="str">
        <f ca="1">IFERROR(IF(AW78="", "", INDEX($BN$2:$BN$351, MATCH(AW78, $BP$2:$BP$351, 0))), "")</f>
        <v/>
      </c>
      <c r="AX80" s="28"/>
      <c r="AY80" s="314" t="s">
        <v>92</v>
      </c>
      <c r="AZ80" s="315"/>
      <c r="BA80" s="316"/>
      <c r="BB80" s="317" t="str">
        <f ca="1">IFERROR(IF(INDEX('Staff List'!$Q$9:$Q$358, MATCH(BI80, 'Staff List'!$B$9:$B$358, 0))="", "", INDEX('Staff List'!$Q$9:$Q$358, MATCH(BI80, 'Staff List'!$B$9:$B$358, 0))), "")</f>
        <v/>
      </c>
      <c r="BC80" s="313"/>
      <c r="BD80" s="313"/>
      <c r="BE80" s="313"/>
      <c r="BF80" s="313"/>
      <c r="BG80" s="313"/>
      <c r="BH80" s="313"/>
      <c r="BI80" s="75" t="str">
        <f ca="1">IFERROR(IF(BI78="", "", INDEX($BN$2:$BN$351, MATCH(BI78, $BP$2:$BP$351, 0))), "")</f>
        <v/>
      </c>
      <c r="BJ80" s="29"/>
      <c r="BK80" s="1"/>
      <c r="BN80" s="8">
        <v>79</v>
      </c>
      <c r="BO80" s="9" t="str">
        <f>IF(INDEX('Staff List'!$E$9:$E$358, MATCH(BN80, NumList, 0))="", "", INDEX('Staff List'!$E$9:$E$358, MATCH(BN80, NumList, 0)))</f>
        <v/>
      </c>
      <c r="BP80" s="9" t="str">
        <f>IFERROR(RANK(BO80,$BO$2:$BO$351,1)+COUNTIF($BO$2:BO80,BO80)-1, "")</f>
        <v/>
      </c>
      <c r="BQ80" s="9" t="str">
        <f>IF(BO80="", "", COUNTIF($BO$2:BO80, BO80))</f>
        <v/>
      </c>
      <c r="BR80" s="68" t="str">
        <f t="shared" si="3"/>
        <v/>
      </c>
      <c r="BT80" s="8">
        <v>79</v>
      </c>
      <c r="BU80" s="9" t="str">
        <f>IFERROR(IF(INDEX($CL$2:$CL$7, MATCH(BU79, $CK$2:$CK$7, 0))&lt;=COUNTIF($BU$2:BU79, BU77), "", BU77), "")</f>
        <v/>
      </c>
      <c r="BV80" s="9" t="str">
        <f>IF(BU80="", "", COUNTIF($BU$2:BU80, BU80))</f>
        <v/>
      </c>
      <c r="BW80" s="68" t="str">
        <f t="shared" si="4"/>
        <v/>
      </c>
      <c r="BY80" s="80" t="str">
        <f t="shared" si="5"/>
        <v/>
      </c>
    </row>
    <row r="81" spans="1:77" x14ac:dyDescent="0.25">
      <c r="A81" s="1"/>
      <c r="B81" s="27"/>
      <c r="C81" s="318" t="s">
        <v>96</v>
      </c>
      <c r="D81" s="319"/>
      <c r="E81" s="320"/>
      <c r="F81" s="321" t="str">
        <f ca="1">IFERROR(IF(INDEX('Staff List'!$U$9:$U$358, MATCH(M80, 'Staff List'!$B$9:$B$358, 0))="", "", INDEX('Staff List'!$U$9:$U$358, MATCH(M80, 'Staff List'!$B$9:$B$358, 0))), "")</f>
        <v/>
      </c>
      <c r="G81" s="322"/>
      <c r="H81" s="322"/>
      <c r="I81" s="322"/>
      <c r="J81" s="322"/>
      <c r="K81" s="322"/>
      <c r="L81" s="322"/>
      <c r="M81" s="81">
        <f ca="1">BI71+1</f>
        <v>530</v>
      </c>
      <c r="N81" s="28"/>
      <c r="O81" s="318" t="s">
        <v>96</v>
      </c>
      <c r="P81" s="319"/>
      <c r="Q81" s="320"/>
      <c r="R81" s="321" t="str">
        <f ca="1">IFERROR(IF(INDEX('Staff List'!$U$9:$U$358, MATCH(Y80, 'Staff List'!$B$9:$B$358, 0))="", "", INDEX('Staff List'!$U$9:$U$358, MATCH(Y80, 'Staff List'!$B$9:$B$358, 0))), "")</f>
        <v/>
      </c>
      <c r="S81" s="322"/>
      <c r="T81" s="322"/>
      <c r="U81" s="322"/>
      <c r="V81" s="322"/>
      <c r="W81" s="322"/>
      <c r="X81" s="322"/>
      <c r="Y81" s="81">
        <f ca="1">M81+1</f>
        <v>531</v>
      </c>
      <c r="Z81" s="28"/>
      <c r="AA81" s="318" t="s">
        <v>96</v>
      </c>
      <c r="AB81" s="319"/>
      <c r="AC81" s="320"/>
      <c r="AD81" s="321" t="str">
        <f ca="1">IFERROR(IF(INDEX('Staff List'!$U$9:$U$358, MATCH(AK80, 'Staff List'!$B$9:$B$358, 0))="", "", INDEX('Staff List'!$U$9:$U$358, MATCH(AK80, 'Staff List'!$B$9:$B$358, 0))), "")</f>
        <v/>
      </c>
      <c r="AE81" s="322"/>
      <c r="AF81" s="322"/>
      <c r="AG81" s="322"/>
      <c r="AH81" s="322"/>
      <c r="AI81" s="322"/>
      <c r="AJ81" s="322"/>
      <c r="AK81" s="81">
        <f ca="1">Y81+1</f>
        <v>532</v>
      </c>
      <c r="AL81" s="28"/>
      <c r="AM81" s="318" t="s">
        <v>96</v>
      </c>
      <c r="AN81" s="319"/>
      <c r="AO81" s="320"/>
      <c r="AP81" s="321" t="str">
        <f ca="1">IFERROR(IF(INDEX('Staff List'!$U$9:$U$358, MATCH(AW80, 'Staff List'!$B$9:$B$358, 0))="", "", INDEX('Staff List'!$U$9:$U$358, MATCH(AW80, 'Staff List'!$B$9:$B$358, 0))), "")</f>
        <v/>
      </c>
      <c r="AQ81" s="322"/>
      <c r="AR81" s="322"/>
      <c r="AS81" s="322"/>
      <c r="AT81" s="322"/>
      <c r="AU81" s="322"/>
      <c r="AV81" s="322"/>
      <c r="AW81" s="81">
        <f ca="1">AK81+1</f>
        <v>533</v>
      </c>
      <c r="AX81" s="28"/>
      <c r="AY81" s="318" t="s">
        <v>96</v>
      </c>
      <c r="AZ81" s="319"/>
      <c r="BA81" s="320"/>
      <c r="BB81" s="321" t="str">
        <f ca="1">IFERROR(IF(INDEX('Staff List'!$U$9:$U$358, MATCH(BI80, 'Staff List'!$B$9:$B$358, 0))="", "", INDEX('Staff List'!$U$9:$U$358, MATCH(BI80, 'Staff List'!$B$9:$B$358, 0))), "")</f>
        <v/>
      </c>
      <c r="BC81" s="322"/>
      <c r="BD81" s="322"/>
      <c r="BE81" s="322"/>
      <c r="BF81" s="322"/>
      <c r="BG81" s="322"/>
      <c r="BH81" s="322"/>
      <c r="BI81" s="81">
        <f ca="1">AW81+1</f>
        <v>534</v>
      </c>
      <c r="BJ81" s="29"/>
      <c r="BK81" s="1"/>
      <c r="BN81" s="8">
        <v>80</v>
      </c>
      <c r="BO81" s="9" t="str">
        <f>IF(INDEX('Staff List'!$E$9:$E$358, MATCH(BN81, NumList, 0))="", "", INDEX('Staff List'!$E$9:$E$358, MATCH(BN81, NumList, 0)))</f>
        <v/>
      </c>
      <c r="BP81" s="9" t="str">
        <f>IFERROR(RANK(BO81,$BO$2:$BO$351,1)+COUNTIF($BO$2:BO81,BO81)-1, "")</f>
        <v/>
      </c>
      <c r="BQ81" s="9" t="str">
        <f>IF(BO81="", "", COUNTIF($BO$2:BO81, BO81))</f>
        <v/>
      </c>
      <c r="BR81" s="68" t="str">
        <f t="shared" si="3"/>
        <v/>
      </c>
      <c r="BT81" s="8">
        <v>80</v>
      </c>
      <c r="BU81" s="9" t="str">
        <f>IFERROR(IF(INDEX($CL$2:$CL$7, MATCH(BU80, $CK$2:$CK$7, 0))&lt;=COUNTIF($BU$2:BU80, BU77), "", BU77), "")</f>
        <v/>
      </c>
      <c r="BV81" s="9" t="str">
        <f>IF(BU81="", "", COUNTIF($BU$2:BU81, BU81))</f>
        <v/>
      </c>
      <c r="BW81" s="68" t="str">
        <f t="shared" si="4"/>
        <v/>
      </c>
      <c r="BY81" s="80" t="str">
        <f t="shared" si="5"/>
        <v/>
      </c>
    </row>
    <row r="82" spans="1:77" x14ac:dyDescent="0.25">
      <c r="A82" s="1"/>
      <c r="B82" s="2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9"/>
      <c r="BK82" s="1"/>
      <c r="BN82" s="8">
        <v>81</v>
      </c>
      <c r="BO82" s="9" t="str">
        <f>IF(INDEX('Staff List'!$E$9:$E$358, MATCH(BN82, NumList, 0))="", "", INDEX('Staff List'!$E$9:$E$358, MATCH(BN82, NumList, 0)))</f>
        <v/>
      </c>
      <c r="BP82" s="9" t="str">
        <f>IFERROR(RANK(BO82,$BO$2:$BO$351,1)+COUNTIF($BO$2:BO82,BO82)-1, "")</f>
        <v/>
      </c>
      <c r="BQ82" s="9" t="str">
        <f>IF(BO82="", "", COUNTIF($BO$2:BO82, BO82))</f>
        <v/>
      </c>
      <c r="BR82" s="68" t="str">
        <f t="shared" si="3"/>
        <v/>
      </c>
      <c r="BT82" s="8">
        <v>81</v>
      </c>
      <c r="BU82" s="9" t="str">
        <f>IFERROR(IF(INDEX($CL$2:$CL$7,MATCH(BU77,$CK$2:$CK$7,0))&lt;=COUNTIF($BU$2:BU81,BU77),IF((BU77+1)&lt;=6,BU77+1,""),BU77), "")</f>
        <v/>
      </c>
      <c r="BV82" s="9" t="str">
        <f>IF(BU82="", "", COUNTIF($BU$2:BU82, BU82))</f>
        <v/>
      </c>
      <c r="BW82" s="68" t="str">
        <f t="shared" si="4"/>
        <v/>
      </c>
      <c r="BY82" s="80" t="str">
        <f t="shared" si="5"/>
        <v/>
      </c>
    </row>
    <row r="83" spans="1:77" x14ac:dyDescent="0.25">
      <c r="A83" s="1"/>
      <c r="B83" s="27"/>
      <c r="C83" s="121" t="str">
        <f ca="1">"Tier "&amp;M89&amp;""</f>
        <v xml:space="preserve">Tier </v>
      </c>
      <c r="D83" s="122"/>
      <c r="E83" s="122"/>
      <c r="F83" s="122"/>
      <c r="G83" s="122"/>
      <c r="H83" s="122"/>
      <c r="I83" s="122"/>
      <c r="J83" s="122"/>
      <c r="K83" s="122"/>
      <c r="L83" s="122"/>
      <c r="M83" s="239"/>
      <c r="N83" s="28"/>
      <c r="O83" s="121" t="str">
        <f ca="1">"Tier "&amp;Y89&amp;""</f>
        <v xml:space="preserve">Tier </v>
      </c>
      <c r="P83" s="122"/>
      <c r="Q83" s="122"/>
      <c r="R83" s="122"/>
      <c r="S83" s="122"/>
      <c r="T83" s="122"/>
      <c r="U83" s="122"/>
      <c r="V83" s="122"/>
      <c r="W83" s="122"/>
      <c r="X83" s="122"/>
      <c r="Y83" s="239"/>
      <c r="Z83" s="28"/>
      <c r="AA83" s="121" t="str">
        <f ca="1">"Tier "&amp;AK89&amp;""</f>
        <v xml:space="preserve">Tier </v>
      </c>
      <c r="AB83" s="122"/>
      <c r="AC83" s="122"/>
      <c r="AD83" s="122"/>
      <c r="AE83" s="122"/>
      <c r="AF83" s="122"/>
      <c r="AG83" s="122"/>
      <c r="AH83" s="122"/>
      <c r="AI83" s="122"/>
      <c r="AJ83" s="122"/>
      <c r="AK83" s="239"/>
      <c r="AL83" s="28"/>
      <c r="AM83" s="121" t="str">
        <f ca="1">"Tier "&amp;AW89&amp;""</f>
        <v xml:space="preserve">Tier </v>
      </c>
      <c r="AN83" s="122"/>
      <c r="AO83" s="122"/>
      <c r="AP83" s="122"/>
      <c r="AQ83" s="122"/>
      <c r="AR83" s="122"/>
      <c r="AS83" s="122"/>
      <c r="AT83" s="122"/>
      <c r="AU83" s="122"/>
      <c r="AV83" s="122"/>
      <c r="AW83" s="239"/>
      <c r="AX83" s="28"/>
      <c r="AY83" s="121" t="str">
        <f ca="1">"Tier "&amp;BI89&amp;""</f>
        <v xml:space="preserve">Tier </v>
      </c>
      <c r="AZ83" s="122"/>
      <c r="BA83" s="122"/>
      <c r="BB83" s="122"/>
      <c r="BC83" s="122"/>
      <c r="BD83" s="122"/>
      <c r="BE83" s="122"/>
      <c r="BF83" s="122"/>
      <c r="BG83" s="122"/>
      <c r="BH83" s="122"/>
      <c r="BI83" s="239"/>
      <c r="BJ83" s="29"/>
      <c r="BK83" s="1"/>
      <c r="BN83" s="8">
        <v>82</v>
      </c>
      <c r="BO83" s="9" t="str">
        <f>IF(INDEX('Staff List'!$E$9:$E$358, MATCH(BN83, NumList, 0))="", "", INDEX('Staff List'!$E$9:$E$358, MATCH(BN83, NumList, 0)))</f>
        <v/>
      </c>
      <c r="BP83" s="9" t="str">
        <f>IFERROR(RANK(BO83,$BO$2:$BO$351,1)+COUNTIF($BO$2:BO83,BO83)-1, "")</f>
        <v/>
      </c>
      <c r="BQ83" s="9" t="str">
        <f>IF(BO83="", "", COUNTIF($BO$2:BO83, BO83))</f>
        <v/>
      </c>
      <c r="BR83" s="68" t="str">
        <f t="shared" si="3"/>
        <v/>
      </c>
      <c r="BT83" s="8">
        <v>82</v>
      </c>
      <c r="BU83" s="9" t="str">
        <f>IFERROR(IF(INDEX($CL$2:$CL$7, MATCH(BU82, $CK$2:$CK$7, 0))&lt;=COUNTIF($BU$2:BU82, BU82), "", BU82), "")</f>
        <v/>
      </c>
      <c r="BV83" s="9" t="str">
        <f>IF(BU83="", "", COUNTIF($BU$2:BU83, BU83))</f>
        <v/>
      </c>
      <c r="BW83" s="68" t="str">
        <f t="shared" si="4"/>
        <v/>
      </c>
      <c r="BY83" s="80" t="str">
        <f t="shared" si="5"/>
        <v/>
      </c>
    </row>
    <row r="84" spans="1:77" x14ac:dyDescent="0.25">
      <c r="A84" s="1"/>
      <c r="B84" s="27"/>
      <c r="C84" s="326" t="s">
        <v>91</v>
      </c>
      <c r="D84" s="325"/>
      <c r="E84" s="327"/>
      <c r="F84" s="328" t="str">
        <f ca="1">IFERROR(IF(INDEX('Staff List'!$C$9:$C$358, MATCH(M90, 'Staff List'!$B$9:$B$358, 0))="", "", INDEX('Staff List'!$C$9:$C$358, MATCH(M90, 'Staff List'!$B$9:$B$358, 0))), "")</f>
        <v/>
      </c>
      <c r="G84" s="329"/>
      <c r="H84" s="329"/>
      <c r="I84" s="329"/>
      <c r="J84" s="329"/>
      <c r="K84" s="329"/>
      <c r="L84" s="329"/>
      <c r="M84" s="330"/>
      <c r="N84" s="28"/>
      <c r="O84" s="326" t="s">
        <v>91</v>
      </c>
      <c r="P84" s="325"/>
      <c r="Q84" s="327"/>
      <c r="R84" s="328" t="str">
        <f ca="1">IFERROR(IF(INDEX('Staff List'!$C$9:$C$358, MATCH(Y90, 'Staff List'!$B$9:$B$358, 0))="", "", INDEX('Staff List'!$C$9:$C$358, MATCH(Y90, 'Staff List'!$B$9:$B$358, 0))), "")</f>
        <v/>
      </c>
      <c r="S84" s="329"/>
      <c r="T84" s="329"/>
      <c r="U84" s="329"/>
      <c r="V84" s="329"/>
      <c r="W84" s="329"/>
      <c r="X84" s="329"/>
      <c r="Y84" s="330"/>
      <c r="Z84" s="28"/>
      <c r="AA84" s="326" t="s">
        <v>91</v>
      </c>
      <c r="AB84" s="325"/>
      <c r="AC84" s="327"/>
      <c r="AD84" s="328" t="str">
        <f ca="1">IFERROR(IF(INDEX('Staff List'!$C$9:$C$358, MATCH(AK90, 'Staff List'!$B$9:$B$358, 0))="", "", INDEX('Staff List'!$C$9:$C$358, MATCH(AK90, 'Staff List'!$B$9:$B$358, 0))), "")</f>
        <v/>
      </c>
      <c r="AE84" s="329"/>
      <c r="AF84" s="329"/>
      <c r="AG84" s="329"/>
      <c r="AH84" s="329"/>
      <c r="AI84" s="329"/>
      <c r="AJ84" s="329"/>
      <c r="AK84" s="330"/>
      <c r="AL84" s="28"/>
      <c r="AM84" s="326" t="s">
        <v>91</v>
      </c>
      <c r="AN84" s="325"/>
      <c r="AO84" s="327"/>
      <c r="AP84" s="328" t="str">
        <f ca="1">IFERROR(IF(INDEX('Staff List'!$C$9:$C$358, MATCH(AW90, 'Staff List'!$B$9:$B$358, 0))="", "", INDEX('Staff List'!$C$9:$C$358, MATCH(AW90, 'Staff List'!$B$9:$B$358, 0))), "")</f>
        <v/>
      </c>
      <c r="AQ84" s="329"/>
      <c r="AR84" s="329"/>
      <c r="AS84" s="329"/>
      <c r="AT84" s="329"/>
      <c r="AU84" s="329"/>
      <c r="AV84" s="329"/>
      <c r="AW84" s="330"/>
      <c r="AX84" s="28"/>
      <c r="AY84" s="326" t="s">
        <v>91</v>
      </c>
      <c r="AZ84" s="325"/>
      <c r="BA84" s="327"/>
      <c r="BB84" s="328" t="str">
        <f ca="1">IFERROR(IF(INDEX('Staff List'!$C$9:$C$358, MATCH(BI90, 'Staff List'!$B$9:$B$358, 0))="", "", INDEX('Staff List'!$C$9:$C$358, MATCH(BI90, 'Staff List'!$B$9:$B$358, 0))), "")</f>
        <v/>
      </c>
      <c r="BC84" s="329"/>
      <c r="BD84" s="329"/>
      <c r="BE84" s="329"/>
      <c r="BF84" s="329"/>
      <c r="BG84" s="329"/>
      <c r="BH84" s="329"/>
      <c r="BI84" s="330"/>
      <c r="BJ84" s="29"/>
      <c r="BK84" s="1"/>
      <c r="BN84" s="8">
        <v>83</v>
      </c>
      <c r="BO84" s="9" t="str">
        <f>IF(INDEX('Staff List'!$E$9:$E$358, MATCH(BN84, NumList, 0))="", "", INDEX('Staff List'!$E$9:$E$358, MATCH(BN84, NumList, 0)))</f>
        <v/>
      </c>
      <c r="BP84" s="9" t="str">
        <f>IFERROR(RANK(BO84,$BO$2:$BO$351,1)+COUNTIF($BO$2:BO84,BO84)-1, "")</f>
        <v/>
      </c>
      <c r="BQ84" s="9" t="str">
        <f>IF(BO84="", "", COUNTIF($BO$2:BO84, BO84))</f>
        <v/>
      </c>
      <c r="BR84" s="68" t="str">
        <f t="shared" si="3"/>
        <v/>
      </c>
      <c r="BT84" s="8">
        <v>83</v>
      </c>
      <c r="BU84" s="9" t="str">
        <f>IFERROR(IF(INDEX($CL$2:$CL$7, MATCH(BU83, $CK$2:$CK$7, 0))&lt;=COUNTIF($BU$2:BU83, BU82), "", BU82), "")</f>
        <v/>
      </c>
      <c r="BV84" s="9" t="str">
        <f>IF(BU84="", "", COUNTIF($BU$2:BU84, BU84))</f>
        <v/>
      </c>
      <c r="BW84" s="68" t="str">
        <f t="shared" si="4"/>
        <v/>
      </c>
      <c r="BY84" s="80" t="str">
        <f t="shared" si="5"/>
        <v/>
      </c>
    </row>
    <row r="85" spans="1:77" x14ac:dyDescent="0.25">
      <c r="A85" s="1"/>
      <c r="B85" s="27"/>
      <c r="C85" s="332" t="s">
        <v>90</v>
      </c>
      <c r="D85" s="333"/>
      <c r="E85" s="72" t="str">
        <f ca="1">IFERROR(INDEX('Staff List'!$K$9:$K$358, MATCH(M90, 'Staff List'!$B$9:$B$358, 0)), "")</f>
        <v/>
      </c>
      <c r="F85" s="317" t="str">
        <f ca="1">IFERROR(IF(INDEX('Staff List'!$D$9:$D$358, MATCH(M90, 'Staff List'!$B$9:$B$358, 0))="", "", INDEX('Staff List'!$D$9:$D$358, MATCH(M90, 'Staff List'!$B$9:$B$358, 0))), "")</f>
        <v/>
      </c>
      <c r="G85" s="313"/>
      <c r="H85" s="313"/>
      <c r="I85" s="313"/>
      <c r="J85" s="313"/>
      <c r="K85" s="313"/>
      <c r="L85" s="313"/>
      <c r="M85" s="331"/>
      <c r="N85" s="28"/>
      <c r="O85" s="332" t="s">
        <v>90</v>
      </c>
      <c r="P85" s="333"/>
      <c r="Q85" s="72" t="str">
        <f ca="1">IFERROR(INDEX('Staff List'!$K$9:$K$358, MATCH(Y90, 'Staff List'!$B$9:$B$358, 0)), "")</f>
        <v/>
      </c>
      <c r="R85" s="317" t="str">
        <f ca="1">IFERROR(IF(INDEX('Staff List'!$D$9:$D$358, MATCH(Y90, 'Staff List'!$B$9:$B$358, 0))="", "", INDEX('Staff List'!$D$9:$D$358, MATCH(Y90, 'Staff List'!$B$9:$B$358, 0))), "")</f>
        <v/>
      </c>
      <c r="S85" s="313"/>
      <c r="T85" s="313"/>
      <c r="U85" s="313"/>
      <c r="V85" s="313"/>
      <c r="W85" s="313"/>
      <c r="X85" s="313"/>
      <c r="Y85" s="331"/>
      <c r="Z85" s="28"/>
      <c r="AA85" s="332" t="s">
        <v>90</v>
      </c>
      <c r="AB85" s="333"/>
      <c r="AC85" s="72" t="str">
        <f ca="1">IFERROR(INDEX('Staff List'!$K$9:$K$358, MATCH(AK90, 'Staff List'!$B$9:$B$358, 0)), "")</f>
        <v/>
      </c>
      <c r="AD85" s="317" t="str">
        <f ca="1">IFERROR(IF(INDEX('Staff List'!$D$9:$D$358, MATCH(AK90, 'Staff List'!$B$9:$B$358, 0))="", "", INDEX('Staff List'!$D$9:$D$358, MATCH(AK90, 'Staff List'!$B$9:$B$358, 0))), "")</f>
        <v/>
      </c>
      <c r="AE85" s="313"/>
      <c r="AF85" s="313"/>
      <c r="AG85" s="313"/>
      <c r="AH85" s="313"/>
      <c r="AI85" s="313"/>
      <c r="AJ85" s="313"/>
      <c r="AK85" s="331"/>
      <c r="AL85" s="28"/>
      <c r="AM85" s="332" t="s">
        <v>90</v>
      </c>
      <c r="AN85" s="333"/>
      <c r="AO85" s="72" t="str">
        <f ca="1">IFERROR(INDEX('Staff List'!$K$9:$K$358, MATCH(AW90, 'Staff List'!$B$9:$B$358, 0)), "")</f>
        <v/>
      </c>
      <c r="AP85" s="317" t="str">
        <f ca="1">IFERROR(IF(INDEX('Staff List'!$D$9:$D$358, MATCH(AW90, 'Staff List'!$B$9:$B$358, 0))="", "", INDEX('Staff List'!$D$9:$D$358, MATCH(AW90, 'Staff List'!$B$9:$B$358, 0))), "")</f>
        <v/>
      </c>
      <c r="AQ85" s="313"/>
      <c r="AR85" s="313"/>
      <c r="AS85" s="313"/>
      <c r="AT85" s="313"/>
      <c r="AU85" s="313"/>
      <c r="AV85" s="313"/>
      <c r="AW85" s="331"/>
      <c r="AX85" s="28"/>
      <c r="AY85" s="332" t="s">
        <v>90</v>
      </c>
      <c r="AZ85" s="333"/>
      <c r="BA85" s="72" t="str">
        <f ca="1">IFERROR(INDEX('Staff List'!$K$9:$K$358, MATCH(BI90, 'Staff List'!$B$9:$B$358, 0)), "")</f>
        <v/>
      </c>
      <c r="BB85" s="317" t="str">
        <f ca="1">IFERROR(IF(INDEX('Staff List'!$D$9:$D$358, MATCH(BI90, 'Staff List'!$B$9:$B$358, 0))="", "", INDEX('Staff List'!$D$9:$D$358, MATCH(BI90, 'Staff List'!$B$9:$B$358, 0))), "")</f>
        <v/>
      </c>
      <c r="BC85" s="313"/>
      <c r="BD85" s="313"/>
      <c r="BE85" s="313"/>
      <c r="BF85" s="313"/>
      <c r="BG85" s="313"/>
      <c r="BH85" s="313"/>
      <c r="BI85" s="331"/>
      <c r="BJ85" s="29"/>
      <c r="BK85" s="1"/>
      <c r="BN85" s="8">
        <v>84</v>
      </c>
      <c r="BO85" s="9" t="str">
        <f>IF(INDEX('Staff List'!$E$9:$E$358, MATCH(BN85, NumList, 0))="", "", INDEX('Staff List'!$E$9:$E$358, MATCH(BN85, NumList, 0)))</f>
        <v/>
      </c>
      <c r="BP85" s="9" t="str">
        <f>IFERROR(RANK(BO85,$BO$2:$BO$351,1)+COUNTIF($BO$2:BO85,BO85)-1, "")</f>
        <v/>
      </c>
      <c r="BQ85" s="9" t="str">
        <f>IF(BO85="", "", COUNTIF($BO$2:BO85, BO85))</f>
        <v/>
      </c>
      <c r="BR85" s="68" t="str">
        <f t="shared" si="3"/>
        <v/>
      </c>
      <c r="BT85" s="8">
        <v>84</v>
      </c>
      <c r="BU85" s="9" t="str">
        <f>IFERROR(IF(INDEX($CL$2:$CL$7, MATCH(BU84, $CK$2:$CK$7, 0))&lt;=COUNTIF($BU$2:BU84, BU82), "", BU82), "")</f>
        <v/>
      </c>
      <c r="BV85" s="9" t="str">
        <f>IF(BU85="", "", COUNTIF($BU$2:BU85, BU85))</f>
        <v/>
      </c>
      <c r="BW85" s="68" t="str">
        <f t="shared" si="4"/>
        <v/>
      </c>
      <c r="BY85" s="80" t="str">
        <f t="shared" si="5"/>
        <v/>
      </c>
    </row>
    <row r="86" spans="1:77" x14ac:dyDescent="0.25">
      <c r="A86" s="1"/>
      <c r="B86" s="27"/>
      <c r="C86" s="314" t="s">
        <v>95</v>
      </c>
      <c r="D86" s="315"/>
      <c r="E86" s="315"/>
      <c r="F86" s="325"/>
      <c r="G86" s="73" t="str">
        <f ca="1">IFERROR(INDEX('Staff List'!$H$9:$H$358, MATCH(M90, 'Staff List'!$B$9:$B$358, 0)), "")</f>
        <v/>
      </c>
      <c r="H86" s="323" t="str">
        <f ca="1">IFERROR(INDEX('Staff List'!$AU$6:$AU$10, MATCH(G86, 'Staff List'!$AJ$6:$AJ$10, 0)), "")</f>
        <v/>
      </c>
      <c r="I86" s="324"/>
      <c r="J86" s="324"/>
      <c r="K86" s="324"/>
      <c r="L86" s="324"/>
      <c r="M86" s="331"/>
      <c r="N86" s="28"/>
      <c r="O86" s="314" t="s">
        <v>95</v>
      </c>
      <c r="P86" s="315"/>
      <c r="Q86" s="315"/>
      <c r="R86" s="325"/>
      <c r="S86" s="73" t="str">
        <f ca="1">IFERROR(INDEX('Staff List'!$H$9:$H$358, MATCH(Y90, 'Staff List'!$B$9:$B$358, 0)), "")</f>
        <v/>
      </c>
      <c r="T86" s="323" t="str">
        <f ca="1">IFERROR(INDEX('Staff List'!$AU$6:$AU$10, MATCH(S86, 'Staff List'!$AJ$6:$AJ$10, 0)), "")</f>
        <v/>
      </c>
      <c r="U86" s="324"/>
      <c r="V86" s="324"/>
      <c r="W86" s="324"/>
      <c r="X86" s="324"/>
      <c r="Y86" s="331"/>
      <c r="Z86" s="28"/>
      <c r="AA86" s="314" t="s">
        <v>95</v>
      </c>
      <c r="AB86" s="315"/>
      <c r="AC86" s="315"/>
      <c r="AD86" s="325"/>
      <c r="AE86" s="73" t="str">
        <f ca="1">IFERROR(INDEX('Staff List'!$H$9:$H$358, MATCH(AK90, 'Staff List'!$B$9:$B$358, 0)), "")</f>
        <v/>
      </c>
      <c r="AF86" s="323" t="str">
        <f ca="1">IFERROR(INDEX('Staff List'!$AU$6:$AU$10, MATCH(AE86, 'Staff List'!$AJ$6:$AJ$10, 0)), "")</f>
        <v/>
      </c>
      <c r="AG86" s="324"/>
      <c r="AH86" s="324"/>
      <c r="AI86" s="324"/>
      <c r="AJ86" s="324"/>
      <c r="AK86" s="331"/>
      <c r="AL86" s="28"/>
      <c r="AM86" s="314" t="s">
        <v>95</v>
      </c>
      <c r="AN86" s="315"/>
      <c r="AO86" s="315"/>
      <c r="AP86" s="325"/>
      <c r="AQ86" s="73" t="str">
        <f ca="1">IFERROR(INDEX('Staff List'!$H$9:$H$358, MATCH(AW90, 'Staff List'!$B$9:$B$358, 0)), "")</f>
        <v/>
      </c>
      <c r="AR86" s="323" t="str">
        <f ca="1">IFERROR(INDEX('Staff List'!$AU$6:$AU$10, MATCH(AQ86, 'Staff List'!$AJ$6:$AJ$10, 0)), "")</f>
        <v/>
      </c>
      <c r="AS86" s="324"/>
      <c r="AT86" s="324"/>
      <c r="AU86" s="324"/>
      <c r="AV86" s="324"/>
      <c r="AW86" s="331"/>
      <c r="AX86" s="28"/>
      <c r="AY86" s="314" t="s">
        <v>95</v>
      </c>
      <c r="AZ86" s="315"/>
      <c r="BA86" s="315"/>
      <c r="BB86" s="325"/>
      <c r="BC86" s="73" t="str">
        <f ca="1">IFERROR(INDEX('Staff List'!$H$9:$H$358, MATCH(BI90, 'Staff List'!$B$9:$B$358, 0)), "")</f>
        <v/>
      </c>
      <c r="BD86" s="323" t="str">
        <f ca="1">IFERROR(INDEX('Staff List'!$AU$6:$AU$10, MATCH(BC86, 'Staff List'!$AJ$6:$AJ$10, 0)), "")</f>
        <v/>
      </c>
      <c r="BE86" s="324"/>
      <c r="BF86" s="324"/>
      <c r="BG86" s="324"/>
      <c r="BH86" s="324"/>
      <c r="BI86" s="331"/>
      <c r="BJ86" s="29"/>
      <c r="BK86" s="1"/>
      <c r="BN86" s="8">
        <v>85</v>
      </c>
      <c r="BO86" s="9" t="str">
        <f>IF(INDEX('Staff List'!$E$9:$E$358, MATCH(BN86, NumList, 0))="", "", INDEX('Staff List'!$E$9:$E$358, MATCH(BN86, NumList, 0)))</f>
        <v/>
      </c>
      <c r="BP86" s="9" t="str">
        <f>IFERROR(RANK(BO86,$BO$2:$BO$351,1)+COUNTIF($BO$2:BO86,BO86)-1, "")</f>
        <v/>
      </c>
      <c r="BQ86" s="9" t="str">
        <f>IF(BO86="", "", COUNTIF($BO$2:BO86, BO86))</f>
        <v/>
      </c>
      <c r="BR86" s="68" t="str">
        <f t="shared" si="3"/>
        <v/>
      </c>
      <c r="BT86" s="8">
        <v>85</v>
      </c>
      <c r="BU86" s="9" t="str">
        <f>IFERROR(IF(INDEX($CL$2:$CL$7, MATCH(BU85, $CK$2:$CK$7, 0))&lt;=COUNTIF($BU$2:BU85, BU82), "", BU82), "")</f>
        <v/>
      </c>
      <c r="BV86" s="9" t="str">
        <f>IF(BU86="", "", COUNTIF($BU$2:BU86, BU86))</f>
        <v/>
      </c>
      <c r="BW86" s="68" t="str">
        <f t="shared" si="4"/>
        <v/>
      </c>
      <c r="BY86" s="80" t="str">
        <f t="shared" si="5"/>
        <v/>
      </c>
    </row>
    <row r="87" spans="1:77" x14ac:dyDescent="0.25">
      <c r="A87" s="1"/>
      <c r="B87" s="27"/>
      <c r="C87" s="314" t="s">
        <v>94</v>
      </c>
      <c r="D87" s="315"/>
      <c r="E87" s="315"/>
      <c r="F87" s="315"/>
      <c r="G87" s="74" t="str">
        <f ca="1">IFERROR(INDEX('Staff List'!$G$9:$G$358, MATCH(M90, 'Staff List'!$B$9:$B$358, 0)), "")</f>
        <v/>
      </c>
      <c r="H87" s="317" t="str">
        <f ca="1">IFERROR(INDEX('Staff List'!$AP$6:$AP$8, MATCH(G87, 'Staff List'!$AI$6:$AI$8, 0)), "")</f>
        <v/>
      </c>
      <c r="I87" s="313"/>
      <c r="J87" s="313"/>
      <c r="K87" s="313"/>
      <c r="L87" s="313"/>
      <c r="M87" s="331"/>
      <c r="N87" s="28"/>
      <c r="O87" s="314" t="s">
        <v>94</v>
      </c>
      <c r="P87" s="315"/>
      <c r="Q87" s="315"/>
      <c r="R87" s="315"/>
      <c r="S87" s="74" t="str">
        <f ca="1">IFERROR(INDEX('Staff List'!$G$9:$G$358, MATCH(Y90, 'Staff List'!$B$9:$B$358, 0)), "")</f>
        <v/>
      </c>
      <c r="T87" s="317" t="str">
        <f ca="1">IFERROR(INDEX('Staff List'!$AP$6:$AP$8, MATCH(S87, 'Staff List'!$AI$6:$AI$8, 0)), "")</f>
        <v/>
      </c>
      <c r="U87" s="313"/>
      <c r="V87" s="313"/>
      <c r="W87" s="313"/>
      <c r="X87" s="313"/>
      <c r="Y87" s="331"/>
      <c r="Z87" s="28"/>
      <c r="AA87" s="314" t="s">
        <v>94</v>
      </c>
      <c r="AB87" s="315"/>
      <c r="AC87" s="315"/>
      <c r="AD87" s="315"/>
      <c r="AE87" s="74" t="str">
        <f ca="1">IFERROR(INDEX('Staff List'!$G$9:$G$358, MATCH(AK90, 'Staff List'!$B$9:$B$358, 0)), "")</f>
        <v/>
      </c>
      <c r="AF87" s="317" t="str">
        <f ca="1">IFERROR(INDEX('Staff List'!$AP$6:$AP$8, MATCH(AE87, 'Staff List'!$AI$6:$AI$8, 0)), "")</f>
        <v/>
      </c>
      <c r="AG87" s="313"/>
      <c r="AH87" s="313"/>
      <c r="AI87" s="313"/>
      <c r="AJ87" s="313"/>
      <c r="AK87" s="331"/>
      <c r="AL87" s="28"/>
      <c r="AM87" s="314" t="s">
        <v>94</v>
      </c>
      <c r="AN87" s="315"/>
      <c r="AO87" s="315"/>
      <c r="AP87" s="315"/>
      <c r="AQ87" s="74" t="str">
        <f ca="1">IFERROR(INDEX('Staff List'!$G$9:$G$358, MATCH(AW90, 'Staff List'!$B$9:$B$358, 0)), "")</f>
        <v/>
      </c>
      <c r="AR87" s="317" t="str">
        <f ca="1">IFERROR(INDEX('Staff List'!$AP$6:$AP$8, MATCH(AQ87, 'Staff List'!$AI$6:$AI$8, 0)), "")</f>
        <v/>
      </c>
      <c r="AS87" s="313"/>
      <c r="AT87" s="313"/>
      <c r="AU87" s="313"/>
      <c r="AV87" s="313"/>
      <c r="AW87" s="331"/>
      <c r="AX87" s="28"/>
      <c r="AY87" s="314" t="s">
        <v>94</v>
      </c>
      <c r="AZ87" s="315"/>
      <c r="BA87" s="315"/>
      <c r="BB87" s="315"/>
      <c r="BC87" s="74" t="str">
        <f ca="1">IFERROR(INDEX('Staff List'!$G$9:$G$358, MATCH(BI90, 'Staff List'!$B$9:$B$358, 0)), "")</f>
        <v/>
      </c>
      <c r="BD87" s="317" t="str">
        <f ca="1">IFERROR(INDEX('Staff List'!$AP$6:$AP$8, MATCH(BC87, 'Staff List'!$AI$6:$AI$8, 0)), "")</f>
        <v/>
      </c>
      <c r="BE87" s="313"/>
      <c r="BF87" s="313"/>
      <c r="BG87" s="313"/>
      <c r="BH87" s="313"/>
      <c r="BI87" s="331"/>
      <c r="BJ87" s="29"/>
      <c r="BK87" s="1"/>
      <c r="BN87" s="8">
        <v>86</v>
      </c>
      <c r="BO87" s="9" t="str">
        <f>IF(INDEX('Staff List'!$E$9:$E$358, MATCH(BN87, NumList, 0))="", "", INDEX('Staff List'!$E$9:$E$358, MATCH(BN87, NumList, 0)))</f>
        <v/>
      </c>
      <c r="BP87" s="9" t="str">
        <f>IFERROR(RANK(BO87,$BO$2:$BO$351,1)+COUNTIF($BO$2:BO87,BO87)-1, "")</f>
        <v/>
      </c>
      <c r="BQ87" s="9" t="str">
        <f>IF(BO87="", "", COUNTIF($BO$2:BO87, BO87))</f>
        <v/>
      </c>
      <c r="BR87" s="68" t="str">
        <f t="shared" si="3"/>
        <v/>
      </c>
      <c r="BT87" s="8">
        <v>86</v>
      </c>
      <c r="BU87" s="9" t="str">
        <f>IFERROR(IF(INDEX($CL$2:$CL$7,MATCH(BU82,$CK$2:$CK$7,0))&lt;=COUNTIF($BU$2:BU86,BU82),IF((BU82+1)&lt;=6,BU82+1,""),BU82), "")</f>
        <v/>
      </c>
      <c r="BV87" s="9" t="str">
        <f>IF(BU87="", "", COUNTIF($BU$2:BU87, BU87))</f>
        <v/>
      </c>
      <c r="BW87" s="68" t="str">
        <f t="shared" si="4"/>
        <v/>
      </c>
      <c r="BY87" s="80" t="str">
        <f t="shared" si="5"/>
        <v/>
      </c>
    </row>
    <row r="88" spans="1:77" x14ac:dyDescent="0.25">
      <c r="A88" s="1"/>
      <c r="B88" s="27"/>
      <c r="C88" s="314" t="s">
        <v>97</v>
      </c>
      <c r="D88" s="315"/>
      <c r="E88" s="315"/>
      <c r="F88" s="319"/>
      <c r="G88" s="320"/>
      <c r="H88" s="317" t="str">
        <f ca="1">IFERROR(INDEX('Staff List'!$AT$6:$AT$8, MATCH(E85, 'Staff List'!$AM$6:$AM$8, 0)), "")</f>
        <v/>
      </c>
      <c r="I88" s="313"/>
      <c r="J88" s="313"/>
      <c r="K88" s="313"/>
      <c r="L88" s="313"/>
      <c r="M88" s="75" t="e">
        <f ca="1">INDEX($BY$2:$BY$401, MATCH(M91, $BT$2:$BT$401, 0))</f>
        <v>#N/A</v>
      </c>
      <c r="N88" s="28"/>
      <c r="O88" s="314" t="s">
        <v>97</v>
      </c>
      <c r="P88" s="315"/>
      <c r="Q88" s="315"/>
      <c r="R88" s="319"/>
      <c r="S88" s="320"/>
      <c r="T88" s="317" t="str">
        <f ca="1">IFERROR(INDEX('Staff List'!$AT$6:$AT$8, MATCH(Q85, 'Staff List'!$AM$6:$AM$8, 0)), "")</f>
        <v/>
      </c>
      <c r="U88" s="313"/>
      <c r="V88" s="313"/>
      <c r="W88" s="313"/>
      <c r="X88" s="313"/>
      <c r="Y88" s="75" t="e">
        <f ca="1">INDEX($BY$2:$BY$401, MATCH(Y91, $BT$2:$BT$401, 0))</f>
        <v>#N/A</v>
      </c>
      <c r="Z88" s="28"/>
      <c r="AA88" s="314" t="s">
        <v>97</v>
      </c>
      <c r="AB88" s="315"/>
      <c r="AC88" s="315"/>
      <c r="AD88" s="319"/>
      <c r="AE88" s="320"/>
      <c r="AF88" s="317" t="str">
        <f ca="1">IFERROR(INDEX('Staff List'!$AT$6:$AT$8, MATCH(AC85, 'Staff List'!$AM$6:$AM$8, 0)), "")</f>
        <v/>
      </c>
      <c r="AG88" s="313"/>
      <c r="AH88" s="313"/>
      <c r="AI88" s="313"/>
      <c r="AJ88" s="313"/>
      <c r="AK88" s="75" t="e">
        <f ca="1">INDEX($BY$2:$BY$401, MATCH(AK91, $BT$2:$BT$401, 0))</f>
        <v>#N/A</v>
      </c>
      <c r="AL88" s="28"/>
      <c r="AM88" s="314" t="s">
        <v>97</v>
      </c>
      <c r="AN88" s="315"/>
      <c r="AO88" s="315"/>
      <c r="AP88" s="319"/>
      <c r="AQ88" s="320"/>
      <c r="AR88" s="317" t="str">
        <f ca="1">IFERROR(INDEX('Staff List'!$AT$6:$AT$8, MATCH(AO85, 'Staff List'!$AM$6:$AM$8, 0)), "")</f>
        <v/>
      </c>
      <c r="AS88" s="313"/>
      <c r="AT88" s="313"/>
      <c r="AU88" s="313"/>
      <c r="AV88" s="313"/>
      <c r="AW88" s="75" t="e">
        <f ca="1">INDEX($BY$2:$BY$401, MATCH(AW91, $BT$2:$BT$401, 0))</f>
        <v>#N/A</v>
      </c>
      <c r="AX88" s="28"/>
      <c r="AY88" s="314" t="s">
        <v>97</v>
      </c>
      <c r="AZ88" s="315"/>
      <c r="BA88" s="315"/>
      <c r="BB88" s="319"/>
      <c r="BC88" s="320"/>
      <c r="BD88" s="317" t="str">
        <f ca="1">IFERROR(INDEX('Staff List'!$AT$6:$AT$8, MATCH(BA85, 'Staff List'!$AM$6:$AM$8, 0)), "")</f>
        <v/>
      </c>
      <c r="BE88" s="313"/>
      <c r="BF88" s="313"/>
      <c r="BG88" s="313"/>
      <c r="BH88" s="313"/>
      <c r="BI88" s="75" t="e">
        <f ca="1">INDEX($BY$2:$BY$401, MATCH(BI91, $BT$2:$BT$401, 0))</f>
        <v>#N/A</v>
      </c>
      <c r="BJ88" s="29"/>
      <c r="BK88" s="1"/>
      <c r="BN88" s="8">
        <v>87</v>
      </c>
      <c r="BO88" s="9" t="str">
        <f>IF(INDEX('Staff List'!$E$9:$E$358, MATCH(BN88, NumList, 0))="", "", INDEX('Staff List'!$E$9:$E$358, MATCH(BN88, NumList, 0)))</f>
        <v/>
      </c>
      <c r="BP88" s="9" t="str">
        <f>IFERROR(RANK(BO88,$BO$2:$BO$351,1)+COUNTIF($BO$2:BO88,BO88)-1, "")</f>
        <v/>
      </c>
      <c r="BQ88" s="9" t="str">
        <f>IF(BO88="", "", COUNTIF($BO$2:BO88, BO88))</f>
        <v/>
      </c>
      <c r="BR88" s="68" t="str">
        <f t="shared" si="3"/>
        <v/>
      </c>
      <c r="BT88" s="8">
        <v>87</v>
      </c>
      <c r="BU88" s="9" t="str">
        <f>IFERROR(IF(INDEX($CL$2:$CL$7, MATCH(BU87, $CK$2:$CK$7, 0))&lt;=COUNTIF($BU$2:BU87, BU87), "", BU87), "")</f>
        <v/>
      </c>
      <c r="BV88" s="9" t="str">
        <f>IF(BU88="", "", COUNTIF($BU$2:BU88, BU88))</f>
        <v/>
      </c>
      <c r="BW88" s="68" t="str">
        <f t="shared" si="4"/>
        <v/>
      </c>
      <c r="BY88" s="80" t="str">
        <f t="shared" si="5"/>
        <v/>
      </c>
    </row>
    <row r="89" spans="1:77" x14ac:dyDescent="0.25">
      <c r="A89" s="1"/>
      <c r="B89" s="27"/>
      <c r="C89" s="314" t="s">
        <v>93</v>
      </c>
      <c r="D89" s="315"/>
      <c r="E89" s="316"/>
      <c r="F89" s="313" t="str">
        <f ca="1">IFERROR(IF(INDEX('Staff List'!$M$9:$M$358, MATCH(M90, 'Staff List'!$B$9:$B$358, 0))="", "", INDEX('Staff List'!$M$9:$M$358, MATCH(M90, 'Staff List'!$B$9:$B$358, 0))), "")</f>
        <v/>
      </c>
      <c r="G89" s="313"/>
      <c r="H89" s="313"/>
      <c r="I89" s="313"/>
      <c r="J89" s="313"/>
      <c r="K89" s="313"/>
      <c r="L89" s="313"/>
      <c r="M89" s="75" t="str">
        <f ca="1">IFERROR(INDEX($BO$2:$BO$351, MATCH(M88, $BP$2:$BP$351, 0)), "")</f>
        <v/>
      </c>
      <c r="N89" s="28"/>
      <c r="O89" s="314" t="s">
        <v>93</v>
      </c>
      <c r="P89" s="315"/>
      <c r="Q89" s="316"/>
      <c r="R89" s="313" t="str">
        <f ca="1">IFERROR(IF(INDEX('Staff List'!$M$9:$M$358, MATCH(Y90, 'Staff List'!$B$9:$B$358, 0))="", "", INDEX('Staff List'!$M$9:$M$358, MATCH(Y90, 'Staff List'!$B$9:$B$358, 0))), "")</f>
        <v/>
      </c>
      <c r="S89" s="313"/>
      <c r="T89" s="313"/>
      <c r="U89" s="313"/>
      <c r="V89" s="313"/>
      <c r="W89" s="313"/>
      <c r="X89" s="313"/>
      <c r="Y89" s="75" t="str">
        <f ca="1">IFERROR(INDEX($BO$2:$BO$351, MATCH(Y88, $BP$2:$BP$351, 0)), "")</f>
        <v/>
      </c>
      <c r="Z89" s="28"/>
      <c r="AA89" s="314" t="s">
        <v>93</v>
      </c>
      <c r="AB89" s="315"/>
      <c r="AC89" s="316"/>
      <c r="AD89" s="313" t="str">
        <f ca="1">IFERROR(IF(INDEX('Staff List'!$M$9:$M$358, MATCH(AK90, 'Staff List'!$B$9:$B$358, 0))="", "", INDEX('Staff List'!$M$9:$M$358, MATCH(AK90, 'Staff List'!$B$9:$B$358, 0))), "")</f>
        <v/>
      </c>
      <c r="AE89" s="313"/>
      <c r="AF89" s="313"/>
      <c r="AG89" s="313"/>
      <c r="AH89" s="313"/>
      <c r="AI89" s="313"/>
      <c r="AJ89" s="313"/>
      <c r="AK89" s="75" t="str">
        <f ca="1">IFERROR(INDEX($BO$2:$BO$351, MATCH(AK88, $BP$2:$BP$351, 0)), "")</f>
        <v/>
      </c>
      <c r="AL89" s="28"/>
      <c r="AM89" s="314" t="s">
        <v>93</v>
      </c>
      <c r="AN89" s="315"/>
      <c r="AO89" s="316"/>
      <c r="AP89" s="313" t="str">
        <f ca="1">IFERROR(IF(INDEX('Staff List'!$M$9:$M$358, MATCH(AW90, 'Staff List'!$B$9:$B$358, 0))="", "", INDEX('Staff List'!$M$9:$M$358, MATCH(AW90, 'Staff List'!$B$9:$B$358, 0))), "")</f>
        <v/>
      </c>
      <c r="AQ89" s="313"/>
      <c r="AR89" s="313"/>
      <c r="AS89" s="313"/>
      <c r="AT89" s="313"/>
      <c r="AU89" s="313"/>
      <c r="AV89" s="313"/>
      <c r="AW89" s="75" t="str">
        <f ca="1">IFERROR(INDEX($BO$2:$BO$351, MATCH(AW88, $BP$2:$BP$351, 0)), "")</f>
        <v/>
      </c>
      <c r="AX89" s="28"/>
      <c r="AY89" s="314" t="s">
        <v>93</v>
      </c>
      <c r="AZ89" s="315"/>
      <c r="BA89" s="316"/>
      <c r="BB89" s="313" t="str">
        <f ca="1">IFERROR(IF(INDEX('Staff List'!$M$9:$M$358, MATCH(BI90, 'Staff List'!$B$9:$B$358, 0))="", "", INDEX('Staff List'!$M$9:$M$358, MATCH(BI90, 'Staff List'!$B$9:$B$358, 0))), "")</f>
        <v/>
      </c>
      <c r="BC89" s="313"/>
      <c r="BD89" s="313"/>
      <c r="BE89" s="313"/>
      <c r="BF89" s="313"/>
      <c r="BG89" s="313"/>
      <c r="BH89" s="313"/>
      <c r="BI89" s="75" t="str">
        <f ca="1">IFERROR(INDEX($BO$2:$BO$351, MATCH(BI88, $BP$2:$BP$351, 0)), "")</f>
        <v/>
      </c>
      <c r="BJ89" s="29"/>
      <c r="BK89" s="1"/>
      <c r="BN89" s="8">
        <v>88</v>
      </c>
      <c r="BO89" s="9" t="str">
        <f>IF(INDEX('Staff List'!$E$9:$E$358, MATCH(BN89, NumList, 0))="", "", INDEX('Staff List'!$E$9:$E$358, MATCH(BN89, NumList, 0)))</f>
        <v/>
      </c>
      <c r="BP89" s="9" t="str">
        <f>IFERROR(RANK(BO89,$BO$2:$BO$351,1)+COUNTIF($BO$2:BO89,BO89)-1, "")</f>
        <v/>
      </c>
      <c r="BQ89" s="9" t="str">
        <f>IF(BO89="", "", COUNTIF($BO$2:BO89, BO89))</f>
        <v/>
      </c>
      <c r="BR89" s="68" t="str">
        <f t="shared" si="3"/>
        <v/>
      </c>
      <c r="BT89" s="8">
        <v>88</v>
      </c>
      <c r="BU89" s="9" t="str">
        <f>IFERROR(IF(INDEX($CL$2:$CL$7, MATCH(BU88, $CK$2:$CK$7, 0))&lt;=COUNTIF($BU$2:BU88, BU87), "", BU87), "")</f>
        <v/>
      </c>
      <c r="BV89" s="9" t="str">
        <f>IF(BU89="", "", COUNTIF($BU$2:BU89, BU89))</f>
        <v/>
      </c>
      <c r="BW89" s="68" t="str">
        <f t="shared" si="4"/>
        <v/>
      </c>
      <c r="BY89" s="80" t="str">
        <f t="shared" si="5"/>
        <v/>
      </c>
    </row>
    <row r="90" spans="1:77" x14ac:dyDescent="0.25">
      <c r="A90" s="1"/>
      <c r="B90" s="27"/>
      <c r="C90" s="314" t="s">
        <v>92</v>
      </c>
      <c r="D90" s="315"/>
      <c r="E90" s="316"/>
      <c r="F90" s="317" t="str">
        <f ca="1">IFERROR(IF(INDEX('Staff List'!$Q$9:$Q$358, MATCH(M90, 'Staff List'!$B$9:$B$358, 0))="", "", INDEX('Staff List'!$Q$9:$Q$358, MATCH(M90, 'Staff List'!$B$9:$B$358, 0))), "")</f>
        <v/>
      </c>
      <c r="G90" s="313"/>
      <c r="H90" s="313"/>
      <c r="I90" s="313"/>
      <c r="J90" s="313"/>
      <c r="K90" s="313"/>
      <c r="L90" s="313"/>
      <c r="M90" s="75" t="str">
        <f ca="1">IFERROR(IF(M88="", "", INDEX($BN$2:$BN$351, MATCH(M88, $BP$2:$BP$351, 0))), "")</f>
        <v/>
      </c>
      <c r="N90" s="28"/>
      <c r="O90" s="314" t="s">
        <v>92</v>
      </c>
      <c r="P90" s="315"/>
      <c r="Q90" s="316"/>
      <c r="R90" s="317" t="str">
        <f ca="1">IFERROR(IF(INDEX('Staff List'!$Q$9:$Q$358, MATCH(Y90, 'Staff List'!$B$9:$B$358, 0))="", "", INDEX('Staff List'!$Q$9:$Q$358, MATCH(Y90, 'Staff List'!$B$9:$B$358, 0))), "")</f>
        <v/>
      </c>
      <c r="S90" s="313"/>
      <c r="T90" s="313"/>
      <c r="U90" s="313"/>
      <c r="V90" s="313"/>
      <c r="W90" s="313"/>
      <c r="X90" s="313"/>
      <c r="Y90" s="75" t="str">
        <f ca="1">IFERROR(IF(Y88="", "", INDEX($BN$2:$BN$351, MATCH(Y88, $BP$2:$BP$351, 0))), "")</f>
        <v/>
      </c>
      <c r="Z90" s="28"/>
      <c r="AA90" s="314" t="s">
        <v>92</v>
      </c>
      <c r="AB90" s="315"/>
      <c r="AC90" s="316"/>
      <c r="AD90" s="317" t="str">
        <f ca="1">IFERROR(IF(INDEX('Staff List'!$Q$9:$Q$358, MATCH(AK90, 'Staff List'!$B$9:$B$358, 0))="", "", INDEX('Staff List'!$Q$9:$Q$358, MATCH(AK90, 'Staff List'!$B$9:$B$358, 0))), "")</f>
        <v/>
      </c>
      <c r="AE90" s="313"/>
      <c r="AF90" s="313"/>
      <c r="AG90" s="313"/>
      <c r="AH90" s="313"/>
      <c r="AI90" s="313"/>
      <c r="AJ90" s="313"/>
      <c r="AK90" s="75" t="str">
        <f ca="1">IFERROR(IF(AK88="", "", INDEX($BN$2:$BN$351, MATCH(AK88, $BP$2:$BP$351, 0))), "")</f>
        <v/>
      </c>
      <c r="AL90" s="28"/>
      <c r="AM90" s="314" t="s">
        <v>92</v>
      </c>
      <c r="AN90" s="315"/>
      <c r="AO90" s="316"/>
      <c r="AP90" s="317" t="str">
        <f ca="1">IFERROR(IF(INDEX('Staff List'!$Q$9:$Q$358, MATCH(AW90, 'Staff List'!$B$9:$B$358, 0))="", "", INDEX('Staff List'!$Q$9:$Q$358, MATCH(AW90, 'Staff List'!$B$9:$B$358, 0))), "")</f>
        <v/>
      </c>
      <c r="AQ90" s="313"/>
      <c r="AR90" s="313"/>
      <c r="AS90" s="313"/>
      <c r="AT90" s="313"/>
      <c r="AU90" s="313"/>
      <c r="AV90" s="313"/>
      <c r="AW90" s="75" t="str">
        <f ca="1">IFERROR(IF(AW88="", "", INDEX($BN$2:$BN$351, MATCH(AW88, $BP$2:$BP$351, 0))), "")</f>
        <v/>
      </c>
      <c r="AX90" s="28"/>
      <c r="AY90" s="314" t="s">
        <v>92</v>
      </c>
      <c r="AZ90" s="315"/>
      <c r="BA90" s="316"/>
      <c r="BB90" s="317" t="str">
        <f ca="1">IFERROR(IF(INDEX('Staff List'!$Q$9:$Q$358, MATCH(BI90, 'Staff List'!$B$9:$B$358, 0))="", "", INDEX('Staff List'!$Q$9:$Q$358, MATCH(BI90, 'Staff List'!$B$9:$B$358, 0))), "")</f>
        <v/>
      </c>
      <c r="BC90" s="313"/>
      <c r="BD90" s="313"/>
      <c r="BE90" s="313"/>
      <c r="BF90" s="313"/>
      <c r="BG90" s="313"/>
      <c r="BH90" s="313"/>
      <c r="BI90" s="75" t="str">
        <f ca="1">IFERROR(IF(BI88="", "", INDEX($BN$2:$BN$351, MATCH(BI88, $BP$2:$BP$351, 0))), "")</f>
        <v/>
      </c>
      <c r="BJ90" s="29"/>
      <c r="BK90" s="1"/>
      <c r="BN90" s="8">
        <v>89</v>
      </c>
      <c r="BO90" s="9" t="str">
        <f>IF(INDEX('Staff List'!$E$9:$E$358, MATCH(BN90, NumList, 0))="", "", INDEX('Staff List'!$E$9:$E$358, MATCH(BN90, NumList, 0)))</f>
        <v/>
      </c>
      <c r="BP90" s="9" t="str">
        <f>IFERROR(RANK(BO90,$BO$2:$BO$351,1)+COUNTIF($BO$2:BO90,BO90)-1, "")</f>
        <v/>
      </c>
      <c r="BQ90" s="9" t="str">
        <f>IF(BO90="", "", COUNTIF($BO$2:BO90, BO90))</f>
        <v/>
      </c>
      <c r="BR90" s="68" t="str">
        <f t="shared" si="3"/>
        <v/>
      </c>
      <c r="BT90" s="8">
        <v>89</v>
      </c>
      <c r="BU90" s="9" t="str">
        <f>IFERROR(IF(INDEX($CL$2:$CL$7, MATCH(BU89, $CK$2:$CK$7, 0))&lt;=COUNTIF($BU$2:BU89, BU87), "", BU87), "")</f>
        <v/>
      </c>
      <c r="BV90" s="9" t="str">
        <f>IF(BU90="", "", COUNTIF($BU$2:BU90, BU90))</f>
        <v/>
      </c>
      <c r="BW90" s="68" t="str">
        <f t="shared" si="4"/>
        <v/>
      </c>
      <c r="BY90" s="80" t="str">
        <f t="shared" si="5"/>
        <v/>
      </c>
    </row>
    <row r="91" spans="1:77" x14ac:dyDescent="0.25">
      <c r="A91" s="1"/>
      <c r="B91" s="27"/>
      <c r="C91" s="318" t="s">
        <v>96</v>
      </c>
      <c r="D91" s="319"/>
      <c r="E91" s="320"/>
      <c r="F91" s="321" t="str">
        <f ca="1">IFERROR(IF(INDEX('Staff List'!$U$9:$U$358, MATCH(M90, 'Staff List'!$B$9:$B$358, 0))="", "", INDEX('Staff List'!$U$9:$U$358, MATCH(M90, 'Staff List'!$B$9:$B$358, 0))), "")</f>
        <v/>
      </c>
      <c r="G91" s="322"/>
      <c r="H91" s="322"/>
      <c r="I91" s="322"/>
      <c r="J91" s="322"/>
      <c r="K91" s="322"/>
      <c r="L91" s="322"/>
      <c r="M91" s="81">
        <f ca="1">BI81+1</f>
        <v>535</v>
      </c>
      <c r="N91" s="28"/>
      <c r="O91" s="318" t="s">
        <v>96</v>
      </c>
      <c r="P91" s="319"/>
      <c r="Q91" s="320"/>
      <c r="R91" s="321" t="str">
        <f ca="1">IFERROR(IF(INDEX('Staff List'!$U$9:$U$358, MATCH(Y90, 'Staff List'!$B$9:$B$358, 0))="", "", INDEX('Staff List'!$U$9:$U$358, MATCH(Y90, 'Staff List'!$B$9:$B$358, 0))), "")</f>
        <v/>
      </c>
      <c r="S91" s="322"/>
      <c r="T91" s="322"/>
      <c r="U91" s="322"/>
      <c r="V91" s="322"/>
      <c r="W91" s="322"/>
      <c r="X91" s="322"/>
      <c r="Y91" s="81">
        <f ca="1">M91+1</f>
        <v>536</v>
      </c>
      <c r="Z91" s="28"/>
      <c r="AA91" s="318" t="s">
        <v>96</v>
      </c>
      <c r="AB91" s="319"/>
      <c r="AC91" s="320"/>
      <c r="AD91" s="321" t="str">
        <f ca="1">IFERROR(IF(INDEX('Staff List'!$U$9:$U$358, MATCH(AK90, 'Staff List'!$B$9:$B$358, 0))="", "", INDEX('Staff List'!$U$9:$U$358, MATCH(AK90, 'Staff List'!$B$9:$B$358, 0))), "")</f>
        <v/>
      </c>
      <c r="AE91" s="322"/>
      <c r="AF91" s="322"/>
      <c r="AG91" s="322"/>
      <c r="AH91" s="322"/>
      <c r="AI91" s="322"/>
      <c r="AJ91" s="322"/>
      <c r="AK91" s="81">
        <f ca="1">Y91+1</f>
        <v>537</v>
      </c>
      <c r="AL91" s="28"/>
      <c r="AM91" s="318" t="s">
        <v>96</v>
      </c>
      <c r="AN91" s="319"/>
      <c r="AO91" s="320"/>
      <c r="AP91" s="321" t="str">
        <f ca="1">IFERROR(IF(INDEX('Staff List'!$U$9:$U$358, MATCH(AW90, 'Staff List'!$B$9:$B$358, 0))="", "", INDEX('Staff List'!$U$9:$U$358, MATCH(AW90, 'Staff List'!$B$9:$B$358, 0))), "")</f>
        <v/>
      </c>
      <c r="AQ91" s="322"/>
      <c r="AR91" s="322"/>
      <c r="AS91" s="322"/>
      <c r="AT91" s="322"/>
      <c r="AU91" s="322"/>
      <c r="AV91" s="322"/>
      <c r="AW91" s="81">
        <f ca="1">AK91+1</f>
        <v>538</v>
      </c>
      <c r="AX91" s="28"/>
      <c r="AY91" s="318" t="s">
        <v>96</v>
      </c>
      <c r="AZ91" s="319"/>
      <c r="BA91" s="320"/>
      <c r="BB91" s="321" t="str">
        <f ca="1">IFERROR(IF(INDEX('Staff List'!$U$9:$U$358, MATCH(BI90, 'Staff List'!$B$9:$B$358, 0))="", "", INDEX('Staff List'!$U$9:$U$358, MATCH(BI90, 'Staff List'!$B$9:$B$358, 0))), "")</f>
        <v/>
      </c>
      <c r="BC91" s="322"/>
      <c r="BD91" s="322"/>
      <c r="BE91" s="322"/>
      <c r="BF91" s="322"/>
      <c r="BG91" s="322"/>
      <c r="BH91" s="322"/>
      <c r="BI91" s="81">
        <f ca="1">AW91+1</f>
        <v>539</v>
      </c>
      <c r="BJ91" s="29"/>
      <c r="BK91" s="1"/>
      <c r="BN91" s="8">
        <v>90</v>
      </c>
      <c r="BO91" s="9" t="str">
        <f>IF(INDEX('Staff List'!$E$9:$E$358, MATCH(BN91, NumList, 0))="", "", INDEX('Staff List'!$E$9:$E$358, MATCH(BN91, NumList, 0)))</f>
        <v/>
      </c>
      <c r="BP91" s="9" t="str">
        <f>IFERROR(RANK(BO91,$BO$2:$BO$351,1)+COUNTIF($BO$2:BO91,BO91)-1, "")</f>
        <v/>
      </c>
      <c r="BQ91" s="9" t="str">
        <f>IF(BO91="", "", COUNTIF($BO$2:BO91, BO91))</f>
        <v/>
      </c>
      <c r="BR91" s="68" t="str">
        <f t="shared" si="3"/>
        <v/>
      </c>
      <c r="BT91" s="8">
        <v>90</v>
      </c>
      <c r="BU91" s="9" t="str">
        <f>IFERROR(IF(INDEX($CL$2:$CL$7, MATCH(BU90, $CK$2:$CK$7, 0))&lt;=COUNTIF($BU$2:BU90, BU87), "", BU87), "")</f>
        <v/>
      </c>
      <c r="BV91" s="9" t="str">
        <f>IF(BU91="", "", COUNTIF($BU$2:BU91, BU91))</f>
        <v/>
      </c>
      <c r="BW91" s="68" t="str">
        <f t="shared" si="4"/>
        <v/>
      </c>
      <c r="BY91" s="80" t="str">
        <f t="shared" si="5"/>
        <v/>
      </c>
    </row>
    <row r="92" spans="1:77" x14ac:dyDescent="0.25">
      <c r="A92" s="1"/>
      <c r="B92" s="2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9"/>
      <c r="BK92" s="1"/>
      <c r="BN92" s="8">
        <v>91</v>
      </c>
      <c r="BO92" s="9" t="str">
        <f>IF(INDEX('Staff List'!$E$9:$E$358, MATCH(BN92, NumList, 0))="", "", INDEX('Staff List'!$E$9:$E$358, MATCH(BN92, NumList, 0)))</f>
        <v/>
      </c>
      <c r="BP92" s="9" t="str">
        <f>IFERROR(RANK(BO92,$BO$2:$BO$351,1)+COUNTIF($BO$2:BO92,BO92)-1, "")</f>
        <v/>
      </c>
      <c r="BQ92" s="9" t="str">
        <f>IF(BO92="", "", COUNTIF($BO$2:BO92, BO92))</f>
        <v/>
      </c>
      <c r="BR92" s="68" t="str">
        <f t="shared" si="3"/>
        <v/>
      </c>
      <c r="BT92" s="8">
        <v>91</v>
      </c>
      <c r="BU92" s="9" t="str">
        <f>IFERROR(IF(INDEX($CL$2:$CL$7,MATCH(BU87,$CK$2:$CK$7,0))&lt;=COUNTIF($BU$2:BU91,BU87),IF((BU87+1)&lt;=6,BU87+1,""),BU87), "")</f>
        <v/>
      </c>
      <c r="BV92" s="9" t="str">
        <f>IF(BU92="", "", COUNTIF($BU$2:BU92, BU92))</f>
        <v/>
      </c>
      <c r="BW92" s="68" t="str">
        <f t="shared" si="4"/>
        <v/>
      </c>
      <c r="BY92" s="80" t="str">
        <f t="shared" si="5"/>
        <v/>
      </c>
    </row>
    <row r="93" spans="1:77" x14ac:dyDescent="0.25">
      <c r="A93" s="1"/>
      <c r="B93" s="27"/>
      <c r="C93" s="121" t="str">
        <f ca="1">"Tier "&amp;M99&amp;""</f>
        <v xml:space="preserve">Tier </v>
      </c>
      <c r="D93" s="122"/>
      <c r="E93" s="122"/>
      <c r="F93" s="122"/>
      <c r="G93" s="122"/>
      <c r="H93" s="122"/>
      <c r="I93" s="122"/>
      <c r="J93" s="122"/>
      <c r="K93" s="122"/>
      <c r="L93" s="122"/>
      <c r="M93" s="239"/>
      <c r="N93" s="28"/>
      <c r="O93" s="121" t="str">
        <f ca="1">"Tier "&amp;Y99&amp;""</f>
        <v xml:space="preserve">Tier </v>
      </c>
      <c r="P93" s="122"/>
      <c r="Q93" s="122"/>
      <c r="R93" s="122"/>
      <c r="S93" s="122"/>
      <c r="T93" s="122"/>
      <c r="U93" s="122"/>
      <c r="V93" s="122"/>
      <c r="W93" s="122"/>
      <c r="X93" s="122"/>
      <c r="Y93" s="239"/>
      <c r="Z93" s="28"/>
      <c r="AA93" s="121" t="str">
        <f ca="1">"Tier "&amp;AK99&amp;""</f>
        <v xml:space="preserve">Tier </v>
      </c>
      <c r="AB93" s="122"/>
      <c r="AC93" s="122"/>
      <c r="AD93" s="122"/>
      <c r="AE93" s="122"/>
      <c r="AF93" s="122"/>
      <c r="AG93" s="122"/>
      <c r="AH93" s="122"/>
      <c r="AI93" s="122"/>
      <c r="AJ93" s="122"/>
      <c r="AK93" s="239"/>
      <c r="AL93" s="28"/>
      <c r="AM93" s="121" t="str">
        <f ca="1">"Tier "&amp;AW99&amp;""</f>
        <v xml:space="preserve">Tier </v>
      </c>
      <c r="AN93" s="122"/>
      <c r="AO93" s="122"/>
      <c r="AP93" s="122"/>
      <c r="AQ93" s="122"/>
      <c r="AR93" s="122"/>
      <c r="AS93" s="122"/>
      <c r="AT93" s="122"/>
      <c r="AU93" s="122"/>
      <c r="AV93" s="122"/>
      <c r="AW93" s="239"/>
      <c r="AX93" s="28"/>
      <c r="AY93" s="121" t="str">
        <f ca="1">"Tier "&amp;BI99&amp;""</f>
        <v xml:space="preserve">Tier </v>
      </c>
      <c r="AZ93" s="122"/>
      <c r="BA93" s="122"/>
      <c r="BB93" s="122"/>
      <c r="BC93" s="122"/>
      <c r="BD93" s="122"/>
      <c r="BE93" s="122"/>
      <c r="BF93" s="122"/>
      <c r="BG93" s="122"/>
      <c r="BH93" s="122"/>
      <c r="BI93" s="239"/>
      <c r="BJ93" s="29"/>
      <c r="BK93" s="1"/>
      <c r="BN93" s="8">
        <v>92</v>
      </c>
      <c r="BO93" s="9" t="str">
        <f>IF(INDEX('Staff List'!$E$9:$E$358, MATCH(BN93, NumList, 0))="", "", INDEX('Staff List'!$E$9:$E$358, MATCH(BN93, NumList, 0)))</f>
        <v/>
      </c>
      <c r="BP93" s="9" t="str">
        <f>IFERROR(RANK(BO93,$BO$2:$BO$351,1)+COUNTIF($BO$2:BO93,BO93)-1, "")</f>
        <v/>
      </c>
      <c r="BQ93" s="9" t="str">
        <f>IF(BO93="", "", COUNTIF($BO$2:BO93, BO93))</f>
        <v/>
      </c>
      <c r="BR93" s="68" t="str">
        <f t="shared" si="3"/>
        <v/>
      </c>
      <c r="BT93" s="8">
        <v>92</v>
      </c>
      <c r="BU93" s="9" t="str">
        <f>IFERROR(IF(INDEX($CL$2:$CL$7, MATCH(BU92, $CK$2:$CK$7, 0))&lt;=COUNTIF($BU$2:BU92, BU92), "", BU92), "")</f>
        <v/>
      </c>
      <c r="BV93" s="9" t="str">
        <f>IF(BU93="", "", COUNTIF($BU$2:BU93, BU93))</f>
        <v/>
      </c>
      <c r="BW93" s="68" t="str">
        <f t="shared" si="4"/>
        <v/>
      </c>
      <c r="BY93" s="80" t="str">
        <f t="shared" si="5"/>
        <v/>
      </c>
    </row>
    <row r="94" spans="1:77" x14ac:dyDescent="0.25">
      <c r="A94" s="1"/>
      <c r="B94" s="27"/>
      <c r="C94" s="326" t="s">
        <v>91</v>
      </c>
      <c r="D94" s="325"/>
      <c r="E94" s="327"/>
      <c r="F94" s="328" t="str">
        <f ca="1">IFERROR(IF(INDEX('Staff List'!$C$9:$C$358, MATCH(M100, 'Staff List'!$B$9:$B$358, 0))="", "", INDEX('Staff List'!$C$9:$C$358, MATCH(M100, 'Staff List'!$B$9:$B$358, 0))), "")</f>
        <v/>
      </c>
      <c r="G94" s="329"/>
      <c r="H94" s="329"/>
      <c r="I94" s="329"/>
      <c r="J94" s="329"/>
      <c r="K94" s="329"/>
      <c r="L94" s="329"/>
      <c r="M94" s="330"/>
      <c r="N94" s="28"/>
      <c r="O94" s="326" t="s">
        <v>91</v>
      </c>
      <c r="P94" s="325"/>
      <c r="Q94" s="327"/>
      <c r="R94" s="328" t="str">
        <f ca="1">IFERROR(IF(INDEX('Staff List'!$C$9:$C$358, MATCH(Y100, 'Staff List'!$B$9:$B$358, 0))="", "", INDEX('Staff List'!$C$9:$C$358, MATCH(Y100, 'Staff List'!$B$9:$B$358, 0))), "")</f>
        <v/>
      </c>
      <c r="S94" s="329"/>
      <c r="T94" s="329"/>
      <c r="U94" s="329"/>
      <c r="V94" s="329"/>
      <c r="W94" s="329"/>
      <c r="X94" s="329"/>
      <c r="Y94" s="330"/>
      <c r="Z94" s="28"/>
      <c r="AA94" s="326" t="s">
        <v>91</v>
      </c>
      <c r="AB94" s="325"/>
      <c r="AC94" s="327"/>
      <c r="AD94" s="328" t="str">
        <f ca="1">IFERROR(IF(INDEX('Staff List'!$C$9:$C$358, MATCH(AK100, 'Staff List'!$B$9:$B$358, 0))="", "", INDEX('Staff List'!$C$9:$C$358, MATCH(AK100, 'Staff List'!$B$9:$B$358, 0))), "")</f>
        <v/>
      </c>
      <c r="AE94" s="329"/>
      <c r="AF94" s="329"/>
      <c r="AG94" s="329"/>
      <c r="AH94" s="329"/>
      <c r="AI94" s="329"/>
      <c r="AJ94" s="329"/>
      <c r="AK94" s="330"/>
      <c r="AL94" s="28"/>
      <c r="AM94" s="326" t="s">
        <v>91</v>
      </c>
      <c r="AN94" s="325"/>
      <c r="AO94" s="327"/>
      <c r="AP94" s="328" t="str">
        <f ca="1">IFERROR(IF(INDEX('Staff List'!$C$9:$C$358, MATCH(AW100, 'Staff List'!$B$9:$B$358, 0))="", "", INDEX('Staff List'!$C$9:$C$358, MATCH(AW100, 'Staff List'!$B$9:$B$358, 0))), "")</f>
        <v/>
      </c>
      <c r="AQ94" s="329"/>
      <c r="AR94" s="329"/>
      <c r="AS94" s="329"/>
      <c r="AT94" s="329"/>
      <c r="AU94" s="329"/>
      <c r="AV94" s="329"/>
      <c r="AW94" s="330"/>
      <c r="AX94" s="28"/>
      <c r="AY94" s="326" t="s">
        <v>91</v>
      </c>
      <c r="AZ94" s="325"/>
      <c r="BA94" s="327"/>
      <c r="BB94" s="328" t="str">
        <f ca="1">IFERROR(IF(INDEX('Staff List'!$C$9:$C$358, MATCH(BI100, 'Staff List'!$B$9:$B$358, 0))="", "", INDEX('Staff List'!$C$9:$C$358, MATCH(BI100, 'Staff List'!$B$9:$B$358, 0))), "")</f>
        <v/>
      </c>
      <c r="BC94" s="329"/>
      <c r="BD94" s="329"/>
      <c r="BE94" s="329"/>
      <c r="BF94" s="329"/>
      <c r="BG94" s="329"/>
      <c r="BH94" s="329"/>
      <c r="BI94" s="330"/>
      <c r="BJ94" s="29"/>
      <c r="BK94" s="1"/>
      <c r="BN94" s="8">
        <v>93</v>
      </c>
      <c r="BO94" s="9" t="str">
        <f>IF(INDEX('Staff List'!$E$9:$E$358, MATCH(BN94, NumList, 0))="", "", INDEX('Staff List'!$E$9:$E$358, MATCH(BN94, NumList, 0)))</f>
        <v/>
      </c>
      <c r="BP94" s="9" t="str">
        <f>IFERROR(RANK(BO94,$BO$2:$BO$351,1)+COUNTIF($BO$2:BO94,BO94)-1, "")</f>
        <v/>
      </c>
      <c r="BQ94" s="9" t="str">
        <f>IF(BO94="", "", COUNTIF($BO$2:BO94, BO94))</f>
        <v/>
      </c>
      <c r="BR94" s="68" t="str">
        <f t="shared" si="3"/>
        <v/>
      </c>
      <c r="BT94" s="8">
        <v>93</v>
      </c>
      <c r="BU94" s="9" t="str">
        <f>IFERROR(IF(INDEX($CL$2:$CL$7, MATCH(BU93, $CK$2:$CK$7, 0))&lt;=COUNTIF($BU$2:BU93, BU92), "", BU92), "")</f>
        <v/>
      </c>
      <c r="BV94" s="9" t="str">
        <f>IF(BU94="", "", COUNTIF($BU$2:BU94, BU94))</f>
        <v/>
      </c>
      <c r="BW94" s="68" t="str">
        <f t="shared" si="4"/>
        <v/>
      </c>
      <c r="BY94" s="80" t="str">
        <f t="shared" si="5"/>
        <v/>
      </c>
    </row>
    <row r="95" spans="1:77" x14ac:dyDescent="0.25">
      <c r="A95" s="1"/>
      <c r="B95" s="27"/>
      <c r="C95" s="332" t="s">
        <v>90</v>
      </c>
      <c r="D95" s="333"/>
      <c r="E95" s="72" t="str">
        <f ca="1">IFERROR(INDEX('Staff List'!$K$9:$K$358, MATCH(M100, 'Staff List'!$B$9:$B$358, 0)), "")</f>
        <v/>
      </c>
      <c r="F95" s="317" t="str">
        <f ca="1">IFERROR(IF(INDEX('Staff List'!$D$9:$D$358, MATCH(M100, 'Staff List'!$B$9:$B$358, 0))="", "", INDEX('Staff List'!$D$9:$D$358, MATCH(M100, 'Staff List'!$B$9:$B$358, 0))), "")</f>
        <v/>
      </c>
      <c r="G95" s="313"/>
      <c r="H95" s="313"/>
      <c r="I95" s="313"/>
      <c r="J95" s="313"/>
      <c r="K95" s="313"/>
      <c r="L95" s="313"/>
      <c r="M95" s="331"/>
      <c r="N95" s="28"/>
      <c r="O95" s="332" t="s">
        <v>90</v>
      </c>
      <c r="P95" s="333"/>
      <c r="Q95" s="72" t="str">
        <f ca="1">IFERROR(INDEX('Staff List'!$K$9:$K$358, MATCH(Y100, 'Staff List'!$B$9:$B$358, 0)), "")</f>
        <v/>
      </c>
      <c r="R95" s="317" t="str">
        <f ca="1">IFERROR(IF(INDEX('Staff List'!$D$9:$D$358, MATCH(Y100, 'Staff List'!$B$9:$B$358, 0))="", "", INDEX('Staff List'!$D$9:$D$358, MATCH(Y100, 'Staff List'!$B$9:$B$358, 0))), "")</f>
        <v/>
      </c>
      <c r="S95" s="313"/>
      <c r="T95" s="313"/>
      <c r="U95" s="313"/>
      <c r="V95" s="313"/>
      <c r="W95" s="313"/>
      <c r="X95" s="313"/>
      <c r="Y95" s="331"/>
      <c r="Z95" s="28"/>
      <c r="AA95" s="332" t="s">
        <v>90</v>
      </c>
      <c r="AB95" s="333"/>
      <c r="AC95" s="72" t="str">
        <f ca="1">IFERROR(INDEX('Staff List'!$K$9:$K$358, MATCH(AK100, 'Staff List'!$B$9:$B$358, 0)), "")</f>
        <v/>
      </c>
      <c r="AD95" s="317" t="str">
        <f ca="1">IFERROR(IF(INDEX('Staff List'!$D$9:$D$358, MATCH(AK100, 'Staff List'!$B$9:$B$358, 0))="", "", INDEX('Staff List'!$D$9:$D$358, MATCH(AK100, 'Staff List'!$B$9:$B$358, 0))), "")</f>
        <v/>
      </c>
      <c r="AE95" s="313"/>
      <c r="AF95" s="313"/>
      <c r="AG95" s="313"/>
      <c r="AH95" s="313"/>
      <c r="AI95" s="313"/>
      <c r="AJ95" s="313"/>
      <c r="AK95" s="331"/>
      <c r="AL95" s="28"/>
      <c r="AM95" s="332" t="s">
        <v>90</v>
      </c>
      <c r="AN95" s="333"/>
      <c r="AO95" s="72" t="str">
        <f ca="1">IFERROR(INDEX('Staff List'!$K$9:$K$358, MATCH(AW100, 'Staff List'!$B$9:$B$358, 0)), "")</f>
        <v/>
      </c>
      <c r="AP95" s="317" t="str">
        <f ca="1">IFERROR(IF(INDEX('Staff List'!$D$9:$D$358, MATCH(AW100, 'Staff List'!$B$9:$B$358, 0))="", "", INDEX('Staff List'!$D$9:$D$358, MATCH(AW100, 'Staff List'!$B$9:$B$358, 0))), "")</f>
        <v/>
      </c>
      <c r="AQ95" s="313"/>
      <c r="AR95" s="313"/>
      <c r="AS95" s="313"/>
      <c r="AT95" s="313"/>
      <c r="AU95" s="313"/>
      <c r="AV95" s="313"/>
      <c r="AW95" s="331"/>
      <c r="AX95" s="28"/>
      <c r="AY95" s="332" t="s">
        <v>90</v>
      </c>
      <c r="AZ95" s="333"/>
      <c r="BA95" s="72" t="str">
        <f ca="1">IFERROR(INDEX('Staff List'!$K$9:$K$358, MATCH(BI100, 'Staff List'!$B$9:$B$358, 0)), "")</f>
        <v/>
      </c>
      <c r="BB95" s="317" t="str">
        <f ca="1">IFERROR(IF(INDEX('Staff List'!$D$9:$D$358, MATCH(BI100, 'Staff List'!$B$9:$B$358, 0))="", "", INDEX('Staff List'!$D$9:$D$358, MATCH(BI100, 'Staff List'!$B$9:$B$358, 0))), "")</f>
        <v/>
      </c>
      <c r="BC95" s="313"/>
      <c r="BD95" s="313"/>
      <c r="BE95" s="313"/>
      <c r="BF95" s="313"/>
      <c r="BG95" s="313"/>
      <c r="BH95" s="313"/>
      <c r="BI95" s="331"/>
      <c r="BJ95" s="29"/>
      <c r="BK95" s="1"/>
      <c r="BN95" s="8">
        <v>94</v>
      </c>
      <c r="BO95" s="9" t="str">
        <f>IF(INDEX('Staff List'!$E$9:$E$358, MATCH(BN95, NumList, 0))="", "", INDEX('Staff List'!$E$9:$E$358, MATCH(BN95, NumList, 0)))</f>
        <v/>
      </c>
      <c r="BP95" s="9" t="str">
        <f>IFERROR(RANK(BO95,$BO$2:$BO$351,1)+COUNTIF($BO$2:BO95,BO95)-1, "")</f>
        <v/>
      </c>
      <c r="BQ95" s="9" t="str">
        <f>IF(BO95="", "", COUNTIF($BO$2:BO95, BO95))</f>
        <v/>
      </c>
      <c r="BR95" s="68" t="str">
        <f t="shared" si="3"/>
        <v/>
      </c>
      <c r="BT95" s="8">
        <v>94</v>
      </c>
      <c r="BU95" s="9" t="str">
        <f>IFERROR(IF(INDEX($CL$2:$CL$7, MATCH(BU94, $CK$2:$CK$7, 0))&lt;=COUNTIF($BU$2:BU94, BU92), "", BU92), "")</f>
        <v/>
      </c>
      <c r="BV95" s="9" t="str">
        <f>IF(BU95="", "", COUNTIF($BU$2:BU95, BU95))</f>
        <v/>
      </c>
      <c r="BW95" s="68" t="str">
        <f t="shared" si="4"/>
        <v/>
      </c>
      <c r="BY95" s="80" t="str">
        <f t="shared" si="5"/>
        <v/>
      </c>
    </row>
    <row r="96" spans="1:77" x14ac:dyDescent="0.25">
      <c r="A96" s="1"/>
      <c r="B96" s="27"/>
      <c r="C96" s="314" t="s">
        <v>95</v>
      </c>
      <c r="D96" s="315"/>
      <c r="E96" s="315"/>
      <c r="F96" s="325"/>
      <c r="G96" s="73" t="str">
        <f ca="1">IFERROR(INDEX('Staff List'!$H$9:$H$358, MATCH(M100, 'Staff List'!$B$9:$B$358, 0)), "")</f>
        <v/>
      </c>
      <c r="H96" s="323" t="str">
        <f ca="1">IFERROR(INDEX('Staff List'!$AU$6:$AU$10, MATCH(G96, 'Staff List'!$AJ$6:$AJ$10, 0)), "")</f>
        <v/>
      </c>
      <c r="I96" s="324"/>
      <c r="J96" s="324"/>
      <c r="K96" s="324"/>
      <c r="L96" s="324"/>
      <c r="M96" s="331"/>
      <c r="N96" s="28"/>
      <c r="O96" s="314" t="s">
        <v>95</v>
      </c>
      <c r="P96" s="315"/>
      <c r="Q96" s="315"/>
      <c r="R96" s="325"/>
      <c r="S96" s="73" t="str">
        <f ca="1">IFERROR(INDEX('Staff List'!$H$9:$H$358, MATCH(Y100, 'Staff List'!$B$9:$B$358, 0)), "")</f>
        <v/>
      </c>
      <c r="T96" s="323" t="str">
        <f ca="1">IFERROR(INDEX('Staff List'!$AU$6:$AU$10, MATCH(S96, 'Staff List'!$AJ$6:$AJ$10, 0)), "")</f>
        <v/>
      </c>
      <c r="U96" s="324"/>
      <c r="V96" s="324"/>
      <c r="W96" s="324"/>
      <c r="X96" s="324"/>
      <c r="Y96" s="331"/>
      <c r="Z96" s="28"/>
      <c r="AA96" s="314" t="s">
        <v>95</v>
      </c>
      <c r="AB96" s="315"/>
      <c r="AC96" s="315"/>
      <c r="AD96" s="325"/>
      <c r="AE96" s="73" t="str">
        <f ca="1">IFERROR(INDEX('Staff List'!$H$9:$H$358, MATCH(AK100, 'Staff List'!$B$9:$B$358, 0)), "")</f>
        <v/>
      </c>
      <c r="AF96" s="323" t="str">
        <f ca="1">IFERROR(INDEX('Staff List'!$AU$6:$AU$10, MATCH(AE96, 'Staff List'!$AJ$6:$AJ$10, 0)), "")</f>
        <v/>
      </c>
      <c r="AG96" s="324"/>
      <c r="AH96" s="324"/>
      <c r="AI96" s="324"/>
      <c r="AJ96" s="324"/>
      <c r="AK96" s="331"/>
      <c r="AL96" s="28"/>
      <c r="AM96" s="314" t="s">
        <v>95</v>
      </c>
      <c r="AN96" s="315"/>
      <c r="AO96" s="315"/>
      <c r="AP96" s="325"/>
      <c r="AQ96" s="73" t="str">
        <f ca="1">IFERROR(INDEX('Staff List'!$H$9:$H$358, MATCH(AW100, 'Staff List'!$B$9:$B$358, 0)), "")</f>
        <v/>
      </c>
      <c r="AR96" s="323" t="str">
        <f ca="1">IFERROR(INDEX('Staff List'!$AU$6:$AU$10, MATCH(AQ96, 'Staff List'!$AJ$6:$AJ$10, 0)), "")</f>
        <v/>
      </c>
      <c r="AS96" s="324"/>
      <c r="AT96" s="324"/>
      <c r="AU96" s="324"/>
      <c r="AV96" s="324"/>
      <c r="AW96" s="331"/>
      <c r="AX96" s="28"/>
      <c r="AY96" s="314" t="s">
        <v>95</v>
      </c>
      <c r="AZ96" s="315"/>
      <c r="BA96" s="315"/>
      <c r="BB96" s="325"/>
      <c r="BC96" s="73" t="str">
        <f ca="1">IFERROR(INDEX('Staff List'!$H$9:$H$358, MATCH(BI100, 'Staff List'!$B$9:$B$358, 0)), "")</f>
        <v/>
      </c>
      <c r="BD96" s="323" t="str">
        <f ca="1">IFERROR(INDEX('Staff List'!$AU$6:$AU$10, MATCH(BC96, 'Staff List'!$AJ$6:$AJ$10, 0)), "")</f>
        <v/>
      </c>
      <c r="BE96" s="324"/>
      <c r="BF96" s="324"/>
      <c r="BG96" s="324"/>
      <c r="BH96" s="324"/>
      <c r="BI96" s="331"/>
      <c r="BJ96" s="29"/>
      <c r="BK96" s="1"/>
      <c r="BN96" s="8">
        <v>95</v>
      </c>
      <c r="BO96" s="9" t="str">
        <f>IF(INDEX('Staff List'!$E$9:$E$358, MATCH(BN96, NumList, 0))="", "", INDEX('Staff List'!$E$9:$E$358, MATCH(BN96, NumList, 0)))</f>
        <v/>
      </c>
      <c r="BP96" s="9" t="str">
        <f>IFERROR(RANK(BO96,$BO$2:$BO$351,1)+COUNTIF($BO$2:BO96,BO96)-1, "")</f>
        <v/>
      </c>
      <c r="BQ96" s="9" t="str">
        <f>IF(BO96="", "", COUNTIF($BO$2:BO96, BO96))</f>
        <v/>
      </c>
      <c r="BR96" s="68" t="str">
        <f t="shared" si="3"/>
        <v/>
      </c>
      <c r="BT96" s="8">
        <v>95</v>
      </c>
      <c r="BU96" s="9" t="str">
        <f>IFERROR(IF(INDEX($CL$2:$CL$7, MATCH(BU95, $CK$2:$CK$7, 0))&lt;=COUNTIF($BU$2:BU95, BU92), "", BU92), "")</f>
        <v/>
      </c>
      <c r="BV96" s="9" t="str">
        <f>IF(BU96="", "", COUNTIF($BU$2:BU96, BU96))</f>
        <v/>
      </c>
      <c r="BW96" s="68" t="str">
        <f t="shared" si="4"/>
        <v/>
      </c>
      <c r="BY96" s="80" t="str">
        <f t="shared" si="5"/>
        <v/>
      </c>
    </row>
    <row r="97" spans="1:77" x14ac:dyDescent="0.25">
      <c r="A97" s="1"/>
      <c r="B97" s="27"/>
      <c r="C97" s="314" t="s">
        <v>94</v>
      </c>
      <c r="D97" s="315"/>
      <c r="E97" s="315"/>
      <c r="F97" s="315"/>
      <c r="G97" s="74" t="str">
        <f ca="1">IFERROR(INDEX('Staff List'!$G$9:$G$358, MATCH(M100, 'Staff List'!$B$9:$B$358, 0)), "")</f>
        <v/>
      </c>
      <c r="H97" s="317" t="str">
        <f ca="1">IFERROR(INDEX('Staff List'!$AP$6:$AP$8, MATCH(G97, 'Staff List'!$AI$6:$AI$8, 0)), "")</f>
        <v/>
      </c>
      <c r="I97" s="313"/>
      <c r="J97" s="313"/>
      <c r="K97" s="313"/>
      <c r="L97" s="313"/>
      <c r="M97" s="331"/>
      <c r="N97" s="28"/>
      <c r="O97" s="314" t="s">
        <v>94</v>
      </c>
      <c r="P97" s="315"/>
      <c r="Q97" s="315"/>
      <c r="R97" s="315"/>
      <c r="S97" s="74" t="str">
        <f ca="1">IFERROR(INDEX('Staff List'!$G$9:$G$358, MATCH(Y100, 'Staff List'!$B$9:$B$358, 0)), "")</f>
        <v/>
      </c>
      <c r="T97" s="317" t="str">
        <f ca="1">IFERROR(INDEX('Staff List'!$AP$6:$AP$8, MATCH(S97, 'Staff List'!$AI$6:$AI$8, 0)), "")</f>
        <v/>
      </c>
      <c r="U97" s="313"/>
      <c r="V97" s="313"/>
      <c r="W97" s="313"/>
      <c r="X97" s="313"/>
      <c r="Y97" s="331"/>
      <c r="Z97" s="28"/>
      <c r="AA97" s="314" t="s">
        <v>94</v>
      </c>
      <c r="AB97" s="315"/>
      <c r="AC97" s="315"/>
      <c r="AD97" s="315"/>
      <c r="AE97" s="74" t="str">
        <f ca="1">IFERROR(INDEX('Staff List'!$G$9:$G$358, MATCH(AK100, 'Staff List'!$B$9:$B$358, 0)), "")</f>
        <v/>
      </c>
      <c r="AF97" s="317" t="str">
        <f ca="1">IFERROR(INDEX('Staff List'!$AP$6:$AP$8, MATCH(AE97, 'Staff List'!$AI$6:$AI$8, 0)), "")</f>
        <v/>
      </c>
      <c r="AG97" s="313"/>
      <c r="AH97" s="313"/>
      <c r="AI97" s="313"/>
      <c r="AJ97" s="313"/>
      <c r="AK97" s="331"/>
      <c r="AL97" s="28"/>
      <c r="AM97" s="314" t="s">
        <v>94</v>
      </c>
      <c r="AN97" s="315"/>
      <c r="AO97" s="315"/>
      <c r="AP97" s="315"/>
      <c r="AQ97" s="74" t="str">
        <f ca="1">IFERROR(INDEX('Staff List'!$G$9:$G$358, MATCH(AW100, 'Staff List'!$B$9:$B$358, 0)), "")</f>
        <v/>
      </c>
      <c r="AR97" s="317" t="str">
        <f ca="1">IFERROR(INDEX('Staff List'!$AP$6:$AP$8, MATCH(AQ97, 'Staff List'!$AI$6:$AI$8, 0)), "")</f>
        <v/>
      </c>
      <c r="AS97" s="313"/>
      <c r="AT97" s="313"/>
      <c r="AU97" s="313"/>
      <c r="AV97" s="313"/>
      <c r="AW97" s="331"/>
      <c r="AX97" s="28"/>
      <c r="AY97" s="314" t="s">
        <v>94</v>
      </c>
      <c r="AZ97" s="315"/>
      <c r="BA97" s="315"/>
      <c r="BB97" s="315"/>
      <c r="BC97" s="74" t="str">
        <f ca="1">IFERROR(INDEX('Staff List'!$G$9:$G$358, MATCH(BI100, 'Staff List'!$B$9:$B$358, 0)), "")</f>
        <v/>
      </c>
      <c r="BD97" s="317" t="str">
        <f ca="1">IFERROR(INDEX('Staff List'!$AP$6:$AP$8, MATCH(BC97, 'Staff List'!$AI$6:$AI$8, 0)), "")</f>
        <v/>
      </c>
      <c r="BE97" s="313"/>
      <c r="BF97" s="313"/>
      <c r="BG97" s="313"/>
      <c r="BH97" s="313"/>
      <c r="BI97" s="331"/>
      <c r="BJ97" s="29"/>
      <c r="BK97" s="1"/>
      <c r="BN97" s="8">
        <v>96</v>
      </c>
      <c r="BO97" s="9" t="str">
        <f>IF(INDEX('Staff List'!$E$9:$E$358, MATCH(BN97, NumList, 0))="", "", INDEX('Staff List'!$E$9:$E$358, MATCH(BN97, NumList, 0)))</f>
        <v/>
      </c>
      <c r="BP97" s="9" t="str">
        <f>IFERROR(RANK(BO97,$BO$2:$BO$351,1)+COUNTIF($BO$2:BO97,BO97)-1, "")</f>
        <v/>
      </c>
      <c r="BQ97" s="9" t="str">
        <f>IF(BO97="", "", COUNTIF($BO$2:BO97, BO97))</f>
        <v/>
      </c>
      <c r="BR97" s="68" t="str">
        <f t="shared" si="3"/>
        <v/>
      </c>
      <c r="BT97" s="8">
        <v>96</v>
      </c>
      <c r="BU97" s="9" t="str">
        <f>IFERROR(IF(INDEX($CL$2:$CL$7,MATCH(BU92,$CK$2:$CK$7,0))&lt;=COUNTIF($BU$2:BU96,BU92),IF((BU92+1)&lt;=6,BU92+1,""),BU92), "")</f>
        <v/>
      </c>
      <c r="BV97" s="9" t="str">
        <f>IF(BU97="", "", COUNTIF($BU$2:BU97, BU97))</f>
        <v/>
      </c>
      <c r="BW97" s="68" t="str">
        <f t="shared" si="4"/>
        <v/>
      </c>
      <c r="BY97" s="80" t="str">
        <f t="shared" si="5"/>
        <v/>
      </c>
    </row>
    <row r="98" spans="1:77" x14ac:dyDescent="0.25">
      <c r="A98" s="1"/>
      <c r="B98" s="27"/>
      <c r="C98" s="314" t="s">
        <v>97</v>
      </c>
      <c r="D98" s="315"/>
      <c r="E98" s="315"/>
      <c r="F98" s="319"/>
      <c r="G98" s="320"/>
      <c r="H98" s="317" t="str">
        <f ca="1">IFERROR(INDEX('Staff List'!$AT$6:$AT$8, MATCH(E95, 'Staff List'!$AM$6:$AM$8, 0)), "")</f>
        <v/>
      </c>
      <c r="I98" s="313"/>
      <c r="J98" s="313"/>
      <c r="K98" s="313"/>
      <c r="L98" s="313"/>
      <c r="M98" s="75" t="e">
        <f ca="1">INDEX($BY$2:$BY$401, MATCH(M101, $BT$2:$BT$401, 0))</f>
        <v>#N/A</v>
      </c>
      <c r="N98" s="28"/>
      <c r="O98" s="314" t="s">
        <v>97</v>
      </c>
      <c r="P98" s="315"/>
      <c r="Q98" s="315"/>
      <c r="R98" s="319"/>
      <c r="S98" s="320"/>
      <c r="T98" s="317" t="str">
        <f ca="1">IFERROR(INDEX('Staff List'!$AT$6:$AT$8, MATCH(Q95, 'Staff List'!$AM$6:$AM$8, 0)), "")</f>
        <v/>
      </c>
      <c r="U98" s="313"/>
      <c r="V98" s="313"/>
      <c r="W98" s="313"/>
      <c r="X98" s="313"/>
      <c r="Y98" s="75" t="e">
        <f ca="1">INDEX($BY$2:$BY$401, MATCH(Y101, $BT$2:$BT$401, 0))</f>
        <v>#N/A</v>
      </c>
      <c r="Z98" s="28"/>
      <c r="AA98" s="314" t="s">
        <v>97</v>
      </c>
      <c r="AB98" s="315"/>
      <c r="AC98" s="315"/>
      <c r="AD98" s="319"/>
      <c r="AE98" s="320"/>
      <c r="AF98" s="317" t="str">
        <f ca="1">IFERROR(INDEX('Staff List'!$AT$6:$AT$8, MATCH(AC95, 'Staff List'!$AM$6:$AM$8, 0)), "")</f>
        <v/>
      </c>
      <c r="AG98" s="313"/>
      <c r="AH98" s="313"/>
      <c r="AI98" s="313"/>
      <c r="AJ98" s="313"/>
      <c r="AK98" s="75" t="e">
        <f ca="1">INDEX($BY$2:$BY$401, MATCH(AK101, $BT$2:$BT$401, 0))</f>
        <v>#N/A</v>
      </c>
      <c r="AL98" s="28"/>
      <c r="AM98" s="314" t="s">
        <v>97</v>
      </c>
      <c r="AN98" s="315"/>
      <c r="AO98" s="315"/>
      <c r="AP98" s="319"/>
      <c r="AQ98" s="320"/>
      <c r="AR98" s="317" t="str">
        <f ca="1">IFERROR(INDEX('Staff List'!$AT$6:$AT$8, MATCH(AO95, 'Staff List'!$AM$6:$AM$8, 0)), "")</f>
        <v/>
      </c>
      <c r="AS98" s="313"/>
      <c r="AT98" s="313"/>
      <c r="AU98" s="313"/>
      <c r="AV98" s="313"/>
      <c r="AW98" s="75" t="e">
        <f ca="1">INDEX($BY$2:$BY$401, MATCH(AW101, $BT$2:$BT$401, 0))</f>
        <v>#N/A</v>
      </c>
      <c r="AX98" s="28"/>
      <c r="AY98" s="314" t="s">
        <v>97</v>
      </c>
      <c r="AZ98" s="315"/>
      <c r="BA98" s="315"/>
      <c r="BB98" s="319"/>
      <c r="BC98" s="320"/>
      <c r="BD98" s="317" t="str">
        <f ca="1">IFERROR(INDEX('Staff List'!$AT$6:$AT$8, MATCH(BA95, 'Staff List'!$AM$6:$AM$8, 0)), "")</f>
        <v/>
      </c>
      <c r="BE98" s="313"/>
      <c r="BF98" s="313"/>
      <c r="BG98" s="313"/>
      <c r="BH98" s="313"/>
      <c r="BI98" s="75" t="e">
        <f ca="1">INDEX($BY$2:$BY$401, MATCH(BI101, $BT$2:$BT$401, 0))</f>
        <v>#N/A</v>
      </c>
      <c r="BJ98" s="29"/>
      <c r="BK98" s="1"/>
      <c r="BN98" s="8">
        <v>97</v>
      </c>
      <c r="BO98" s="9" t="str">
        <f>IF(INDEX('Staff List'!$E$9:$E$358, MATCH(BN98, NumList, 0))="", "", INDEX('Staff List'!$E$9:$E$358, MATCH(BN98, NumList, 0)))</f>
        <v/>
      </c>
      <c r="BP98" s="9" t="str">
        <f>IFERROR(RANK(BO98,$BO$2:$BO$351,1)+COUNTIF($BO$2:BO98,BO98)-1, "")</f>
        <v/>
      </c>
      <c r="BQ98" s="9" t="str">
        <f>IF(BO98="", "", COUNTIF($BO$2:BO98, BO98))</f>
        <v/>
      </c>
      <c r="BR98" s="68" t="str">
        <f t="shared" si="3"/>
        <v/>
      </c>
      <c r="BT98" s="8">
        <v>97</v>
      </c>
      <c r="BU98" s="9" t="str">
        <f>IFERROR(IF(INDEX($CL$2:$CL$7, MATCH(BU97, $CK$2:$CK$7, 0))&lt;=COUNTIF($BU$2:BU97, BU97), "", BU97), "")</f>
        <v/>
      </c>
      <c r="BV98" s="9" t="str">
        <f>IF(BU98="", "", COUNTIF($BU$2:BU98, BU98))</f>
        <v/>
      </c>
      <c r="BW98" s="68" t="str">
        <f t="shared" si="4"/>
        <v/>
      </c>
      <c r="BY98" s="80" t="str">
        <f t="shared" si="5"/>
        <v/>
      </c>
    </row>
    <row r="99" spans="1:77" x14ac:dyDescent="0.25">
      <c r="A99" s="1"/>
      <c r="B99" s="27"/>
      <c r="C99" s="314" t="s">
        <v>93</v>
      </c>
      <c r="D99" s="315"/>
      <c r="E99" s="316"/>
      <c r="F99" s="313" t="str">
        <f ca="1">IFERROR(IF(INDEX('Staff List'!$M$9:$M$358, MATCH(M100, 'Staff List'!$B$9:$B$358, 0))="", "", INDEX('Staff List'!$M$9:$M$358, MATCH(M100, 'Staff List'!$B$9:$B$358, 0))), "")</f>
        <v/>
      </c>
      <c r="G99" s="313"/>
      <c r="H99" s="313"/>
      <c r="I99" s="313"/>
      <c r="J99" s="313"/>
      <c r="K99" s="313"/>
      <c r="L99" s="313"/>
      <c r="M99" s="75" t="str">
        <f ca="1">IFERROR(INDEX($BO$2:$BO$351, MATCH(M98, $BP$2:$BP$351, 0)), "")</f>
        <v/>
      </c>
      <c r="N99" s="28"/>
      <c r="O99" s="314" t="s">
        <v>93</v>
      </c>
      <c r="P99" s="315"/>
      <c r="Q99" s="316"/>
      <c r="R99" s="313" t="str">
        <f ca="1">IFERROR(IF(INDEX('Staff List'!$M$9:$M$358, MATCH(Y100, 'Staff List'!$B$9:$B$358, 0))="", "", INDEX('Staff List'!$M$9:$M$358, MATCH(Y100, 'Staff List'!$B$9:$B$358, 0))), "")</f>
        <v/>
      </c>
      <c r="S99" s="313"/>
      <c r="T99" s="313"/>
      <c r="U99" s="313"/>
      <c r="V99" s="313"/>
      <c r="W99" s="313"/>
      <c r="X99" s="313"/>
      <c r="Y99" s="75" t="str">
        <f ca="1">IFERROR(INDEX($BO$2:$BO$351, MATCH(Y98, $BP$2:$BP$351, 0)), "")</f>
        <v/>
      </c>
      <c r="Z99" s="28"/>
      <c r="AA99" s="314" t="s">
        <v>93</v>
      </c>
      <c r="AB99" s="315"/>
      <c r="AC99" s="316"/>
      <c r="AD99" s="313" t="str">
        <f ca="1">IFERROR(IF(INDEX('Staff List'!$M$9:$M$358, MATCH(AK100, 'Staff List'!$B$9:$B$358, 0))="", "", INDEX('Staff List'!$M$9:$M$358, MATCH(AK100, 'Staff List'!$B$9:$B$358, 0))), "")</f>
        <v/>
      </c>
      <c r="AE99" s="313"/>
      <c r="AF99" s="313"/>
      <c r="AG99" s="313"/>
      <c r="AH99" s="313"/>
      <c r="AI99" s="313"/>
      <c r="AJ99" s="313"/>
      <c r="AK99" s="75" t="str">
        <f ca="1">IFERROR(INDEX($BO$2:$BO$351, MATCH(AK98, $BP$2:$BP$351, 0)), "")</f>
        <v/>
      </c>
      <c r="AL99" s="28"/>
      <c r="AM99" s="314" t="s">
        <v>93</v>
      </c>
      <c r="AN99" s="315"/>
      <c r="AO99" s="316"/>
      <c r="AP99" s="313" t="str">
        <f ca="1">IFERROR(IF(INDEX('Staff List'!$M$9:$M$358, MATCH(AW100, 'Staff List'!$B$9:$B$358, 0))="", "", INDEX('Staff List'!$M$9:$M$358, MATCH(AW100, 'Staff List'!$B$9:$B$358, 0))), "")</f>
        <v/>
      </c>
      <c r="AQ99" s="313"/>
      <c r="AR99" s="313"/>
      <c r="AS99" s="313"/>
      <c r="AT99" s="313"/>
      <c r="AU99" s="313"/>
      <c r="AV99" s="313"/>
      <c r="AW99" s="75" t="str">
        <f ca="1">IFERROR(INDEX($BO$2:$BO$351, MATCH(AW98, $BP$2:$BP$351, 0)), "")</f>
        <v/>
      </c>
      <c r="AX99" s="28"/>
      <c r="AY99" s="314" t="s">
        <v>93</v>
      </c>
      <c r="AZ99" s="315"/>
      <c r="BA99" s="316"/>
      <c r="BB99" s="313" t="str">
        <f ca="1">IFERROR(IF(INDEX('Staff List'!$M$9:$M$358, MATCH(BI100, 'Staff List'!$B$9:$B$358, 0))="", "", INDEX('Staff List'!$M$9:$M$358, MATCH(BI100, 'Staff List'!$B$9:$B$358, 0))), "")</f>
        <v/>
      </c>
      <c r="BC99" s="313"/>
      <c r="BD99" s="313"/>
      <c r="BE99" s="313"/>
      <c r="BF99" s="313"/>
      <c r="BG99" s="313"/>
      <c r="BH99" s="313"/>
      <c r="BI99" s="75" t="str">
        <f ca="1">IFERROR(INDEX($BO$2:$BO$351, MATCH(BI98, $BP$2:$BP$351, 0)), "")</f>
        <v/>
      </c>
      <c r="BJ99" s="29"/>
      <c r="BK99" s="1"/>
      <c r="BN99" s="8">
        <v>98</v>
      </c>
      <c r="BO99" s="9" t="str">
        <f>IF(INDEX('Staff List'!$E$9:$E$358, MATCH(BN99, NumList, 0))="", "", INDEX('Staff List'!$E$9:$E$358, MATCH(BN99, NumList, 0)))</f>
        <v/>
      </c>
      <c r="BP99" s="9" t="str">
        <f>IFERROR(RANK(BO99,$BO$2:$BO$351,1)+COUNTIF($BO$2:BO99,BO99)-1, "")</f>
        <v/>
      </c>
      <c r="BQ99" s="9" t="str">
        <f>IF(BO99="", "", COUNTIF($BO$2:BO99, BO99))</f>
        <v/>
      </c>
      <c r="BR99" s="68" t="str">
        <f t="shared" si="3"/>
        <v/>
      </c>
      <c r="BT99" s="8">
        <v>98</v>
      </c>
      <c r="BU99" s="9" t="str">
        <f>IFERROR(IF(INDEX($CL$2:$CL$7, MATCH(BU98, $CK$2:$CK$7, 0))&lt;=COUNTIF($BU$2:BU98, BU97), "", BU97), "")</f>
        <v/>
      </c>
      <c r="BV99" s="9" t="str">
        <f>IF(BU99="", "", COUNTIF($BU$2:BU99, BU99))</f>
        <v/>
      </c>
      <c r="BW99" s="68" t="str">
        <f t="shared" si="4"/>
        <v/>
      </c>
      <c r="BY99" s="80" t="str">
        <f t="shared" si="5"/>
        <v/>
      </c>
    </row>
    <row r="100" spans="1:77" x14ac:dyDescent="0.25">
      <c r="A100" s="1"/>
      <c r="B100" s="27"/>
      <c r="C100" s="314" t="s">
        <v>92</v>
      </c>
      <c r="D100" s="315"/>
      <c r="E100" s="316"/>
      <c r="F100" s="317" t="str">
        <f ca="1">IFERROR(IF(INDEX('Staff List'!$Q$9:$Q$358, MATCH(M100, 'Staff List'!$B$9:$B$358, 0))="", "", INDEX('Staff List'!$Q$9:$Q$358, MATCH(M100, 'Staff List'!$B$9:$B$358, 0))), "")</f>
        <v/>
      </c>
      <c r="G100" s="313"/>
      <c r="H100" s="313"/>
      <c r="I100" s="313"/>
      <c r="J100" s="313"/>
      <c r="K100" s="313"/>
      <c r="L100" s="313"/>
      <c r="M100" s="75" t="str">
        <f ca="1">IFERROR(IF(M98="", "", INDEX($BN$2:$BN$351, MATCH(M98, $BP$2:$BP$351, 0))), "")</f>
        <v/>
      </c>
      <c r="N100" s="28"/>
      <c r="O100" s="314" t="s">
        <v>92</v>
      </c>
      <c r="P100" s="315"/>
      <c r="Q100" s="316"/>
      <c r="R100" s="317" t="str">
        <f ca="1">IFERROR(IF(INDEX('Staff List'!$Q$9:$Q$358, MATCH(Y100, 'Staff List'!$B$9:$B$358, 0))="", "", INDEX('Staff List'!$Q$9:$Q$358, MATCH(Y100, 'Staff List'!$B$9:$B$358, 0))), "")</f>
        <v/>
      </c>
      <c r="S100" s="313"/>
      <c r="T100" s="313"/>
      <c r="U100" s="313"/>
      <c r="V100" s="313"/>
      <c r="W100" s="313"/>
      <c r="X100" s="313"/>
      <c r="Y100" s="75" t="str">
        <f ca="1">IFERROR(IF(Y98="", "", INDEX($BN$2:$BN$351, MATCH(Y98, $BP$2:$BP$351, 0))), "")</f>
        <v/>
      </c>
      <c r="Z100" s="28"/>
      <c r="AA100" s="314" t="s">
        <v>92</v>
      </c>
      <c r="AB100" s="315"/>
      <c r="AC100" s="316"/>
      <c r="AD100" s="317" t="str">
        <f ca="1">IFERROR(IF(INDEX('Staff List'!$Q$9:$Q$358, MATCH(AK100, 'Staff List'!$B$9:$B$358, 0))="", "", INDEX('Staff List'!$Q$9:$Q$358, MATCH(AK100, 'Staff List'!$B$9:$B$358, 0))), "")</f>
        <v/>
      </c>
      <c r="AE100" s="313"/>
      <c r="AF100" s="313"/>
      <c r="AG100" s="313"/>
      <c r="AH100" s="313"/>
      <c r="AI100" s="313"/>
      <c r="AJ100" s="313"/>
      <c r="AK100" s="75" t="str">
        <f ca="1">IFERROR(IF(AK98="", "", INDEX($BN$2:$BN$351, MATCH(AK98, $BP$2:$BP$351, 0))), "")</f>
        <v/>
      </c>
      <c r="AL100" s="28"/>
      <c r="AM100" s="314" t="s">
        <v>92</v>
      </c>
      <c r="AN100" s="315"/>
      <c r="AO100" s="316"/>
      <c r="AP100" s="317" t="str">
        <f ca="1">IFERROR(IF(INDEX('Staff List'!$Q$9:$Q$358, MATCH(AW100, 'Staff List'!$B$9:$B$358, 0))="", "", INDEX('Staff List'!$Q$9:$Q$358, MATCH(AW100, 'Staff List'!$B$9:$B$358, 0))), "")</f>
        <v/>
      </c>
      <c r="AQ100" s="313"/>
      <c r="AR100" s="313"/>
      <c r="AS100" s="313"/>
      <c r="AT100" s="313"/>
      <c r="AU100" s="313"/>
      <c r="AV100" s="313"/>
      <c r="AW100" s="75" t="str">
        <f ca="1">IFERROR(IF(AW98="", "", INDEX($BN$2:$BN$351, MATCH(AW98, $BP$2:$BP$351, 0))), "")</f>
        <v/>
      </c>
      <c r="AX100" s="28"/>
      <c r="AY100" s="314" t="s">
        <v>92</v>
      </c>
      <c r="AZ100" s="315"/>
      <c r="BA100" s="316"/>
      <c r="BB100" s="317" t="str">
        <f ca="1">IFERROR(IF(INDEX('Staff List'!$Q$9:$Q$358, MATCH(BI100, 'Staff List'!$B$9:$B$358, 0))="", "", INDEX('Staff List'!$Q$9:$Q$358, MATCH(BI100, 'Staff List'!$B$9:$B$358, 0))), "")</f>
        <v/>
      </c>
      <c r="BC100" s="313"/>
      <c r="BD100" s="313"/>
      <c r="BE100" s="313"/>
      <c r="BF100" s="313"/>
      <c r="BG100" s="313"/>
      <c r="BH100" s="313"/>
      <c r="BI100" s="75" t="str">
        <f ca="1">IFERROR(IF(BI98="", "", INDEX($BN$2:$BN$351, MATCH(BI98, $BP$2:$BP$351, 0))), "")</f>
        <v/>
      </c>
      <c r="BJ100" s="29"/>
      <c r="BK100" s="1"/>
      <c r="BN100" s="8">
        <v>99</v>
      </c>
      <c r="BO100" s="9" t="str">
        <f>IF(INDEX('Staff List'!$E$9:$E$358, MATCH(BN100, NumList, 0))="", "", INDEX('Staff List'!$E$9:$E$358, MATCH(BN100, NumList, 0)))</f>
        <v/>
      </c>
      <c r="BP100" s="9" t="str">
        <f>IFERROR(RANK(BO100,$BO$2:$BO$351,1)+COUNTIF($BO$2:BO100,BO100)-1, "")</f>
        <v/>
      </c>
      <c r="BQ100" s="9" t="str">
        <f>IF(BO100="", "", COUNTIF($BO$2:BO100, BO100))</f>
        <v/>
      </c>
      <c r="BR100" s="68" t="str">
        <f t="shared" si="3"/>
        <v/>
      </c>
      <c r="BT100" s="8">
        <v>99</v>
      </c>
      <c r="BU100" s="9" t="str">
        <f>IFERROR(IF(INDEX($CL$2:$CL$7, MATCH(BU99, $CK$2:$CK$7, 0))&lt;=COUNTIF($BU$2:BU99, BU97), "", BU97), "")</f>
        <v/>
      </c>
      <c r="BV100" s="9" t="str">
        <f>IF(BU100="", "", COUNTIF($BU$2:BU100, BU100))</f>
        <v/>
      </c>
      <c r="BW100" s="68" t="str">
        <f t="shared" si="4"/>
        <v/>
      </c>
      <c r="BY100" s="80" t="str">
        <f t="shared" si="5"/>
        <v/>
      </c>
    </row>
    <row r="101" spans="1:77" x14ac:dyDescent="0.25">
      <c r="A101" s="1"/>
      <c r="B101" s="27"/>
      <c r="C101" s="318" t="s">
        <v>96</v>
      </c>
      <c r="D101" s="319"/>
      <c r="E101" s="320"/>
      <c r="F101" s="321" t="str">
        <f ca="1">IFERROR(IF(INDEX('Staff List'!$U$9:$U$358, MATCH(M100, 'Staff List'!$B$9:$B$358, 0))="", "", INDEX('Staff List'!$U$9:$U$358, MATCH(M100, 'Staff List'!$B$9:$B$358, 0))), "")</f>
        <v/>
      </c>
      <c r="G101" s="322"/>
      <c r="H101" s="322"/>
      <c r="I101" s="322"/>
      <c r="J101" s="322"/>
      <c r="K101" s="322"/>
      <c r="L101" s="322"/>
      <c r="M101" s="81">
        <f ca="1">BI91+1</f>
        <v>540</v>
      </c>
      <c r="N101" s="28"/>
      <c r="O101" s="318" t="s">
        <v>96</v>
      </c>
      <c r="P101" s="319"/>
      <c r="Q101" s="320"/>
      <c r="R101" s="321" t="str">
        <f ca="1">IFERROR(IF(INDEX('Staff List'!$U$9:$U$358, MATCH(Y100, 'Staff List'!$B$9:$B$358, 0))="", "", INDEX('Staff List'!$U$9:$U$358, MATCH(Y100, 'Staff List'!$B$9:$B$358, 0))), "")</f>
        <v/>
      </c>
      <c r="S101" s="322"/>
      <c r="T101" s="322"/>
      <c r="U101" s="322"/>
      <c r="V101" s="322"/>
      <c r="W101" s="322"/>
      <c r="X101" s="322"/>
      <c r="Y101" s="81">
        <f ca="1">M101+1</f>
        <v>541</v>
      </c>
      <c r="Z101" s="28"/>
      <c r="AA101" s="318" t="s">
        <v>96</v>
      </c>
      <c r="AB101" s="319"/>
      <c r="AC101" s="320"/>
      <c r="AD101" s="321" t="str">
        <f ca="1">IFERROR(IF(INDEX('Staff List'!$U$9:$U$358, MATCH(AK100, 'Staff List'!$B$9:$B$358, 0))="", "", INDEX('Staff List'!$U$9:$U$358, MATCH(AK100, 'Staff List'!$B$9:$B$358, 0))), "")</f>
        <v/>
      </c>
      <c r="AE101" s="322"/>
      <c r="AF101" s="322"/>
      <c r="AG101" s="322"/>
      <c r="AH101" s="322"/>
      <c r="AI101" s="322"/>
      <c r="AJ101" s="322"/>
      <c r="AK101" s="81">
        <f ca="1">Y101+1</f>
        <v>542</v>
      </c>
      <c r="AL101" s="28"/>
      <c r="AM101" s="318" t="s">
        <v>96</v>
      </c>
      <c r="AN101" s="319"/>
      <c r="AO101" s="320"/>
      <c r="AP101" s="321" t="str">
        <f ca="1">IFERROR(IF(INDEX('Staff List'!$U$9:$U$358, MATCH(AW100, 'Staff List'!$B$9:$B$358, 0))="", "", INDEX('Staff List'!$U$9:$U$358, MATCH(AW100, 'Staff List'!$B$9:$B$358, 0))), "")</f>
        <v/>
      </c>
      <c r="AQ101" s="322"/>
      <c r="AR101" s="322"/>
      <c r="AS101" s="322"/>
      <c r="AT101" s="322"/>
      <c r="AU101" s="322"/>
      <c r="AV101" s="322"/>
      <c r="AW101" s="81">
        <f ca="1">AK101+1</f>
        <v>543</v>
      </c>
      <c r="AX101" s="28"/>
      <c r="AY101" s="318" t="s">
        <v>96</v>
      </c>
      <c r="AZ101" s="319"/>
      <c r="BA101" s="320"/>
      <c r="BB101" s="321" t="str">
        <f ca="1">IFERROR(IF(INDEX('Staff List'!$U$9:$U$358, MATCH(BI100, 'Staff List'!$B$9:$B$358, 0))="", "", INDEX('Staff List'!$U$9:$U$358, MATCH(BI100, 'Staff List'!$B$9:$B$358, 0))), "")</f>
        <v/>
      </c>
      <c r="BC101" s="322"/>
      <c r="BD101" s="322"/>
      <c r="BE101" s="322"/>
      <c r="BF101" s="322"/>
      <c r="BG101" s="322"/>
      <c r="BH101" s="322"/>
      <c r="BI101" s="81">
        <f ca="1">AW101+1</f>
        <v>544</v>
      </c>
      <c r="BJ101" s="29"/>
      <c r="BK101" s="1"/>
      <c r="BN101" s="8">
        <v>100</v>
      </c>
      <c r="BO101" s="9" t="str">
        <f>IF(INDEX('Staff List'!$E$9:$E$358, MATCH(BN101, NumList, 0))="", "", INDEX('Staff List'!$E$9:$E$358, MATCH(BN101, NumList, 0)))</f>
        <v/>
      </c>
      <c r="BP101" s="9" t="str">
        <f>IFERROR(RANK(BO101,$BO$2:$BO$351,1)+COUNTIF($BO$2:BO101,BO101)-1, "")</f>
        <v/>
      </c>
      <c r="BQ101" s="9" t="str">
        <f>IF(BO101="", "", COUNTIF($BO$2:BO101, BO101))</f>
        <v/>
      </c>
      <c r="BR101" s="68" t="str">
        <f t="shared" si="3"/>
        <v/>
      </c>
      <c r="BT101" s="8">
        <v>100</v>
      </c>
      <c r="BU101" s="9" t="str">
        <f>IFERROR(IF(INDEX($CL$2:$CL$7, MATCH(BU100, $CK$2:$CK$7, 0))&lt;=COUNTIF($BU$2:BU100, BU97), "", BU97), "")</f>
        <v/>
      </c>
      <c r="BV101" s="9" t="str">
        <f>IF(BU101="", "", COUNTIF($BU$2:BU101, BU101))</f>
        <v/>
      </c>
      <c r="BW101" s="68" t="str">
        <f t="shared" si="4"/>
        <v/>
      </c>
      <c r="BY101" s="80" t="str">
        <f t="shared" si="5"/>
        <v/>
      </c>
    </row>
    <row r="102" spans="1:77" ht="15.75" thickBot="1" x14ac:dyDescent="0.3">
      <c r="A102" s="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3"/>
      <c r="BK102" s="1"/>
      <c r="BN102" s="8">
        <v>101</v>
      </c>
      <c r="BO102" s="9" t="str">
        <f>IF(INDEX('Staff List'!$E$9:$E$358, MATCH(BN102, NumList, 0))="", "", INDEX('Staff List'!$E$9:$E$358, MATCH(BN102, NumList, 0)))</f>
        <v/>
      </c>
      <c r="BP102" s="9" t="str">
        <f>IFERROR(RANK(BO102,$BO$2:$BO$351,1)+COUNTIF($BO$2:BO102,BO102)-1, "")</f>
        <v/>
      </c>
      <c r="BQ102" s="9" t="str">
        <f>IF(BO102="", "", COUNTIF($BO$2:BO102, BO102))</f>
        <v/>
      </c>
      <c r="BR102" s="68" t="str">
        <f t="shared" si="3"/>
        <v/>
      </c>
      <c r="BT102" s="8">
        <v>101</v>
      </c>
      <c r="BU102" s="9" t="str">
        <f>IFERROR(IF(INDEX($CL$2:$CL$7,MATCH(BU97,$CK$2:$CK$7,0))&lt;=COUNTIF($BU$2:BU101,BU97),IF((BU97+1)&lt;=6,BU97+1,""),BU97), "")</f>
        <v/>
      </c>
      <c r="BV102" s="9" t="str">
        <f>IF(BU102="", "", COUNTIF($BU$2:BU102, BU102))</f>
        <v/>
      </c>
      <c r="BW102" s="68" t="str">
        <f t="shared" si="4"/>
        <v/>
      </c>
      <c r="BY102" s="80" t="str">
        <f t="shared" si="5"/>
        <v/>
      </c>
    </row>
    <row r="103" spans="1:77"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N103" s="8">
        <v>102</v>
      </c>
      <c r="BO103" s="9" t="str">
        <f>IF(INDEX('Staff List'!$E$9:$E$358, MATCH(BN103, NumList, 0))="", "", INDEX('Staff List'!$E$9:$E$358, MATCH(BN103, NumList, 0)))</f>
        <v/>
      </c>
      <c r="BP103" s="9" t="str">
        <f>IFERROR(RANK(BO103,$BO$2:$BO$351,1)+COUNTIF($BO$2:BO103,BO103)-1, "")</f>
        <v/>
      </c>
      <c r="BQ103" s="9" t="str">
        <f>IF(BO103="", "", COUNTIF($BO$2:BO103, BO103))</f>
        <v/>
      </c>
      <c r="BR103" s="68" t="str">
        <f t="shared" si="3"/>
        <v/>
      </c>
      <c r="BT103" s="8">
        <v>102</v>
      </c>
      <c r="BU103" s="9" t="str">
        <f>IFERROR(IF(INDEX($CL$2:$CL$7, MATCH(BU102, $CK$2:$CK$7, 0))&lt;=COUNTIF($BU$2:BU102, BU102), "", BU102), "")</f>
        <v/>
      </c>
      <c r="BV103" s="9" t="str">
        <f>IF(BU103="", "", COUNTIF($BU$2:BU103, BU103))</f>
        <v/>
      </c>
      <c r="BW103" s="68" t="str">
        <f t="shared" si="4"/>
        <v/>
      </c>
      <c r="BY103" s="80" t="str">
        <f t="shared" si="5"/>
        <v/>
      </c>
    </row>
    <row r="104" spans="1:77" ht="15.75" thickBot="1" x14ac:dyDescent="0.3">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c r="BF104" s="28"/>
      <c r="BG104" s="28"/>
      <c r="BH104" s="28"/>
      <c r="BI104" s="28"/>
      <c r="BJ104" s="28"/>
      <c r="BK104" s="28"/>
      <c r="BN104" s="8">
        <v>103</v>
      </c>
      <c r="BO104" s="9" t="str">
        <f>IF(INDEX('Staff List'!$E$9:$E$358, MATCH(BN104, NumList, 0))="", "", INDEX('Staff List'!$E$9:$E$358, MATCH(BN104, NumList, 0)))</f>
        <v/>
      </c>
      <c r="BP104" s="9" t="str">
        <f>IFERROR(RANK(BO104,$BO$2:$BO$351,1)+COUNTIF($BO$2:BO104,BO104)-1, "")</f>
        <v/>
      </c>
      <c r="BQ104" s="9" t="str">
        <f>IF(BO104="", "", COUNTIF($BO$2:BO104, BO104))</f>
        <v/>
      </c>
      <c r="BR104" s="68" t="str">
        <f t="shared" si="3"/>
        <v/>
      </c>
      <c r="BT104" s="8">
        <v>103</v>
      </c>
      <c r="BU104" s="9" t="str">
        <f>IFERROR(IF(INDEX($CL$2:$CL$7, MATCH(BU103, $CK$2:$CK$7, 0))&lt;=COUNTIF($BU$2:BU103, BU102), "", BU102), "")</f>
        <v/>
      </c>
      <c r="BV104" s="9" t="str">
        <f>IF(BU104="", "", COUNTIF($BU$2:BU104, BU104))</f>
        <v/>
      </c>
      <c r="BW104" s="68" t="str">
        <f t="shared" si="4"/>
        <v/>
      </c>
      <c r="BY104" s="80" t="str">
        <f t="shared" si="5"/>
        <v/>
      </c>
    </row>
    <row r="105" spans="1:77" x14ac:dyDescent="0.25">
      <c r="A105" s="1"/>
      <c r="B105" s="24"/>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c r="AP105" s="88"/>
      <c r="AQ105" s="25"/>
      <c r="AR105" s="25"/>
      <c r="AS105" s="25"/>
      <c r="AT105" s="25"/>
      <c r="AU105" s="25"/>
      <c r="AV105" s="25"/>
      <c r="AW105" s="25"/>
      <c r="AX105" s="25"/>
      <c r="AY105" s="25"/>
      <c r="AZ105" s="25"/>
      <c r="BA105" s="25"/>
      <c r="BB105" s="25"/>
      <c r="BC105" s="25"/>
      <c r="BD105" s="25"/>
      <c r="BE105" s="25"/>
      <c r="BF105" s="25"/>
      <c r="BG105" s="25"/>
      <c r="BH105" s="25"/>
      <c r="BI105" s="25"/>
      <c r="BJ105" s="26"/>
      <c r="BK105" s="1"/>
      <c r="BN105" s="8">
        <v>104</v>
      </c>
      <c r="BO105" s="9" t="str">
        <f>IF(INDEX('Staff List'!$E$9:$E$358, MATCH(BN105, NumList, 0))="", "", INDEX('Staff List'!$E$9:$E$358, MATCH(BN105, NumList, 0)))</f>
        <v/>
      </c>
      <c r="BP105" s="9" t="str">
        <f>IFERROR(RANK(BO105,$BO$2:$BO$351,1)+COUNTIF($BO$2:BO105,BO105)-1, "")</f>
        <v/>
      </c>
      <c r="BQ105" s="9" t="str">
        <f>IF(BO105="", "", COUNTIF($BO$2:BO105, BO105))</f>
        <v/>
      </c>
      <c r="BR105" s="68" t="str">
        <f t="shared" si="3"/>
        <v/>
      </c>
      <c r="BT105" s="8">
        <v>104</v>
      </c>
      <c r="BU105" s="9" t="str">
        <f>IFERROR(IF(INDEX($CL$2:$CL$7, MATCH(BU104, $CK$2:$CK$7, 0))&lt;=COUNTIF($BU$2:BU104, BU102), "", BU102), "")</f>
        <v/>
      </c>
      <c r="BV105" s="9" t="str">
        <f>IF(BU105="", "", COUNTIF($BU$2:BU105, BU105))</f>
        <v/>
      </c>
      <c r="BW105" s="68" t="str">
        <f t="shared" si="4"/>
        <v/>
      </c>
      <c r="BY105" s="80" t="str">
        <f t="shared" si="5"/>
        <v/>
      </c>
    </row>
    <row r="106" spans="1:77" x14ac:dyDescent="0.25">
      <c r="A106" s="1"/>
      <c r="B106" s="27"/>
      <c r="C106" s="121" t="str">
        <f ca="1">"Tier "&amp;M112&amp;""</f>
        <v xml:space="preserve">Tier </v>
      </c>
      <c r="D106" s="122"/>
      <c r="E106" s="122"/>
      <c r="F106" s="122"/>
      <c r="G106" s="122"/>
      <c r="H106" s="122"/>
      <c r="I106" s="122"/>
      <c r="J106" s="122"/>
      <c r="K106" s="122"/>
      <c r="L106" s="122"/>
      <c r="M106" s="239"/>
      <c r="N106" s="70"/>
      <c r="O106" s="121" t="str">
        <f ca="1">"Tier "&amp;Y112&amp;""</f>
        <v xml:space="preserve">Tier </v>
      </c>
      <c r="P106" s="122"/>
      <c r="Q106" s="122"/>
      <c r="R106" s="122"/>
      <c r="S106" s="122"/>
      <c r="T106" s="122"/>
      <c r="U106" s="122"/>
      <c r="V106" s="122"/>
      <c r="W106" s="122"/>
      <c r="X106" s="122"/>
      <c r="Y106" s="239"/>
      <c r="Z106" s="28"/>
      <c r="AA106" s="121" t="str">
        <f ca="1">"Tier "&amp;AK112&amp;""</f>
        <v xml:space="preserve">Tier </v>
      </c>
      <c r="AB106" s="122"/>
      <c r="AC106" s="122"/>
      <c r="AD106" s="122"/>
      <c r="AE106" s="122"/>
      <c r="AF106" s="122"/>
      <c r="AG106" s="122"/>
      <c r="AH106" s="122"/>
      <c r="AI106" s="122"/>
      <c r="AJ106" s="122"/>
      <c r="AK106" s="239"/>
      <c r="AL106" s="28"/>
      <c r="AM106" s="121" t="str">
        <f ca="1">"Tier "&amp;AW112&amp;""</f>
        <v xml:space="preserve">Tier </v>
      </c>
      <c r="AN106" s="122"/>
      <c r="AO106" s="122"/>
      <c r="AP106" s="122"/>
      <c r="AQ106" s="122"/>
      <c r="AR106" s="122"/>
      <c r="AS106" s="122"/>
      <c r="AT106" s="122"/>
      <c r="AU106" s="122"/>
      <c r="AV106" s="122"/>
      <c r="AW106" s="239"/>
      <c r="AX106" s="28"/>
      <c r="AY106" s="121" t="str">
        <f ca="1">"Tier "&amp;BI112&amp;""</f>
        <v xml:space="preserve">Tier </v>
      </c>
      <c r="AZ106" s="122"/>
      <c r="BA106" s="122"/>
      <c r="BB106" s="122"/>
      <c r="BC106" s="122"/>
      <c r="BD106" s="122"/>
      <c r="BE106" s="122"/>
      <c r="BF106" s="122"/>
      <c r="BG106" s="122"/>
      <c r="BH106" s="122"/>
      <c r="BI106" s="239"/>
      <c r="BJ106" s="29"/>
      <c r="BK106" s="70"/>
      <c r="BN106" s="8">
        <v>105</v>
      </c>
      <c r="BO106" s="9" t="str">
        <f>IF(INDEX('Staff List'!$E$9:$E$358, MATCH(BN106, NumList, 0))="", "", INDEX('Staff List'!$E$9:$E$358, MATCH(BN106, NumList, 0)))</f>
        <v/>
      </c>
      <c r="BP106" s="9" t="str">
        <f>IFERROR(RANK(BO106,$BO$2:$BO$351,1)+COUNTIF($BO$2:BO106,BO106)-1, "")</f>
        <v/>
      </c>
      <c r="BQ106" s="9" t="str">
        <f>IF(BO106="", "", COUNTIF($BO$2:BO106, BO106))</f>
        <v/>
      </c>
      <c r="BR106" s="68" t="str">
        <f t="shared" si="3"/>
        <v/>
      </c>
      <c r="BT106" s="8">
        <v>105</v>
      </c>
      <c r="BU106" s="9" t="str">
        <f>IFERROR(IF(INDEX($CL$2:$CL$7, MATCH(BU105, $CK$2:$CK$7, 0))&lt;=COUNTIF($BU$2:BU105, BU102), "", BU102), "")</f>
        <v/>
      </c>
      <c r="BV106" s="9" t="str">
        <f>IF(BU106="", "", COUNTIF($BU$2:BU106, BU106))</f>
        <v/>
      </c>
      <c r="BW106" s="68" t="str">
        <f t="shared" si="4"/>
        <v/>
      </c>
      <c r="BY106" s="80" t="str">
        <f t="shared" si="5"/>
        <v/>
      </c>
    </row>
    <row r="107" spans="1:77" x14ac:dyDescent="0.25">
      <c r="A107" s="1"/>
      <c r="B107" s="27"/>
      <c r="C107" s="326" t="s">
        <v>91</v>
      </c>
      <c r="D107" s="325"/>
      <c r="E107" s="327"/>
      <c r="F107" s="328" t="str">
        <f ca="1">IFERROR(IF(INDEX('Staff List'!$C$9:$C$358, MATCH(M113, 'Staff List'!$B$9:$B$358, 0))="", "", INDEX('Staff List'!$C$9:$C$358, MATCH(M113, 'Staff List'!$B$9:$B$358, 0))), "")</f>
        <v/>
      </c>
      <c r="G107" s="329"/>
      <c r="H107" s="329"/>
      <c r="I107" s="329"/>
      <c r="J107" s="329"/>
      <c r="K107" s="329"/>
      <c r="L107" s="329"/>
      <c r="M107" s="330"/>
      <c r="N107" s="70"/>
      <c r="O107" s="326" t="s">
        <v>91</v>
      </c>
      <c r="P107" s="325"/>
      <c r="Q107" s="327"/>
      <c r="R107" s="328" t="str">
        <f ca="1">IFERROR(IF(INDEX('Staff List'!$C$9:$C$358, MATCH(Y113, 'Staff List'!$B$9:$B$358, 0))="", "", INDEX('Staff List'!$C$9:$C$358, MATCH(Y113, 'Staff List'!$B$9:$B$358, 0))), "")</f>
        <v/>
      </c>
      <c r="S107" s="329"/>
      <c r="T107" s="329"/>
      <c r="U107" s="329"/>
      <c r="V107" s="329"/>
      <c r="W107" s="329"/>
      <c r="X107" s="329"/>
      <c r="Y107" s="330"/>
      <c r="Z107" s="28"/>
      <c r="AA107" s="326" t="s">
        <v>91</v>
      </c>
      <c r="AB107" s="325"/>
      <c r="AC107" s="327"/>
      <c r="AD107" s="328" t="str">
        <f ca="1">IFERROR(IF(INDEX('Staff List'!$C$9:$C$358, MATCH(AK113, 'Staff List'!$B$9:$B$358, 0))="", "", INDEX('Staff List'!$C$9:$C$358, MATCH(AK113, 'Staff List'!$B$9:$B$358, 0))), "")</f>
        <v/>
      </c>
      <c r="AE107" s="329"/>
      <c r="AF107" s="329"/>
      <c r="AG107" s="329"/>
      <c r="AH107" s="329"/>
      <c r="AI107" s="329"/>
      <c r="AJ107" s="329"/>
      <c r="AK107" s="330"/>
      <c r="AL107" s="28"/>
      <c r="AM107" s="326" t="s">
        <v>91</v>
      </c>
      <c r="AN107" s="325"/>
      <c r="AO107" s="327"/>
      <c r="AP107" s="328" t="str">
        <f ca="1">IFERROR(IF(INDEX('Staff List'!$C$9:$C$358, MATCH(AW113, 'Staff List'!$B$9:$B$358, 0))="", "", INDEX('Staff List'!$C$9:$C$358, MATCH(AW113, 'Staff List'!$B$9:$B$358, 0))), "")</f>
        <v/>
      </c>
      <c r="AQ107" s="329"/>
      <c r="AR107" s="329"/>
      <c r="AS107" s="329"/>
      <c r="AT107" s="329"/>
      <c r="AU107" s="329"/>
      <c r="AV107" s="329"/>
      <c r="AW107" s="330"/>
      <c r="AX107" s="28"/>
      <c r="AY107" s="326" t="s">
        <v>91</v>
      </c>
      <c r="AZ107" s="325"/>
      <c r="BA107" s="327"/>
      <c r="BB107" s="328" t="str">
        <f ca="1">IFERROR(IF(INDEX('Staff List'!$C$9:$C$358, MATCH(BI113, 'Staff List'!$B$9:$B$358, 0))="", "", INDEX('Staff List'!$C$9:$C$358, MATCH(BI113, 'Staff List'!$B$9:$B$358, 0))), "")</f>
        <v/>
      </c>
      <c r="BC107" s="329"/>
      <c r="BD107" s="329"/>
      <c r="BE107" s="329"/>
      <c r="BF107" s="329"/>
      <c r="BG107" s="329"/>
      <c r="BH107" s="329"/>
      <c r="BI107" s="330"/>
      <c r="BJ107" s="29"/>
      <c r="BK107" s="70"/>
      <c r="BN107" s="8">
        <v>106</v>
      </c>
      <c r="BO107" s="9" t="str">
        <f>IF(INDEX('Staff List'!$E$9:$E$358, MATCH(BN107, NumList, 0))="", "", INDEX('Staff List'!$E$9:$E$358, MATCH(BN107, NumList, 0)))</f>
        <v/>
      </c>
      <c r="BP107" s="9" t="str">
        <f>IFERROR(RANK(BO107,$BO$2:$BO$351,1)+COUNTIF($BO$2:BO107,BO107)-1, "")</f>
        <v/>
      </c>
      <c r="BQ107" s="9" t="str">
        <f>IF(BO107="", "", COUNTIF($BO$2:BO107, BO107))</f>
        <v/>
      </c>
      <c r="BR107" s="68" t="str">
        <f t="shared" si="3"/>
        <v/>
      </c>
      <c r="BT107" s="8">
        <v>106</v>
      </c>
      <c r="BU107" s="9" t="str">
        <f>IFERROR(IF(INDEX($CL$2:$CL$7,MATCH(BU102,$CK$2:$CK$7,0))&lt;=COUNTIF($BU$2:BU106,BU102),IF((BU102+1)&lt;=6,BU102+1,""),BU102), "")</f>
        <v/>
      </c>
      <c r="BV107" s="9" t="str">
        <f>IF(BU107="", "", COUNTIF($BU$2:BU107, BU107))</f>
        <v/>
      </c>
      <c r="BW107" s="68" t="str">
        <f t="shared" si="4"/>
        <v/>
      </c>
      <c r="BY107" s="80" t="str">
        <f t="shared" si="5"/>
        <v/>
      </c>
    </row>
    <row r="108" spans="1:77" x14ac:dyDescent="0.25">
      <c r="A108" s="1"/>
      <c r="B108" s="27"/>
      <c r="C108" s="332" t="s">
        <v>90</v>
      </c>
      <c r="D108" s="333"/>
      <c r="E108" s="72" t="str">
        <f ca="1">IFERROR(INDEX('Staff List'!$K$9:$K$358, MATCH(M113, 'Staff List'!$B$9:$B$358, 0)), "")</f>
        <v/>
      </c>
      <c r="F108" s="317" t="str">
        <f ca="1">IFERROR(IF(INDEX('Staff List'!$D$9:$D$358, MATCH(M113, 'Staff List'!$B$9:$B$358, 0))="", "", INDEX('Staff List'!$D$9:$D$358, MATCH(M113, 'Staff List'!$B$9:$B$358, 0))), "")</f>
        <v/>
      </c>
      <c r="G108" s="313"/>
      <c r="H108" s="313"/>
      <c r="I108" s="313"/>
      <c r="J108" s="313"/>
      <c r="K108" s="313"/>
      <c r="L108" s="313"/>
      <c r="M108" s="331"/>
      <c r="N108" s="70"/>
      <c r="O108" s="332" t="s">
        <v>90</v>
      </c>
      <c r="P108" s="333"/>
      <c r="Q108" s="72" t="str">
        <f ca="1">IFERROR(INDEX('Staff List'!$K$9:$K$358, MATCH(Y113, 'Staff List'!$B$9:$B$358, 0)), "")</f>
        <v/>
      </c>
      <c r="R108" s="317" t="str">
        <f ca="1">IFERROR(IF(INDEX('Staff List'!$D$9:$D$358, MATCH(Y113, 'Staff List'!$B$9:$B$358, 0))="", "", INDEX('Staff List'!$D$9:$D$358, MATCH(Y113, 'Staff List'!$B$9:$B$358, 0))), "")</f>
        <v/>
      </c>
      <c r="S108" s="313"/>
      <c r="T108" s="313"/>
      <c r="U108" s="313"/>
      <c r="V108" s="313"/>
      <c r="W108" s="313"/>
      <c r="X108" s="313"/>
      <c r="Y108" s="331"/>
      <c r="Z108" s="28"/>
      <c r="AA108" s="332" t="s">
        <v>90</v>
      </c>
      <c r="AB108" s="333"/>
      <c r="AC108" s="72" t="str">
        <f ca="1">IFERROR(INDEX('Staff List'!$K$9:$K$358, MATCH(AK113, 'Staff List'!$B$9:$B$358, 0)), "")</f>
        <v/>
      </c>
      <c r="AD108" s="317" t="str">
        <f ca="1">IFERROR(IF(INDEX('Staff List'!$D$9:$D$358, MATCH(AK113, 'Staff List'!$B$9:$B$358, 0))="", "", INDEX('Staff List'!$D$9:$D$358, MATCH(AK113, 'Staff List'!$B$9:$B$358, 0))), "")</f>
        <v/>
      </c>
      <c r="AE108" s="313"/>
      <c r="AF108" s="313"/>
      <c r="AG108" s="313"/>
      <c r="AH108" s="313"/>
      <c r="AI108" s="313"/>
      <c r="AJ108" s="313"/>
      <c r="AK108" s="331"/>
      <c r="AL108" s="28"/>
      <c r="AM108" s="332" t="s">
        <v>90</v>
      </c>
      <c r="AN108" s="333"/>
      <c r="AO108" s="72" t="str">
        <f ca="1">IFERROR(INDEX('Staff List'!$K$9:$K$358, MATCH(AW113, 'Staff List'!$B$9:$B$358, 0)), "")</f>
        <v/>
      </c>
      <c r="AP108" s="317" t="str">
        <f ca="1">IFERROR(IF(INDEX('Staff List'!$D$9:$D$358, MATCH(AW113, 'Staff List'!$B$9:$B$358, 0))="", "", INDEX('Staff List'!$D$9:$D$358, MATCH(AW113, 'Staff List'!$B$9:$B$358, 0))), "")</f>
        <v/>
      </c>
      <c r="AQ108" s="313"/>
      <c r="AR108" s="313"/>
      <c r="AS108" s="313"/>
      <c r="AT108" s="313"/>
      <c r="AU108" s="313"/>
      <c r="AV108" s="313"/>
      <c r="AW108" s="331"/>
      <c r="AX108" s="28"/>
      <c r="AY108" s="332" t="s">
        <v>90</v>
      </c>
      <c r="AZ108" s="333"/>
      <c r="BA108" s="72" t="str">
        <f ca="1">IFERROR(INDEX('Staff List'!$K$9:$K$358, MATCH(BI113, 'Staff List'!$B$9:$B$358, 0)), "")</f>
        <v/>
      </c>
      <c r="BB108" s="317" t="str">
        <f ca="1">IFERROR(IF(INDEX('Staff List'!$D$9:$D$358, MATCH(BI113, 'Staff List'!$B$9:$B$358, 0))="", "", INDEX('Staff List'!$D$9:$D$358, MATCH(BI113, 'Staff List'!$B$9:$B$358, 0))), "")</f>
        <v/>
      </c>
      <c r="BC108" s="313"/>
      <c r="BD108" s="313"/>
      <c r="BE108" s="313"/>
      <c r="BF108" s="313"/>
      <c r="BG108" s="313"/>
      <c r="BH108" s="313"/>
      <c r="BI108" s="331"/>
      <c r="BJ108" s="29"/>
      <c r="BK108" s="70"/>
      <c r="BN108" s="8">
        <v>107</v>
      </c>
      <c r="BO108" s="9" t="str">
        <f>IF(INDEX('Staff List'!$E$9:$E$358, MATCH(BN108, NumList, 0))="", "", INDEX('Staff List'!$E$9:$E$358, MATCH(BN108, NumList, 0)))</f>
        <v/>
      </c>
      <c r="BP108" s="9" t="str">
        <f>IFERROR(RANK(BO108,$BO$2:$BO$351,1)+COUNTIF($BO$2:BO108,BO108)-1, "")</f>
        <v/>
      </c>
      <c r="BQ108" s="9" t="str">
        <f>IF(BO108="", "", COUNTIF($BO$2:BO108, BO108))</f>
        <v/>
      </c>
      <c r="BR108" s="68" t="str">
        <f t="shared" si="3"/>
        <v/>
      </c>
      <c r="BT108" s="8">
        <v>107</v>
      </c>
      <c r="BU108" s="9" t="str">
        <f>IFERROR(IF(INDEX($CL$2:$CL$7, MATCH(BU107, $CK$2:$CK$7, 0))&lt;=COUNTIF($BU$2:BU107, BU107), "", BU107), "")</f>
        <v/>
      </c>
      <c r="BV108" s="9" t="str">
        <f>IF(BU108="", "", COUNTIF($BU$2:BU108, BU108))</f>
        <v/>
      </c>
      <c r="BW108" s="68" t="str">
        <f t="shared" si="4"/>
        <v/>
      </c>
      <c r="BY108" s="80" t="str">
        <f t="shared" si="5"/>
        <v/>
      </c>
    </row>
    <row r="109" spans="1:77" x14ac:dyDescent="0.25">
      <c r="A109" s="1"/>
      <c r="B109" s="27"/>
      <c r="C109" s="314" t="s">
        <v>95</v>
      </c>
      <c r="D109" s="315"/>
      <c r="E109" s="315"/>
      <c r="F109" s="325"/>
      <c r="G109" s="73" t="str">
        <f ca="1">IFERROR(INDEX('Staff List'!$H$9:$H$358, MATCH(M113, 'Staff List'!$B$9:$B$358, 0)), "")</f>
        <v/>
      </c>
      <c r="H109" s="323" t="str">
        <f ca="1">IFERROR(INDEX('Staff List'!$AU$6:$AU$10, MATCH(G109, 'Staff List'!$AJ$6:$AJ$10, 0)), "")</f>
        <v/>
      </c>
      <c r="I109" s="324"/>
      <c r="J109" s="324"/>
      <c r="K109" s="324"/>
      <c r="L109" s="324"/>
      <c r="M109" s="331"/>
      <c r="N109" s="70"/>
      <c r="O109" s="314" t="s">
        <v>95</v>
      </c>
      <c r="P109" s="315"/>
      <c r="Q109" s="315"/>
      <c r="R109" s="325"/>
      <c r="S109" s="73" t="str">
        <f ca="1">IFERROR(INDEX('Staff List'!$H$9:$H$358, MATCH(Y113, 'Staff List'!$B$9:$B$358, 0)), "")</f>
        <v/>
      </c>
      <c r="T109" s="323" t="str">
        <f ca="1">IFERROR(INDEX('Staff List'!$AU$6:$AU$10, MATCH(S109, 'Staff List'!$AJ$6:$AJ$10, 0)), "")</f>
        <v/>
      </c>
      <c r="U109" s="324"/>
      <c r="V109" s="324"/>
      <c r="W109" s="324"/>
      <c r="X109" s="324"/>
      <c r="Y109" s="331"/>
      <c r="Z109" s="28"/>
      <c r="AA109" s="314" t="s">
        <v>95</v>
      </c>
      <c r="AB109" s="315"/>
      <c r="AC109" s="315"/>
      <c r="AD109" s="325"/>
      <c r="AE109" s="73" t="str">
        <f ca="1">IFERROR(INDEX('Staff List'!$H$9:$H$358, MATCH(AK113, 'Staff List'!$B$9:$B$358, 0)), "")</f>
        <v/>
      </c>
      <c r="AF109" s="323" t="str">
        <f ca="1">IFERROR(INDEX('Staff List'!$AU$6:$AU$10, MATCH(AE109, 'Staff List'!$AJ$6:$AJ$10, 0)), "")</f>
        <v/>
      </c>
      <c r="AG109" s="324"/>
      <c r="AH109" s="324"/>
      <c r="AI109" s="324"/>
      <c r="AJ109" s="324"/>
      <c r="AK109" s="331"/>
      <c r="AL109" s="28"/>
      <c r="AM109" s="314" t="s">
        <v>95</v>
      </c>
      <c r="AN109" s="315"/>
      <c r="AO109" s="315"/>
      <c r="AP109" s="325"/>
      <c r="AQ109" s="73" t="str">
        <f ca="1">IFERROR(INDEX('Staff List'!$H$9:$H$358, MATCH(AW113, 'Staff List'!$B$9:$B$358, 0)), "")</f>
        <v/>
      </c>
      <c r="AR109" s="323" t="str">
        <f ca="1">IFERROR(INDEX('Staff List'!$AU$6:$AU$10, MATCH(AQ109, 'Staff List'!$AJ$6:$AJ$10, 0)), "")</f>
        <v/>
      </c>
      <c r="AS109" s="324"/>
      <c r="AT109" s="324"/>
      <c r="AU109" s="324"/>
      <c r="AV109" s="324"/>
      <c r="AW109" s="331"/>
      <c r="AX109" s="28"/>
      <c r="AY109" s="314" t="s">
        <v>95</v>
      </c>
      <c r="AZ109" s="315"/>
      <c r="BA109" s="315"/>
      <c r="BB109" s="325"/>
      <c r="BC109" s="73" t="str">
        <f ca="1">IFERROR(INDEX('Staff List'!$H$9:$H$358, MATCH(BI113, 'Staff List'!$B$9:$B$358, 0)), "")</f>
        <v/>
      </c>
      <c r="BD109" s="323" t="str">
        <f ca="1">IFERROR(INDEX('Staff List'!$AU$6:$AU$10, MATCH(BC109, 'Staff List'!$AJ$6:$AJ$10, 0)), "")</f>
        <v/>
      </c>
      <c r="BE109" s="324"/>
      <c r="BF109" s="324"/>
      <c r="BG109" s="324"/>
      <c r="BH109" s="324"/>
      <c r="BI109" s="331"/>
      <c r="BJ109" s="29"/>
      <c r="BK109" s="70"/>
      <c r="BN109" s="8">
        <v>108</v>
      </c>
      <c r="BO109" s="9" t="str">
        <f>IF(INDEX('Staff List'!$E$9:$E$358, MATCH(BN109, NumList, 0))="", "", INDEX('Staff List'!$E$9:$E$358, MATCH(BN109, NumList, 0)))</f>
        <v/>
      </c>
      <c r="BP109" s="9" t="str">
        <f>IFERROR(RANK(BO109,$BO$2:$BO$351,1)+COUNTIF($BO$2:BO109,BO109)-1, "")</f>
        <v/>
      </c>
      <c r="BQ109" s="9" t="str">
        <f>IF(BO109="", "", COUNTIF($BO$2:BO109, BO109))</f>
        <v/>
      </c>
      <c r="BR109" s="68" t="str">
        <f t="shared" si="3"/>
        <v/>
      </c>
      <c r="BT109" s="8">
        <v>108</v>
      </c>
      <c r="BU109" s="9" t="str">
        <f>IFERROR(IF(INDEX($CL$2:$CL$7, MATCH(BU108, $CK$2:$CK$7, 0))&lt;=COUNTIF($BU$2:BU108, BU107), "", BU107), "")</f>
        <v/>
      </c>
      <c r="BV109" s="9" t="str">
        <f>IF(BU109="", "", COUNTIF($BU$2:BU109, BU109))</f>
        <v/>
      </c>
      <c r="BW109" s="68" t="str">
        <f t="shared" si="4"/>
        <v/>
      </c>
      <c r="BY109" s="80" t="str">
        <f t="shared" si="5"/>
        <v/>
      </c>
    </row>
    <row r="110" spans="1:77" x14ac:dyDescent="0.25">
      <c r="A110" s="1"/>
      <c r="B110" s="27"/>
      <c r="C110" s="314" t="s">
        <v>94</v>
      </c>
      <c r="D110" s="315"/>
      <c r="E110" s="315"/>
      <c r="F110" s="315"/>
      <c r="G110" s="74" t="str">
        <f ca="1">IFERROR(INDEX('Staff List'!$G$9:$G$358, MATCH(M113, 'Staff List'!$B$9:$B$358, 0)), "")</f>
        <v/>
      </c>
      <c r="H110" s="317" t="str">
        <f ca="1">IFERROR(INDEX('Staff List'!$AP$6:$AP$8, MATCH(G110, 'Staff List'!$AI$6:$AI$8, 0)), "")</f>
        <v/>
      </c>
      <c r="I110" s="313"/>
      <c r="J110" s="313"/>
      <c r="K110" s="313"/>
      <c r="L110" s="313"/>
      <c r="M110" s="331"/>
      <c r="N110" s="70"/>
      <c r="O110" s="314" t="s">
        <v>94</v>
      </c>
      <c r="P110" s="315"/>
      <c r="Q110" s="315"/>
      <c r="R110" s="315"/>
      <c r="S110" s="74" t="str">
        <f ca="1">IFERROR(INDEX('Staff List'!$G$9:$G$358, MATCH(Y113, 'Staff List'!$B$9:$B$358, 0)), "")</f>
        <v/>
      </c>
      <c r="T110" s="317" t="str">
        <f ca="1">IFERROR(INDEX('Staff List'!$AP$6:$AP$8, MATCH(S110, 'Staff List'!$AI$6:$AI$8, 0)), "")</f>
        <v/>
      </c>
      <c r="U110" s="313"/>
      <c r="V110" s="313"/>
      <c r="W110" s="313"/>
      <c r="X110" s="313"/>
      <c r="Y110" s="331"/>
      <c r="Z110" s="28"/>
      <c r="AA110" s="314" t="s">
        <v>94</v>
      </c>
      <c r="AB110" s="315"/>
      <c r="AC110" s="315"/>
      <c r="AD110" s="315"/>
      <c r="AE110" s="74" t="str">
        <f ca="1">IFERROR(INDEX('Staff List'!$G$9:$G$358, MATCH(AK113, 'Staff List'!$B$9:$B$358, 0)), "")</f>
        <v/>
      </c>
      <c r="AF110" s="317" t="str">
        <f ca="1">IFERROR(INDEX('Staff List'!$AP$6:$AP$8, MATCH(AE110, 'Staff List'!$AI$6:$AI$8, 0)), "")</f>
        <v/>
      </c>
      <c r="AG110" s="313"/>
      <c r="AH110" s="313"/>
      <c r="AI110" s="313"/>
      <c r="AJ110" s="313"/>
      <c r="AK110" s="331"/>
      <c r="AL110" s="28"/>
      <c r="AM110" s="314" t="s">
        <v>94</v>
      </c>
      <c r="AN110" s="315"/>
      <c r="AO110" s="315"/>
      <c r="AP110" s="315"/>
      <c r="AQ110" s="74" t="str">
        <f ca="1">IFERROR(INDEX('Staff List'!$G$9:$G$358, MATCH(AW113, 'Staff List'!$B$9:$B$358, 0)), "")</f>
        <v/>
      </c>
      <c r="AR110" s="317" t="str">
        <f ca="1">IFERROR(INDEX('Staff List'!$AP$6:$AP$8, MATCH(AQ110, 'Staff List'!$AI$6:$AI$8, 0)), "")</f>
        <v/>
      </c>
      <c r="AS110" s="313"/>
      <c r="AT110" s="313"/>
      <c r="AU110" s="313"/>
      <c r="AV110" s="313"/>
      <c r="AW110" s="331"/>
      <c r="AX110" s="28"/>
      <c r="AY110" s="314" t="s">
        <v>94</v>
      </c>
      <c r="AZ110" s="315"/>
      <c r="BA110" s="315"/>
      <c r="BB110" s="315"/>
      <c r="BC110" s="74" t="str">
        <f ca="1">IFERROR(INDEX('Staff List'!$G$9:$G$358, MATCH(BI113, 'Staff List'!$B$9:$B$358, 0)), "")</f>
        <v/>
      </c>
      <c r="BD110" s="317" t="str">
        <f ca="1">IFERROR(INDEX('Staff List'!$AP$6:$AP$8, MATCH(BC110, 'Staff List'!$AI$6:$AI$8, 0)), "")</f>
        <v/>
      </c>
      <c r="BE110" s="313"/>
      <c r="BF110" s="313"/>
      <c r="BG110" s="313"/>
      <c r="BH110" s="313"/>
      <c r="BI110" s="331"/>
      <c r="BJ110" s="29"/>
      <c r="BK110" s="70"/>
      <c r="BN110" s="8">
        <v>109</v>
      </c>
      <c r="BO110" s="9" t="str">
        <f>IF(INDEX('Staff List'!$E$9:$E$358, MATCH(BN110, NumList, 0))="", "", INDEX('Staff List'!$E$9:$E$358, MATCH(BN110, NumList, 0)))</f>
        <v/>
      </c>
      <c r="BP110" s="9" t="str">
        <f>IFERROR(RANK(BO110,$BO$2:$BO$351,1)+COUNTIF($BO$2:BO110,BO110)-1, "")</f>
        <v/>
      </c>
      <c r="BQ110" s="9" t="str">
        <f>IF(BO110="", "", COUNTIF($BO$2:BO110, BO110))</f>
        <v/>
      </c>
      <c r="BR110" s="68" t="str">
        <f t="shared" si="3"/>
        <v/>
      </c>
      <c r="BT110" s="8">
        <v>109</v>
      </c>
      <c r="BU110" s="9" t="str">
        <f>IFERROR(IF(INDEX($CL$2:$CL$7, MATCH(BU109, $CK$2:$CK$7, 0))&lt;=COUNTIF($BU$2:BU109, BU107), "", BU107), "")</f>
        <v/>
      </c>
      <c r="BV110" s="9" t="str">
        <f>IF(BU110="", "", COUNTIF($BU$2:BU110, BU110))</f>
        <v/>
      </c>
      <c r="BW110" s="68" t="str">
        <f t="shared" si="4"/>
        <v/>
      </c>
      <c r="BY110" s="80" t="str">
        <f t="shared" si="5"/>
        <v/>
      </c>
    </row>
    <row r="111" spans="1:77" x14ac:dyDescent="0.25">
      <c r="A111" s="1"/>
      <c r="B111" s="27"/>
      <c r="C111" s="314" t="s">
        <v>97</v>
      </c>
      <c r="D111" s="315"/>
      <c r="E111" s="315"/>
      <c r="F111" s="319"/>
      <c r="G111" s="320"/>
      <c r="H111" s="317" t="str">
        <f ca="1">IFERROR(INDEX('Staff List'!$AT$6:$AT$8, MATCH(E108, 'Staff List'!$AM$6:$AM$8, 0)), "")</f>
        <v/>
      </c>
      <c r="I111" s="313"/>
      <c r="J111" s="313"/>
      <c r="K111" s="313"/>
      <c r="L111" s="313"/>
      <c r="M111" s="75" t="e">
        <f ca="1">INDEX($BY$2:$BY$401, MATCH(M114, $BT$2:$BT$401, 0))</f>
        <v>#N/A</v>
      </c>
      <c r="N111" s="70"/>
      <c r="O111" s="314" t="s">
        <v>97</v>
      </c>
      <c r="P111" s="315"/>
      <c r="Q111" s="315"/>
      <c r="R111" s="319"/>
      <c r="S111" s="320"/>
      <c r="T111" s="317" t="str">
        <f ca="1">IFERROR(INDEX('Staff List'!$AT$6:$AT$8, MATCH(Q108, 'Staff List'!$AM$6:$AM$8, 0)), "")</f>
        <v/>
      </c>
      <c r="U111" s="313"/>
      <c r="V111" s="313"/>
      <c r="W111" s="313"/>
      <c r="X111" s="313"/>
      <c r="Y111" s="75" t="e">
        <f ca="1">INDEX($BY$2:$BY$401, MATCH(Y114, $BT$2:$BT$401, 0))</f>
        <v>#N/A</v>
      </c>
      <c r="Z111" s="28"/>
      <c r="AA111" s="314" t="s">
        <v>97</v>
      </c>
      <c r="AB111" s="315"/>
      <c r="AC111" s="315"/>
      <c r="AD111" s="319"/>
      <c r="AE111" s="320"/>
      <c r="AF111" s="317" t="str">
        <f ca="1">IFERROR(INDEX('Staff List'!$AT$6:$AT$8, MATCH(AC108, 'Staff List'!$AM$6:$AM$8, 0)), "")</f>
        <v/>
      </c>
      <c r="AG111" s="313"/>
      <c r="AH111" s="313"/>
      <c r="AI111" s="313"/>
      <c r="AJ111" s="313"/>
      <c r="AK111" s="75" t="e">
        <f ca="1">INDEX($BY$2:$BY$401, MATCH(AK114, $BT$2:$BT$401, 0))</f>
        <v>#N/A</v>
      </c>
      <c r="AL111" s="28"/>
      <c r="AM111" s="314" t="s">
        <v>97</v>
      </c>
      <c r="AN111" s="315"/>
      <c r="AO111" s="315"/>
      <c r="AP111" s="319"/>
      <c r="AQ111" s="320"/>
      <c r="AR111" s="317" t="str">
        <f ca="1">IFERROR(INDEX('Staff List'!$AT$6:$AT$8, MATCH(AO108, 'Staff List'!$AM$6:$AM$8, 0)), "")</f>
        <v/>
      </c>
      <c r="AS111" s="313"/>
      <c r="AT111" s="313"/>
      <c r="AU111" s="313"/>
      <c r="AV111" s="313"/>
      <c r="AW111" s="75" t="e">
        <f ca="1">INDEX($BY$2:$BY$401, MATCH(AW114, $BT$2:$BT$401, 0))</f>
        <v>#N/A</v>
      </c>
      <c r="AX111" s="28"/>
      <c r="AY111" s="314" t="s">
        <v>97</v>
      </c>
      <c r="AZ111" s="315"/>
      <c r="BA111" s="315"/>
      <c r="BB111" s="319"/>
      <c r="BC111" s="320"/>
      <c r="BD111" s="317" t="str">
        <f ca="1">IFERROR(INDEX('Staff List'!$AT$6:$AT$8, MATCH(BA108, 'Staff List'!$AM$6:$AM$8, 0)), "")</f>
        <v/>
      </c>
      <c r="BE111" s="313"/>
      <c r="BF111" s="313"/>
      <c r="BG111" s="313"/>
      <c r="BH111" s="313"/>
      <c r="BI111" s="75" t="e">
        <f ca="1">INDEX($BY$2:$BY$401, MATCH(BI114, $BT$2:$BT$401, 0))</f>
        <v>#N/A</v>
      </c>
      <c r="BJ111" s="29"/>
      <c r="BK111" s="70"/>
      <c r="BN111" s="8">
        <v>110</v>
      </c>
      <c r="BO111" s="9" t="str">
        <f>IF(INDEX('Staff List'!$E$9:$E$358, MATCH(BN111, NumList, 0))="", "", INDEX('Staff List'!$E$9:$E$358, MATCH(BN111, NumList, 0)))</f>
        <v/>
      </c>
      <c r="BP111" s="9" t="str">
        <f>IFERROR(RANK(BO111,$BO$2:$BO$351,1)+COUNTIF($BO$2:BO111,BO111)-1, "")</f>
        <v/>
      </c>
      <c r="BQ111" s="9" t="str">
        <f>IF(BO111="", "", COUNTIF($BO$2:BO111, BO111))</f>
        <v/>
      </c>
      <c r="BR111" s="68" t="str">
        <f t="shared" si="3"/>
        <v/>
      </c>
      <c r="BT111" s="8">
        <v>110</v>
      </c>
      <c r="BU111" s="9" t="str">
        <f>IFERROR(IF(INDEX($CL$2:$CL$7, MATCH(BU110, $CK$2:$CK$7, 0))&lt;=COUNTIF($BU$2:BU110, BU107), "", BU107), "")</f>
        <v/>
      </c>
      <c r="BV111" s="9" t="str">
        <f>IF(BU111="", "", COUNTIF($BU$2:BU111, BU111))</f>
        <v/>
      </c>
      <c r="BW111" s="68" t="str">
        <f t="shared" si="4"/>
        <v/>
      </c>
      <c r="BY111" s="80" t="str">
        <f t="shared" si="5"/>
        <v/>
      </c>
    </row>
    <row r="112" spans="1:77" x14ac:dyDescent="0.25">
      <c r="A112" s="1"/>
      <c r="B112" s="27"/>
      <c r="C112" s="314" t="s">
        <v>93</v>
      </c>
      <c r="D112" s="315"/>
      <c r="E112" s="316"/>
      <c r="F112" s="313" t="str">
        <f ca="1">IFERROR(IF(INDEX('Staff List'!$M$9:$M$358, MATCH(M113, 'Staff List'!$B$9:$B$358, 0))="", "", INDEX('Staff List'!$M$9:$M$358, MATCH(M113, 'Staff List'!$B$9:$B$358, 0))), "")</f>
        <v/>
      </c>
      <c r="G112" s="313"/>
      <c r="H112" s="313"/>
      <c r="I112" s="313"/>
      <c r="J112" s="313"/>
      <c r="K112" s="313"/>
      <c r="L112" s="313"/>
      <c r="M112" s="75" t="str">
        <f ca="1">IFERROR(INDEX($BO$2:$BO$351, MATCH(M111, $BP$2:$BP$351, 0)), "")</f>
        <v/>
      </c>
      <c r="N112" s="71"/>
      <c r="O112" s="314" t="s">
        <v>93</v>
      </c>
      <c r="P112" s="315"/>
      <c r="Q112" s="316"/>
      <c r="R112" s="313" t="str">
        <f ca="1">IFERROR(IF(INDEX('Staff List'!$M$9:$M$358, MATCH(Y113, 'Staff List'!$B$9:$B$358, 0))="", "", INDEX('Staff List'!$M$9:$M$358, MATCH(Y113, 'Staff List'!$B$9:$B$358, 0))), "")</f>
        <v/>
      </c>
      <c r="S112" s="313"/>
      <c r="T112" s="313"/>
      <c r="U112" s="313"/>
      <c r="V112" s="313"/>
      <c r="W112" s="313"/>
      <c r="X112" s="313"/>
      <c r="Y112" s="75" t="str">
        <f ca="1">IFERROR(INDEX($BO$2:$BO$351, MATCH(Y111, $BP$2:$BP$351, 0)), "")</f>
        <v/>
      </c>
      <c r="Z112" s="28"/>
      <c r="AA112" s="314" t="s">
        <v>93</v>
      </c>
      <c r="AB112" s="315"/>
      <c r="AC112" s="316"/>
      <c r="AD112" s="313" t="str">
        <f ca="1">IFERROR(IF(INDEX('Staff List'!$M$9:$M$358, MATCH(AK113, 'Staff List'!$B$9:$B$358, 0))="", "", INDEX('Staff List'!$M$9:$M$358, MATCH(AK113, 'Staff List'!$B$9:$B$358, 0))), "")</f>
        <v/>
      </c>
      <c r="AE112" s="313"/>
      <c r="AF112" s="313"/>
      <c r="AG112" s="313"/>
      <c r="AH112" s="313"/>
      <c r="AI112" s="313"/>
      <c r="AJ112" s="313"/>
      <c r="AK112" s="75" t="str">
        <f ca="1">IFERROR(INDEX($BO$2:$BO$351, MATCH(AK111, $BP$2:$BP$351, 0)), "")</f>
        <v/>
      </c>
      <c r="AL112" s="28"/>
      <c r="AM112" s="314" t="s">
        <v>93</v>
      </c>
      <c r="AN112" s="315"/>
      <c r="AO112" s="316"/>
      <c r="AP112" s="313" t="str">
        <f ca="1">IFERROR(IF(INDEX('Staff List'!$M$9:$M$358, MATCH(AW113, 'Staff List'!$B$9:$B$358, 0))="", "", INDEX('Staff List'!$M$9:$M$358, MATCH(AW113, 'Staff List'!$B$9:$B$358, 0))), "")</f>
        <v/>
      </c>
      <c r="AQ112" s="313"/>
      <c r="AR112" s="313"/>
      <c r="AS112" s="313"/>
      <c r="AT112" s="313"/>
      <c r="AU112" s="313"/>
      <c r="AV112" s="313"/>
      <c r="AW112" s="75" t="str">
        <f ca="1">IFERROR(INDEX($BO$2:$BO$351, MATCH(AW111, $BP$2:$BP$351, 0)), "")</f>
        <v/>
      </c>
      <c r="AX112" s="28"/>
      <c r="AY112" s="314" t="s">
        <v>93</v>
      </c>
      <c r="AZ112" s="315"/>
      <c r="BA112" s="316"/>
      <c r="BB112" s="313" t="str">
        <f ca="1">IFERROR(IF(INDEX('Staff List'!$M$9:$M$358, MATCH(BI113, 'Staff List'!$B$9:$B$358, 0))="", "", INDEX('Staff List'!$M$9:$M$358, MATCH(BI113, 'Staff List'!$B$9:$B$358, 0))), "")</f>
        <v/>
      </c>
      <c r="BC112" s="313"/>
      <c r="BD112" s="313"/>
      <c r="BE112" s="313"/>
      <c r="BF112" s="313"/>
      <c r="BG112" s="313"/>
      <c r="BH112" s="313"/>
      <c r="BI112" s="75" t="str">
        <f ca="1">IFERROR(INDEX($BO$2:$BO$351, MATCH(BI111, $BP$2:$BP$351, 0)), "")</f>
        <v/>
      </c>
      <c r="BJ112" s="29"/>
      <c r="BK112" s="70"/>
      <c r="BN112" s="8">
        <v>111</v>
      </c>
      <c r="BO112" s="9" t="str">
        <f>IF(INDEX('Staff List'!$E$9:$E$358, MATCH(BN112, NumList, 0))="", "", INDEX('Staff List'!$E$9:$E$358, MATCH(BN112, NumList, 0)))</f>
        <v/>
      </c>
      <c r="BP112" s="9" t="str">
        <f>IFERROR(RANK(BO112,$BO$2:$BO$351,1)+COUNTIF($BO$2:BO112,BO112)-1, "")</f>
        <v/>
      </c>
      <c r="BQ112" s="9" t="str">
        <f>IF(BO112="", "", COUNTIF($BO$2:BO112, BO112))</f>
        <v/>
      </c>
      <c r="BR112" s="68" t="str">
        <f t="shared" si="3"/>
        <v/>
      </c>
      <c r="BT112" s="8">
        <v>111</v>
      </c>
      <c r="BU112" s="9" t="str">
        <f>IFERROR(IF(INDEX($CL$2:$CL$7,MATCH(BU107,$CK$2:$CK$7,0))&lt;=COUNTIF($BU$2:BU111,BU107),IF((BU107+1)&lt;=6,BU107+1,""),BU107), "")</f>
        <v/>
      </c>
      <c r="BV112" s="9" t="str">
        <f>IF(BU112="", "", COUNTIF($BU$2:BU112, BU112))</f>
        <v/>
      </c>
      <c r="BW112" s="68" t="str">
        <f t="shared" si="4"/>
        <v/>
      </c>
      <c r="BY112" s="80" t="str">
        <f t="shared" si="5"/>
        <v/>
      </c>
    </row>
    <row r="113" spans="1:77" x14ac:dyDescent="0.25">
      <c r="A113" s="1"/>
      <c r="B113" s="27"/>
      <c r="C113" s="314" t="s">
        <v>92</v>
      </c>
      <c r="D113" s="315"/>
      <c r="E113" s="316"/>
      <c r="F113" s="317" t="str">
        <f ca="1">IFERROR(IF(INDEX('Staff List'!$Q$9:$Q$358, MATCH(M113, 'Staff List'!$B$9:$B$358, 0))="", "", INDEX('Staff List'!$Q$9:$Q$358, MATCH(M113, 'Staff List'!$B$9:$B$358, 0))), "")</f>
        <v/>
      </c>
      <c r="G113" s="313"/>
      <c r="H113" s="313"/>
      <c r="I113" s="313"/>
      <c r="J113" s="313"/>
      <c r="K113" s="313"/>
      <c r="L113" s="313"/>
      <c r="M113" s="75" t="str">
        <f ca="1">IFERROR(IF(M111="", "", INDEX($BN$2:$BN$351, MATCH(M111, $BP$2:$BP$351, 0))), "")</f>
        <v/>
      </c>
      <c r="N113" s="71"/>
      <c r="O113" s="314" t="s">
        <v>92</v>
      </c>
      <c r="P113" s="315"/>
      <c r="Q113" s="316"/>
      <c r="R113" s="317" t="str">
        <f ca="1">IFERROR(IF(INDEX('Staff List'!$Q$9:$Q$358, MATCH(Y113, 'Staff List'!$B$9:$B$358, 0))="", "", INDEX('Staff List'!$Q$9:$Q$358, MATCH(Y113, 'Staff List'!$B$9:$B$358, 0))), "")</f>
        <v/>
      </c>
      <c r="S113" s="313"/>
      <c r="T113" s="313"/>
      <c r="U113" s="313"/>
      <c r="V113" s="313"/>
      <c r="W113" s="313"/>
      <c r="X113" s="313"/>
      <c r="Y113" s="75" t="str">
        <f ca="1">IFERROR(IF(Y111="", "", INDEX($BN$2:$BN$351, MATCH(Y111, $BP$2:$BP$351, 0))), "")</f>
        <v/>
      </c>
      <c r="Z113" s="28"/>
      <c r="AA113" s="314" t="s">
        <v>92</v>
      </c>
      <c r="AB113" s="315"/>
      <c r="AC113" s="316"/>
      <c r="AD113" s="317" t="str">
        <f ca="1">IFERROR(IF(INDEX('Staff List'!$Q$9:$Q$358, MATCH(AK113, 'Staff List'!$B$9:$B$358, 0))="", "", INDEX('Staff List'!$Q$9:$Q$358, MATCH(AK113, 'Staff List'!$B$9:$B$358, 0))), "")</f>
        <v/>
      </c>
      <c r="AE113" s="313"/>
      <c r="AF113" s="313"/>
      <c r="AG113" s="313"/>
      <c r="AH113" s="313"/>
      <c r="AI113" s="313"/>
      <c r="AJ113" s="313"/>
      <c r="AK113" s="75" t="str">
        <f ca="1">IFERROR(IF(AK111="", "", INDEX($BN$2:$BN$351, MATCH(AK111, $BP$2:$BP$351, 0))), "")</f>
        <v/>
      </c>
      <c r="AL113" s="28"/>
      <c r="AM113" s="314" t="s">
        <v>92</v>
      </c>
      <c r="AN113" s="315"/>
      <c r="AO113" s="316"/>
      <c r="AP113" s="317" t="str">
        <f ca="1">IFERROR(IF(INDEX('Staff List'!$Q$9:$Q$358, MATCH(AW113, 'Staff List'!$B$9:$B$358, 0))="", "", INDEX('Staff List'!$Q$9:$Q$358, MATCH(AW113, 'Staff List'!$B$9:$B$358, 0))), "")</f>
        <v/>
      </c>
      <c r="AQ113" s="313"/>
      <c r="AR113" s="313"/>
      <c r="AS113" s="313"/>
      <c r="AT113" s="313"/>
      <c r="AU113" s="313"/>
      <c r="AV113" s="313"/>
      <c r="AW113" s="75" t="str">
        <f ca="1">IFERROR(IF(AW111="", "", INDEX($BN$2:$BN$351, MATCH(AW111, $BP$2:$BP$351, 0))), "")</f>
        <v/>
      </c>
      <c r="AX113" s="28"/>
      <c r="AY113" s="314" t="s">
        <v>92</v>
      </c>
      <c r="AZ113" s="315"/>
      <c r="BA113" s="316"/>
      <c r="BB113" s="317" t="str">
        <f ca="1">IFERROR(IF(INDEX('Staff List'!$Q$9:$Q$358, MATCH(BI113, 'Staff List'!$B$9:$B$358, 0))="", "", INDEX('Staff List'!$Q$9:$Q$358, MATCH(BI113, 'Staff List'!$B$9:$B$358, 0))), "")</f>
        <v/>
      </c>
      <c r="BC113" s="313"/>
      <c r="BD113" s="313"/>
      <c r="BE113" s="313"/>
      <c r="BF113" s="313"/>
      <c r="BG113" s="313"/>
      <c r="BH113" s="313"/>
      <c r="BI113" s="75" t="str">
        <f ca="1">IFERROR(IF(BI111="", "", INDEX($BN$2:$BN$351, MATCH(BI111, $BP$2:$BP$351, 0))), "")</f>
        <v/>
      </c>
      <c r="BJ113" s="29"/>
      <c r="BK113" s="70"/>
      <c r="BN113" s="8">
        <v>112</v>
      </c>
      <c r="BO113" s="9" t="str">
        <f>IF(INDEX('Staff List'!$E$9:$E$358, MATCH(BN113, NumList, 0))="", "", INDEX('Staff List'!$E$9:$E$358, MATCH(BN113, NumList, 0)))</f>
        <v/>
      </c>
      <c r="BP113" s="9" t="str">
        <f>IFERROR(RANK(BO113,$BO$2:$BO$351,1)+COUNTIF($BO$2:BO113,BO113)-1, "")</f>
        <v/>
      </c>
      <c r="BQ113" s="9" t="str">
        <f>IF(BO113="", "", COUNTIF($BO$2:BO113, BO113))</f>
        <v/>
      </c>
      <c r="BR113" s="68" t="str">
        <f t="shared" si="3"/>
        <v/>
      </c>
      <c r="BT113" s="8">
        <v>112</v>
      </c>
      <c r="BU113" s="9" t="str">
        <f>IFERROR(IF(INDEX($CL$2:$CL$7, MATCH(BU112, $CK$2:$CK$7, 0))&lt;=COUNTIF($BU$2:BU112, BU112), "", BU112), "")</f>
        <v/>
      </c>
      <c r="BV113" s="9" t="str">
        <f>IF(BU113="", "", COUNTIF($BU$2:BU113, BU113))</f>
        <v/>
      </c>
      <c r="BW113" s="68" t="str">
        <f t="shared" si="4"/>
        <v/>
      </c>
      <c r="BY113" s="80" t="str">
        <f t="shared" si="5"/>
        <v/>
      </c>
    </row>
    <row r="114" spans="1:77" x14ac:dyDescent="0.25">
      <c r="A114" s="1"/>
      <c r="B114" s="27"/>
      <c r="C114" s="318" t="s">
        <v>96</v>
      </c>
      <c r="D114" s="319"/>
      <c r="E114" s="320"/>
      <c r="F114" s="321" t="str">
        <f ca="1">IFERROR(IF(INDEX('Staff List'!$U$9:$U$358, MATCH(M113, 'Staff List'!$B$9:$B$358, 0))="", "", INDEX('Staff List'!$U$9:$U$358, MATCH(M113, 'Staff List'!$B$9:$B$358, 0))), "")</f>
        <v/>
      </c>
      <c r="G114" s="322"/>
      <c r="H114" s="322"/>
      <c r="I114" s="322"/>
      <c r="J114" s="322"/>
      <c r="K114" s="322"/>
      <c r="L114" s="322"/>
      <c r="M114" s="81">
        <f ca="1">BI101+1</f>
        <v>545</v>
      </c>
      <c r="N114" s="28"/>
      <c r="O114" s="318" t="s">
        <v>96</v>
      </c>
      <c r="P114" s="319"/>
      <c r="Q114" s="320"/>
      <c r="R114" s="321" t="str">
        <f ca="1">IFERROR(IF(INDEX('Staff List'!$U$9:$U$358, MATCH(Y113, 'Staff List'!$B$9:$B$358, 0))="", "", INDEX('Staff List'!$U$9:$U$358, MATCH(Y113, 'Staff List'!$B$9:$B$358, 0))), "")</f>
        <v/>
      </c>
      <c r="S114" s="322"/>
      <c r="T114" s="322"/>
      <c r="U114" s="322"/>
      <c r="V114" s="322"/>
      <c r="W114" s="322"/>
      <c r="X114" s="322"/>
      <c r="Y114" s="81">
        <f ca="1">M114+1</f>
        <v>546</v>
      </c>
      <c r="Z114" s="28"/>
      <c r="AA114" s="318" t="s">
        <v>96</v>
      </c>
      <c r="AB114" s="319"/>
      <c r="AC114" s="320"/>
      <c r="AD114" s="321" t="str">
        <f ca="1">IFERROR(IF(INDEX('Staff List'!$U$9:$U$358, MATCH(AK113, 'Staff List'!$B$9:$B$358, 0))="", "", INDEX('Staff List'!$U$9:$U$358, MATCH(AK113, 'Staff List'!$B$9:$B$358, 0))), "")</f>
        <v/>
      </c>
      <c r="AE114" s="322"/>
      <c r="AF114" s="322"/>
      <c r="AG114" s="322"/>
      <c r="AH114" s="322"/>
      <c r="AI114" s="322"/>
      <c r="AJ114" s="322"/>
      <c r="AK114" s="81">
        <f ca="1">Y114+1</f>
        <v>547</v>
      </c>
      <c r="AL114" s="28"/>
      <c r="AM114" s="318" t="s">
        <v>96</v>
      </c>
      <c r="AN114" s="319"/>
      <c r="AO114" s="320"/>
      <c r="AP114" s="321" t="str">
        <f ca="1">IFERROR(IF(INDEX('Staff List'!$U$9:$U$358, MATCH(AW113, 'Staff List'!$B$9:$B$358, 0))="", "", INDEX('Staff List'!$U$9:$U$358, MATCH(AW113, 'Staff List'!$B$9:$B$358, 0))), "")</f>
        <v/>
      </c>
      <c r="AQ114" s="322"/>
      <c r="AR114" s="322"/>
      <c r="AS114" s="322"/>
      <c r="AT114" s="322"/>
      <c r="AU114" s="322"/>
      <c r="AV114" s="322"/>
      <c r="AW114" s="81">
        <f ca="1">AK114+1</f>
        <v>548</v>
      </c>
      <c r="AX114" s="28"/>
      <c r="AY114" s="318" t="s">
        <v>96</v>
      </c>
      <c r="AZ114" s="319"/>
      <c r="BA114" s="320"/>
      <c r="BB114" s="321" t="str">
        <f ca="1">IFERROR(IF(INDEX('Staff List'!$U$9:$U$358, MATCH(BI113, 'Staff List'!$B$9:$B$358, 0))="", "", INDEX('Staff List'!$U$9:$U$358, MATCH(BI113, 'Staff List'!$B$9:$B$358, 0))), "")</f>
        <v/>
      </c>
      <c r="BC114" s="322"/>
      <c r="BD114" s="322"/>
      <c r="BE114" s="322"/>
      <c r="BF114" s="322"/>
      <c r="BG114" s="322"/>
      <c r="BH114" s="322"/>
      <c r="BI114" s="81">
        <f ca="1">AW114+1</f>
        <v>549</v>
      </c>
      <c r="BJ114" s="29"/>
      <c r="BK114" s="1"/>
      <c r="BN114" s="8">
        <v>113</v>
      </c>
      <c r="BO114" s="9" t="str">
        <f>IF(INDEX('Staff List'!$E$9:$E$358, MATCH(BN114, NumList, 0))="", "", INDEX('Staff List'!$E$9:$E$358, MATCH(BN114, NumList, 0)))</f>
        <v/>
      </c>
      <c r="BP114" s="9" t="str">
        <f>IFERROR(RANK(BO114,$BO$2:$BO$351,1)+COUNTIF($BO$2:BO114,BO114)-1, "")</f>
        <v/>
      </c>
      <c r="BQ114" s="9" t="str">
        <f>IF(BO114="", "", COUNTIF($BO$2:BO114, BO114))</f>
        <v/>
      </c>
      <c r="BR114" s="68" t="str">
        <f t="shared" si="3"/>
        <v/>
      </c>
      <c r="BT114" s="8">
        <v>113</v>
      </c>
      <c r="BU114" s="9" t="str">
        <f>IFERROR(IF(INDEX($CL$2:$CL$7, MATCH(BU113, $CK$2:$CK$7, 0))&lt;=COUNTIF($BU$2:BU113, BU112), "", BU112), "")</f>
        <v/>
      </c>
      <c r="BV114" s="9" t="str">
        <f>IF(BU114="", "", COUNTIF($BU$2:BU114, BU114))</f>
        <v/>
      </c>
      <c r="BW114" s="68" t="str">
        <f t="shared" si="4"/>
        <v/>
      </c>
      <c r="BY114" s="80" t="str">
        <f t="shared" si="5"/>
        <v/>
      </c>
    </row>
    <row r="115" spans="1:77" x14ac:dyDescent="0.25">
      <c r="A115" s="1"/>
      <c r="B115" s="2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9"/>
      <c r="BK115" s="1"/>
      <c r="BN115" s="8">
        <v>114</v>
      </c>
      <c r="BO115" s="9" t="str">
        <f>IF(INDEX('Staff List'!$E$9:$E$358, MATCH(BN115, NumList, 0))="", "", INDEX('Staff List'!$E$9:$E$358, MATCH(BN115, NumList, 0)))</f>
        <v/>
      </c>
      <c r="BP115" s="9" t="str">
        <f>IFERROR(RANK(BO115,$BO$2:$BO$351,1)+COUNTIF($BO$2:BO115,BO115)-1, "")</f>
        <v/>
      </c>
      <c r="BQ115" s="9" t="str">
        <f>IF(BO115="", "", COUNTIF($BO$2:BO115, BO115))</f>
        <v/>
      </c>
      <c r="BR115" s="68" t="str">
        <f t="shared" si="3"/>
        <v/>
      </c>
      <c r="BT115" s="8">
        <v>114</v>
      </c>
      <c r="BU115" s="9" t="str">
        <f>IFERROR(IF(INDEX($CL$2:$CL$7, MATCH(BU114, $CK$2:$CK$7, 0))&lt;=COUNTIF($BU$2:BU114, BU112), "", BU112), "")</f>
        <v/>
      </c>
      <c r="BV115" s="9" t="str">
        <f>IF(BU115="", "", COUNTIF($BU$2:BU115, BU115))</f>
        <v/>
      </c>
      <c r="BW115" s="68" t="str">
        <f t="shared" si="4"/>
        <v/>
      </c>
      <c r="BY115" s="80" t="str">
        <f t="shared" si="5"/>
        <v/>
      </c>
    </row>
    <row r="116" spans="1:77" x14ac:dyDescent="0.25">
      <c r="A116" s="1"/>
      <c r="B116" s="27"/>
      <c r="C116" s="121" t="str">
        <f ca="1">"Tier "&amp;M122&amp;""</f>
        <v xml:space="preserve">Tier </v>
      </c>
      <c r="D116" s="122"/>
      <c r="E116" s="122"/>
      <c r="F116" s="122"/>
      <c r="G116" s="122"/>
      <c r="H116" s="122"/>
      <c r="I116" s="122"/>
      <c r="J116" s="122"/>
      <c r="K116" s="122"/>
      <c r="L116" s="122"/>
      <c r="M116" s="239"/>
      <c r="N116" s="28"/>
      <c r="O116" s="121" t="str">
        <f ca="1">"Tier "&amp;Y122&amp;""</f>
        <v xml:space="preserve">Tier </v>
      </c>
      <c r="P116" s="122"/>
      <c r="Q116" s="122"/>
      <c r="R116" s="122"/>
      <c r="S116" s="122"/>
      <c r="T116" s="122"/>
      <c r="U116" s="122"/>
      <c r="V116" s="122"/>
      <c r="W116" s="122"/>
      <c r="X116" s="122"/>
      <c r="Y116" s="239"/>
      <c r="Z116" s="28"/>
      <c r="AA116" s="121" t="str">
        <f ca="1">"Tier "&amp;AK122&amp;""</f>
        <v xml:space="preserve">Tier </v>
      </c>
      <c r="AB116" s="122"/>
      <c r="AC116" s="122"/>
      <c r="AD116" s="122"/>
      <c r="AE116" s="122"/>
      <c r="AF116" s="122"/>
      <c r="AG116" s="122"/>
      <c r="AH116" s="122"/>
      <c r="AI116" s="122"/>
      <c r="AJ116" s="122"/>
      <c r="AK116" s="239"/>
      <c r="AL116" s="28"/>
      <c r="AM116" s="121" t="str">
        <f ca="1">"Tier "&amp;AW122&amp;""</f>
        <v xml:space="preserve">Tier </v>
      </c>
      <c r="AN116" s="122"/>
      <c r="AO116" s="122"/>
      <c r="AP116" s="122"/>
      <c r="AQ116" s="122"/>
      <c r="AR116" s="122"/>
      <c r="AS116" s="122"/>
      <c r="AT116" s="122"/>
      <c r="AU116" s="122"/>
      <c r="AV116" s="122"/>
      <c r="AW116" s="239"/>
      <c r="AX116" s="28"/>
      <c r="AY116" s="121" t="str">
        <f ca="1">"Tier "&amp;BI122&amp;""</f>
        <v xml:space="preserve">Tier </v>
      </c>
      <c r="AZ116" s="122"/>
      <c r="BA116" s="122"/>
      <c r="BB116" s="122"/>
      <c r="BC116" s="122"/>
      <c r="BD116" s="122"/>
      <c r="BE116" s="122"/>
      <c r="BF116" s="122"/>
      <c r="BG116" s="122"/>
      <c r="BH116" s="122"/>
      <c r="BI116" s="239"/>
      <c r="BJ116" s="29"/>
      <c r="BK116" s="1"/>
      <c r="BN116" s="8">
        <v>115</v>
      </c>
      <c r="BO116" s="9" t="str">
        <f>IF(INDEX('Staff List'!$E$9:$E$358, MATCH(BN116, NumList, 0))="", "", INDEX('Staff List'!$E$9:$E$358, MATCH(BN116, NumList, 0)))</f>
        <v/>
      </c>
      <c r="BP116" s="9" t="str">
        <f>IFERROR(RANK(BO116,$BO$2:$BO$351,1)+COUNTIF($BO$2:BO116,BO116)-1, "")</f>
        <v/>
      </c>
      <c r="BQ116" s="9" t="str">
        <f>IF(BO116="", "", COUNTIF($BO$2:BO116, BO116))</f>
        <v/>
      </c>
      <c r="BR116" s="68" t="str">
        <f t="shared" si="3"/>
        <v/>
      </c>
      <c r="BT116" s="8">
        <v>115</v>
      </c>
      <c r="BU116" s="9" t="str">
        <f>IFERROR(IF(INDEX($CL$2:$CL$7, MATCH(BU115, $CK$2:$CK$7, 0))&lt;=COUNTIF($BU$2:BU115, BU112), "", BU112), "")</f>
        <v/>
      </c>
      <c r="BV116" s="9" t="str">
        <f>IF(BU116="", "", COUNTIF($BU$2:BU116, BU116))</f>
        <v/>
      </c>
      <c r="BW116" s="68" t="str">
        <f t="shared" si="4"/>
        <v/>
      </c>
      <c r="BY116" s="80" t="str">
        <f t="shared" si="5"/>
        <v/>
      </c>
    </row>
    <row r="117" spans="1:77" x14ac:dyDescent="0.25">
      <c r="A117" s="1"/>
      <c r="B117" s="27"/>
      <c r="C117" s="326" t="s">
        <v>91</v>
      </c>
      <c r="D117" s="325"/>
      <c r="E117" s="327"/>
      <c r="F117" s="328" t="str">
        <f ca="1">IFERROR(IF(INDEX('Staff List'!$C$9:$C$358, MATCH(M123, 'Staff List'!$B$9:$B$358, 0))="", "", INDEX('Staff List'!$C$9:$C$358, MATCH(M123, 'Staff List'!$B$9:$B$358, 0))), "")</f>
        <v/>
      </c>
      <c r="G117" s="329"/>
      <c r="H117" s="329"/>
      <c r="I117" s="329"/>
      <c r="J117" s="329"/>
      <c r="K117" s="329"/>
      <c r="L117" s="329"/>
      <c r="M117" s="330"/>
      <c r="N117" s="28"/>
      <c r="O117" s="326" t="s">
        <v>91</v>
      </c>
      <c r="P117" s="325"/>
      <c r="Q117" s="327"/>
      <c r="R117" s="328" t="str">
        <f ca="1">IFERROR(IF(INDEX('Staff List'!$C$9:$C$358, MATCH(Y123, 'Staff List'!$B$9:$B$358, 0))="", "", INDEX('Staff List'!$C$9:$C$358, MATCH(Y123, 'Staff List'!$B$9:$B$358, 0))), "")</f>
        <v/>
      </c>
      <c r="S117" s="329"/>
      <c r="T117" s="329"/>
      <c r="U117" s="329"/>
      <c r="V117" s="329"/>
      <c r="W117" s="329"/>
      <c r="X117" s="329"/>
      <c r="Y117" s="330"/>
      <c r="Z117" s="28"/>
      <c r="AA117" s="326" t="s">
        <v>91</v>
      </c>
      <c r="AB117" s="325"/>
      <c r="AC117" s="327"/>
      <c r="AD117" s="328" t="str">
        <f ca="1">IFERROR(IF(INDEX('Staff List'!$C$9:$C$358, MATCH(AK123, 'Staff List'!$B$9:$B$358, 0))="", "", INDEX('Staff List'!$C$9:$C$358, MATCH(AK123, 'Staff List'!$B$9:$B$358, 0))), "")</f>
        <v/>
      </c>
      <c r="AE117" s="329"/>
      <c r="AF117" s="329"/>
      <c r="AG117" s="329"/>
      <c r="AH117" s="329"/>
      <c r="AI117" s="329"/>
      <c r="AJ117" s="329"/>
      <c r="AK117" s="330"/>
      <c r="AL117" s="28"/>
      <c r="AM117" s="326" t="s">
        <v>91</v>
      </c>
      <c r="AN117" s="325"/>
      <c r="AO117" s="327"/>
      <c r="AP117" s="328" t="str">
        <f ca="1">IFERROR(IF(INDEX('Staff List'!$C$9:$C$358, MATCH(AW123, 'Staff List'!$B$9:$B$358, 0))="", "", INDEX('Staff List'!$C$9:$C$358, MATCH(AW123, 'Staff List'!$B$9:$B$358, 0))), "")</f>
        <v/>
      </c>
      <c r="AQ117" s="329"/>
      <c r="AR117" s="329"/>
      <c r="AS117" s="329"/>
      <c r="AT117" s="329"/>
      <c r="AU117" s="329"/>
      <c r="AV117" s="329"/>
      <c r="AW117" s="330"/>
      <c r="AX117" s="28"/>
      <c r="AY117" s="326" t="s">
        <v>91</v>
      </c>
      <c r="AZ117" s="325"/>
      <c r="BA117" s="327"/>
      <c r="BB117" s="328" t="str">
        <f ca="1">IFERROR(IF(INDEX('Staff List'!$C$9:$C$358, MATCH(BI123, 'Staff List'!$B$9:$B$358, 0))="", "", INDEX('Staff List'!$C$9:$C$358, MATCH(BI123, 'Staff List'!$B$9:$B$358, 0))), "")</f>
        <v/>
      </c>
      <c r="BC117" s="329"/>
      <c r="BD117" s="329"/>
      <c r="BE117" s="329"/>
      <c r="BF117" s="329"/>
      <c r="BG117" s="329"/>
      <c r="BH117" s="329"/>
      <c r="BI117" s="330"/>
      <c r="BJ117" s="29"/>
      <c r="BK117" s="1"/>
      <c r="BN117" s="8">
        <v>116</v>
      </c>
      <c r="BO117" s="9" t="str">
        <f>IF(INDEX('Staff List'!$E$9:$E$358, MATCH(BN117, NumList, 0))="", "", INDEX('Staff List'!$E$9:$E$358, MATCH(BN117, NumList, 0)))</f>
        <v/>
      </c>
      <c r="BP117" s="9" t="str">
        <f>IFERROR(RANK(BO117,$BO$2:$BO$351,1)+COUNTIF($BO$2:BO117,BO117)-1, "")</f>
        <v/>
      </c>
      <c r="BQ117" s="9" t="str">
        <f>IF(BO117="", "", COUNTIF($BO$2:BO117, BO117))</f>
        <v/>
      </c>
      <c r="BR117" s="68" t="str">
        <f t="shared" si="3"/>
        <v/>
      </c>
      <c r="BT117" s="8">
        <v>116</v>
      </c>
      <c r="BU117" s="9" t="str">
        <f>IFERROR(IF(INDEX($CL$2:$CL$7,MATCH(BU112,$CK$2:$CK$7,0))&lt;=COUNTIF($BU$2:BU116,BU112),IF((BU112+1)&lt;=6,BU112+1,""),BU112), "")</f>
        <v/>
      </c>
      <c r="BV117" s="9" t="str">
        <f>IF(BU117="", "", COUNTIF($BU$2:BU117, BU117))</f>
        <v/>
      </c>
      <c r="BW117" s="68" t="str">
        <f t="shared" si="4"/>
        <v/>
      </c>
      <c r="BY117" s="80" t="str">
        <f t="shared" si="5"/>
        <v/>
      </c>
    </row>
    <row r="118" spans="1:77" x14ac:dyDescent="0.25">
      <c r="A118" s="1"/>
      <c r="B118" s="27"/>
      <c r="C118" s="332" t="s">
        <v>90</v>
      </c>
      <c r="D118" s="333"/>
      <c r="E118" s="72" t="str">
        <f ca="1">IFERROR(INDEX('Staff List'!$K$9:$K$358, MATCH(M123, 'Staff List'!$B$9:$B$358, 0)), "")</f>
        <v/>
      </c>
      <c r="F118" s="317" t="str">
        <f ca="1">IFERROR(IF(INDEX('Staff List'!$D$9:$D$358, MATCH(M123, 'Staff List'!$B$9:$B$358, 0))="", "", INDEX('Staff List'!$D$9:$D$358, MATCH(M123, 'Staff List'!$B$9:$B$358, 0))), "")</f>
        <v/>
      </c>
      <c r="G118" s="313"/>
      <c r="H118" s="313"/>
      <c r="I118" s="313"/>
      <c r="J118" s="313"/>
      <c r="K118" s="313"/>
      <c r="L118" s="313"/>
      <c r="M118" s="331"/>
      <c r="N118" s="28"/>
      <c r="O118" s="332" t="s">
        <v>90</v>
      </c>
      <c r="P118" s="333"/>
      <c r="Q118" s="72" t="str">
        <f ca="1">IFERROR(INDEX('Staff List'!$K$9:$K$358, MATCH(Y123, 'Staff List'!$B$9:$B$358, 0)), "")</f>
        <v/>
      </c>
      <c r="R118" s="317" t="str">
        <f ca="1">IFERROR(IF(INDEX('Staff List'!$D$9:$D$358, MATCH(Y123, 'Staff List'!$B$9:$B$358, 0))="", "", INDEX('Staff List'!$D$9:$D$358, MATCH(Y123, 'Staff List'!$B$9:$B$358, 0))), "")</f>
        <v/>
      </c>
      <c r="S118" s="313"/>
      <c r="T118" s="313"/>
      <c r="U118" s="313"/>
      <c r="V118" s="313"/>
      <c r="W118" s="313"/>
      <c r="X118" s="313"/>
      <c r="Y118" s="331"/>
      <c r="Z118" s="28"/>
      <c r="AA118" s="332" t="s">
        <v>90</v>
      </c>
      <c r="AB118" s="333"/>
      <c r="AC118" s="72" t="str">
        <f ca="1">IFERROR(INDEX('Staff List'!$K$9:$K$358, MATCH(AK123, 'Staff List'!$B$9:$B$358, 0)), "")</f>
        <v/>
      </c>
      <c r="AD118" s="317" t="str">
        <f ca="1">IFERROR(IF(INDEX('Staff List'!$D$9:$D$358, MATCH(AK123, 'Staff List'!$B$9:$B$358, 0))="", "", INDEX('Staff List'!$D$9:$D$358, MATCH(AK123, 'Staff List'!$B$9:$B$358, 0))), "")</f>
        <v/>
      </c>
      <c r="AE118" s="313"/>
      <c r="AF118" s="313"/>
      <c r="AG118" s="313"/>
      <c r="AH118" s="313"/>
      <c r="AI118" s="313"/>
      <c r="AJ118" s="313"/>
      <c r="AK118" s="331"/>
      <c r="AL118" s="28"/>
      <c r="AM118" s="332" t="s">
        <v>90</v>
      </c>
      <c r="AN118" s="333"/>
      <c r="AO118" s="72" t="str">
        <f ca="1">IFERROR(INDEX('Staff List'!$K$9:$K$358, MATCH(AW123, 'Staff List'!$B$9:$B$358, 0)), "")</f>
        <v/>
      </c>
      <c r="AP118" s="317" t="str">
        <f ca="1">IFERROR(IF(INDEX('Staff List'!$D$9:$D$358, MATCH(AW123, 'Staff List'!$B$9:$B$358, 0))="", "", INDEX('Staff List'!$D$9:$D$358, MATCH(AW123, 'Staff List'!$B$9:$B$358, 0))), "")</f>
        <v/>
      </c>
      <c r="AQ118" s="313"/>
      <c r="AR118" s="313"/>
      <c r="AS118" s="313"/>
      <c r="AT118" s="313"/>
      <c r="AU118" s="313"/>
      <c r="AV118" s="313"/>
      <c r="AW118" s="331"/>
      <c r="AX118" s="28"/>
      <c r="AY118" s="332" t="s">
        <v>90</v>
      </c>
      <c r="AZ118" s="333"/>
      <c r="BA118" s="72" t="str">
        <f ca="1">IFERROR(INDEX('Staff List'!$K$9:$K$358, MATCH(BI123, 'Staff List'!$B$9:$B$358, 0)), "")</f>
        <v/>
      </c>
      <c r="BB118" s="317" t="str">
        <f ca="1">IFERROR(IF(INDEX('Staff List'!$D$9:$D$358, MATCH(BI123, 'Staff List'!$B$9:$B$358, 0))="", "", INDEX('Staff List'!$D$9:$D$358, MATCH(BI123, 'Staff List'!$B$9:$B$358, 0))), "")</f>
        <v/>
      </c>
      <c r="BC118" s="313"/>
      <c r="BD118" s="313"/>
      <c r="BE118" s="313"/>
      <c r="BF118" s="313"/>
      <c r="BG118" s="313"/>
      <c r="BH118" s="313"/>
      <c r="BI118" s="331"/>
      <c r="BJ118" s="29"/>
      <c r="BK118" s="1"/>
      <c r="BN118" s="8">
        <v>117</v>
      </c>
      <c r="BO118" s="9" t="str">
        <f>IF(INDEX('Staff List'!$E$9:$E$358, MATCH(BN118, NumList, 0))="", "", INDEX('Staff List'!$E$9:$E$358, MATCH(BN118, NumList, 0)))</f>
        <v/>
      </c>
      <c r="BP118" s="9" t="str">
        <f>IFERROR(RANK(BO118,$BO$2:$BO$351,1)+COUNTIF($BO$2:BO118,BO118)-1, "")</f>
        <v/>
      </c>
      <c r="BQ118" s="9" t="str">
        <f>IF(BO118="", "", COUNTIF($BO$2:BO118, BO118))</f>
        <v/>
      </c>
      <c r="BR118" s="68" t="str">
        <f t="shared" si="3"/>
        <v/>
      </c>
      <c r="BT118" s="8">
        <v>117</v>
      </c>
      <c r="BU118" s="9" t="str">
        <f>IFERROR(IF(INDEX($CL$2:$CL$7, MATCH(BU117, $CK$2:$CK$7, 0))&lt;=COUNTIF($BU$2:BU117, BU117), "", BU117), "")</f>
        <v/>
      </c>
      <c r="BV118" s="9" t="str">
        <f>IF(BU118="", "", COUNTIF($BU$2:BU118, BU118))</f>
        <v/>
      </c>
      <c r="BW118" s="68" t="str">
        <f t="shared" si="4"/>
        <v/>
      </c>
      <c r="BY118" s="80" t="str">
        <f t="shared" si="5"/>
        <v/>
      </c>
    </row>
    <row r="119" spans="1:77" x14ac:dyDescent="0.25">
      <c r="A119" s="1"/>
      <c r="B119" s="27"/>
      <c r="C119" s="314" t="s">
        <v>95</v>
      </c>
      <c r="D119" s="315"/>
      <c r="E119" s="315"/>
      <c r="F119" s="325"/>
      <c r="G119" s="73" t="str">
        <f ca="1">IFERROR(INDEX('Staff List'!$H$9:$H$358, MATCH(M123, 'Staff List'!$B$9:$B$358, 0)), "")</f>
        <v/>
      </c>
      <c r="H119" s="323" t="str">
        <f ca="1">IFERROR(INDEX('Staff List'!$AU$6:$AU$10, MATCH(G119, 'Staff List'!$AJ$6:$AJ$10, 0)), "")</f>
        <v/>
      </c>
      <c r="I119" s="324"/>
      <c r="J119" s="324"/>
      <c r="K119" s="324"/>
      <c r="L119" s="324"/>
      <c r="M119" s="331"/>
      <c r="N119" s="28"/>
      <c r="O119" s="314" t="s">
        <v>95</v>
      </c>
      <c r="P119" s="315"/>
      <c r="Q119" s="315"/>
      <c r="R119" s="325"/>
      <c r="S119" s="73" t="str">
        <f ca="1">IFERROR(INDEX('Staff List'!$H$9:$H$358, MATCH(Y123, 'Staff List'!$B$9:$B$358, 0)), "")</f>
        <v/>
      </c>
      <c r="T119" s="323" t="str">
        <f ca="1">IFERROR(INDEX('Staff List'!$AU$6:$AU$10, MATCH(S119, 'Staff List'!$AJ$6:$AJ$10, 0)), "")</f>
        <v/>
      </c>
      <c r="U119" s="324"/>
      <c r="V119" s="324"/>
      <c r="W119" s="324"/>
      <c r="X119" s="324"/>
      <c r="Y119" s="331"/>
      <c r="Z119" s="28"/>
      <c r="AA119" s="314" t="s">
        <v>95</v>
      </c>
      <c r="AB119" s="315"/>
      <c r="AC119" s="315"/>
      <c r="AD119" s="325"/>
      <c r="AE119" s="73" t="str">
        <f ca="1">IFERROR(INDEX('Staff List'!$H$9:$H$358, MATCH(AK123, 'Staff List'!$B$9:$B$358, 0)), "")</f>
        <v/>
      </c>
      <c r="AF119" s="323" t="str">
        <f ca="1">IFERROR(INDEX('Staff List'!$AU$6:$AU$10, MATCH(AE119, 'Staff List'!$AJ$6:$AJ$10, 0)), "")</f>
        <v/>
      </c>
      <c r="AG119" s="324"/>
      <c r="AH119" s="324"/>
      <c r="AI119" s="324"/>
      <c r="AJ119" s="324"/>
      <c r="AK119" s="331"/>
      <c r="AL119" s="28"/>
      <c r="AM119" s="314" t="s">
        <v>95</v>
      </c>
      <c r="AN119" s="315"/>
      <c r="AO119" s="315"/>
      <c r="AP119" s="325"/>
      <c r="AQ119" s="73" t="str">
        <f ca="1">IFERROR(INDEX('Staff List'!$H$9:$H$358, MATCH(AW123, 'Staff List'!$B$9:$B$358, 0)), "")</f>
        <v/>
      </c>
      <c r="AR119" s="323" t="str">
        <f ca="1">IFERROR(INDEX('Staff List'!$AU$6:$AU$10, MATCH(AQ119, 'Staff List'!$AJ$6:$AJ$10, 0)), "")</f>
        <v/>
      </c>
      <c r="AS119" s="324"/>
      <c r="AT119" s="324"/>
      <c r="AU119" s="324"/>
      <c r="AV119" s="324"/>
      <c r="AW119" s="331"/>
      <c r="AX119" s="28"/>
      <c r="AY119" s="314" t="s">
        <v>95</v>
      </c>
      <c r="AZ119" s="315"/>
      <c r="BA119" s="315"/>
      <c r="BB119" s="325"/>
      <c r="BC119" s="73" t="str">
        <f ca="1">IFERROR(INDEX('Staff List'!$H$9:$H$358, MATCH(BI123, 'Staff List'!$B$9:$B$358, 0)), "")</f>
        <v/>
      </c>
      <c r="BD119" s="323" t="str">
        <f ca="1">IFERROR(INDEX('Staff List'!$AU$6:$AU$10, MATCH(BC119, 'Staff List'!$AJ$6:$AJ$10, 0)), "")</f>
        <v/>
      </c>
      <c r="BE119" s="324"/>
      <c r="BF119" s="324"/>
      <c r="BG119" s="324"/>
      <c r="BH119" s="324"/>
      <c r="BI119" s="331"/>
      <c r="BJ119" s="29"/>
      <c r="BK119" s="1"/>
      <c r="BN119" s="8">
        <v>118</v>
      </c>
      <c r="BO119" s="9" t="str">
        <f>IF(INDEX('Staff List'!$E$9:$E$358, MATCH(BN119, NumList, 0))="", "", INDEX('Staff List'!$E$9:$E$358, MATCH(BN119, NumList, 0)))</f>
        <v/>
      </c>
      <c r="BP119" s="9" t="str">
        <f>IFERROR(RANK(BO119,$BO$2:$BO$351,1)+COUNTIF($BO$2:BO119,BO119)-1, "")</f>
        <v/>
      </c>
      <c r="BQ119" s="9" t="str">
        <f>IF(BO119="", "", COUNTIF($BO$2:BO119, BO119))</f>
        <v/>
      </c>
      <c r="BR119" s="68" t="str">
        <f t="shared" si="3"/>
        <v/>
      </c>
      <c r="BT119" s="8">
        <v>118</v>
      </c>
      <c r="BU119" s="9" t="str">
        <f>IFERROR(IF(INDEX($CL$2:$CL$7, MATCH(BU118, $CK$2:$CK$7, 0))&lt;=COUNTIF($BU$2:BU118, BU117), "", BU117), "")</f>
        <v/>
      </c>
      <c r="BV119" s="9" t="str">
        <f>IF(BU119="", "", COUNTIF($BU$2:BU119, BU119))</f>
        <v/>
      </c>
      <c r="BW119" s="68" t="str">
        <f t="shared" si="4"/>
        <v/>
      </c>
      <c r="BY119" s="80" t="str">
        <f t="shared" si="5"/>
        <v/>
      </c>
    </row>
    <row r="120" spans="1:77" x14ac:dyDescent="0.25">
      <c r="A120" s="1"/>
      <c r="B120" s="27"/>
      <c r="C120" s="314" t="s">
        <v>94</v>
      </c>
      <c r="D120" s="315"/>
      <c r="E120" s="315"/>
      <c r="F120" s="315"/>
      <c r="G120" s="74" t="str">
        <f ca="1">IFERROR(INDEX('Staff List'!$G$9:$G$358, MATCH(M123, 'Staff List'!$B$9:$B$358, 0)), "")</f>
        <v/>
      </c>
      <c r="H120" s="317" t="str">
        <f ca="1">IFERROR(INDEX('Staff List'!$AP$6:$AP$8, MATCH(G120, 'Staff List'!$AI$6:$AI$8, 0)), "")</f>
        <v/>
      </c>
      <c r="I120" s="313"/>
      <c r="J120" s="313"/>
      <c r="K120" s="313"/>
      <c r="L120" s="313"/>
      <c r="M120" s="331"/>
      <c r="N120" s="28"/>
      <c r="O120" s="314" t="s">
        <v>94</v>
      </c>
      <c r="P120" s="315"/>
      <c r="Q120" s="315"/>
      <c r="R120" s="315"/>
      <c r="S120" s="74" t="str">
        <f ca="1">IFERROR(INDEX('Staff List'!$G$9:$G$358, MATCH(Y123, 'Staff List'!$B$9:$B$358, 0)), "")</f>
        <v/>
      </c>
      <c r="T120" s="317" t="str">
        <f ca="1">IFERROR(INDEX('Staff List'!$AP$6:$AP$8, MATCH(S120, 'Staff List'!$AI$6:$AI$8, 0)), "")</f>
        <v/>
      </c>
      <c r="U120" s="313"/>
      <c r="V120" s="313"/>
      <c r="W120" s="313"/>
      <c r="X120" s="313"/>
      <c r="Y120" s="331"/>
      <c r="Z120" s="28"/>
      <c r="AA120" s="314" t="s">
        <v>94</v>
      </c>
      <c r="AB120" s="315"/>
      <c r="AC120" s="315"/>
      <c r="AD120" s="315"/>
      <c r="AE120" s="74" t="str">
        <f ca="1">IFERROR(INDEX('Staff List'!$G$9:$G$358, MATCH(AK123, 'Staff List'!$B$9:$B$358, 0)), "")</f>
        <v/>
      </c>
      <c r="AF120" s="317" t="str">
        <f ca="1">IFERROR(INDEX('Staff List'!$AP$6:$AP$8, MATCH(AE120, 'Staff List'!$AI$6:$AI$8, 0)), "")</f>
        <v/>
      </c>
      <c r="AG120" s="313"/>
      <c r="AH120" s="313"/>
      <c r="AI120" s="313"/>
      <c r="AJ120" s="313"/>
      <c r="AK120" s="331"/>
      <c r="AL120" s="28"/>
      <c r="AM120" s="314" t="s">
        <v>94</v>
      </c>
      <c r="AN120" s="315"/>
      <c r="AO120" s="315"/>
      <c r="AP120" s="315"/>
      <c r="AQ120" s="74" t="str">
        <f ca="1">IFERROR(INDEX('Staff List'!$G$9:$G$358, MATCH(AW123, 'Staff List'!$B$9:$B$358, 0)), "")</f>
        <v/>
      </c>
      <c r="AR120" s="317" t="str">
        <f ca="1">IFERROR(INDEX('Staff List'!$AP$6:$AP$8, MATCH(AQ120, 'Staff List'!$AI$6:$AI$8, 0)), "")</f>
        <v/>
      </c>
      <c r="AS120" s="313"/>
      <c r="AT120" s="313"/>
      <c r="AU120" s="313"/>
      <c r="AV120" s="313"/>
      <c r="AW120" s="331"/>
      <c r="AX120" s="28"/>
      <c r="AY120" s="314" t="s">
        <v>94</v>
      </c>
      <c r="AZ120" s="315"/>
      <c r="BA120" s="315"/>
      <c r="BB120" s="315"/>
      <c r="BC120" s="74" t="str">
        <f ca="1">IFERROR(INDEX('Staff List'!$G$9:$G$358, MATCH(BI123, 'Staff List'!$B$9:$B$358, 0)), "")</f>
        <v/>
      </c>
      <c r="BD120" s="317" t="str">
        <f ca="1">IFERROR(INDEX('Staff List'!$AP$6:$AP$8, MATCH(BC120, 'Staff List'!$AI$6:$AI$8, 0)), "")</f>
        <v/>
      </c>
      <c r="BE120" s="313"/>
      <c r="BF120" s="313"/>
      <c r="BG120" s="313"/>
      <c r="BH120" s="313"/>
      <c r="BI120" s="331"/>
      <c r="BJ120" s="29"/>
      <c r="BK120" s="1"/>
      <c r="BN120" s="8">
        <v>119</v>
      </c>
      <c r="BO120" s="9" t="str">
        <f>IF(INDEX('Staff List'!$E$9:$E$358, MATCH(BN120, NumList, 0))="", "", INDEX('Staff List'!$E$9:$E$358, MATCH(BN120, NumList, 0)))</f>
        <v/>
      </c>
      <c r="BP120" s="9" t="str">
        <f>IFERROR(RANK(BO120,$BO$2:$BO$351,1)+COUNTIF($BO$2:BO120,BO120)-1, "")</f>
        <v/>
      </c>
      <c r="BQ120" s="9" t="str">
        <f>IF(BO120="", "", COUNTIF($BO$2:BO120, BO120))</f>
        <v/>
      </c>
      <c r="BR120" s="68" t="str">
        <f t="shared" si="3"/>
        <v/>
      </c>
      <c r="BT120" s="8">
        <v>119</v>
      </c>
      <c r="BU120" s="9" t="str">
        <f>IFERROR(IF(INDEX($CL$2:$CL$7, MATCH(BU119, $CK$2:$CK$7, 0))&lt;=COUNTIF($BU$2:BU119, BU117), "", BU117), "")</f>
        <v/>
      </c>
      <c r="BV120" s="9" t="str">
        <f>IF(BU120="", "", COUNTIF($BU$2:BU120, BU120))</f>
        <v/>
      </c>
      <c r="BW120" s="68" t="str">
        <f t="shared" si="4"/>
        <v/>
      </c>
      <c r="BY120" s="80" t="str">
        <f t="shared" si="5"/>
        <v/>
      </c>
    </row>
    <row r="121" spans="1:77" x14ac:dyDescent="0.25">
      <c r="A121" s="1"/>
      <c r="B121" s="27"/>
      <c r="C121" s="314" t="s">
        <v>97</v>
      </c>
      <c r="D121" s="315"/>
      <c r="E121" s="315"/>
      <c r="F121" s="319"/>
      <c r="G121" s="320"/>
      <c r="H121" s="317" t="str">
        <f ca="1">IFERROR(INDEX('Staff List'!$AT$6:$AT$8, MATCH(E118, 'Staff List'!$AM$6:$AM$8, 0)), "")</f>
        <v/>
      </c>
      <c r="I121" s="313"/>
      <c r="J121" s="313"/>
      <c r="K121" s="313"/>
      <c r="L121" s="313"/>
      <c r="M121" s="75" t="e">
        <f ca="1">INDEX($BY$2:$BY$401, MATCH(M124, $BT$2:$BT$401, 0))</f>
        <v>#N/A</v>
      </c>
      <c r="N121" s="28"/>
      <c r="O121" s="314" t="s">
        <v>97</v>
      </c>
      <c r="P121" s="315"/>
      <c r="Q121" s="315"/>
      <c r="R121" s="319"/>
      <c r="S121" s="320"/>
      <c r="T121" s="317" t="str">
        <f ca="1">IFERROR(INDEX('Staff List'!$AT$6:$AT$8, MATCH(Q118, 'Staff List'!$AM$6:$AM$8, 0)), "")</f>
        <v/>
      </c>
      <c r="U121" s="313"/>
      <c r="V121" s="313"/>
      <c r="W121" s="313"/>
      <c r="X121" s="313"/>
      <c r="Y121" s="75" t="e">
        <f ca="1">INDEX($BY$2:$BY$401, MATCH(Y124, $BT$2:$BT$401, 0))</f>
        <v>#N/A</v>
      </c>
      <c r="Z121" s="28"/>
      <c r="AA121" s="314" t="s">
        <v>97</v>
      </c>
      <c r="AB121" s="315"/>
      <c r="AC121" s="315"/>
      <c r="AD121" s="319"/>
      <c r="AE121" s="320"/>
      <c r="AF121" s="317" t="str">
        <f ca="1">IFERROR(INDEX('Staff List'!$AT$6:$AT$8, MATCH(AC118, 'Staff List'!$AM$6:$AM$8, 0)), "")</f>
        <v/>
      </c>
      <c r="AG121" s="313"/>
      <c r="AH121" s="313"/>
      <c r="AI121" s="313"/>
      <c r="AJ121" s="313"/>
      <c r="AK121" s="75" t="e">
        <f ca="1">INDEX($BY$2:$BY$401, MATCH(AK124, $BT$2:$BT$401, 0))</f>
        <v>#N/A</v>
      </c>
      <c r="AL121" s="28"/>
      <c r="AM121" s="314" t="s">
        <v>97</v>
      </c>
      <c r="AN121" s="315"/>
      <c r="AO121" s="315"/>
      <c r="AP121" s="319"/>
      <c r="AQ121" s="320"/>
      <c r="AR121" s="317" t="str">
        <f ca="1">IFERROR(INDEX('Staff List'!$AT$6:$AT$8, MATCH(AO118, 'Staff List'!$AM$6:$AM$8, 0)), "")</f>
        <v/>
      </c>
      <c r="AS121" s="313"/>
      <c r="AT121" s="313"/>
      <c r="AU121" s="313"/>
      <c r="AV121" s="313"/>
      <c r="AW121" s="75" t="e">
        <f ca="1">INDEX($BY$2:$BY$401, MATCH(AW124, $BT$2:$BT$401, 0))</f>
        <v>#N/A</v>
      </c>
      <c r="AX121" s="28"/>
      <c r="AY121" s="314" t="s">
        <v>97</v>
      </c>
      <c r="AZ121" s="315"/>
      <c r="BA121" s="315"/>
      <c r="BB121" s="319"/>
      <c r="BC121" s="320"/>
      <c r="BD121" s="317" t="str">
        <f ca="1">IFERROR(INDEX('Staff List'!$AT$6:$AT$8, MATCH(BA118, 'Staff List'!$AM$6:$AM$8, 0)), "")</f>
        <v/>
      </c>
      <c r="BE121" s="313"/>
      <c r="BF121" s="313"/>
      <c r="BG121" s="313"/>
      <c r="BH121" s="313"/>
      <c r="BI121" s="75" t="e">
        <f ca="1">INDEX($BY$2:$BY$401, MATCH(BI124, $BT$2:$BT$401, 0))</f>
        <v>#N/A</v>
      </c>
      <c r="BJ121" s="29"/>
      <c r="BK121" s="1"/>
      <c r="BN121" s="8">
        <v>120</v>
      </c>
      <c r="BO121" s="9" t="str">
        <f>IF(INDEX('Staff List'!$E$9:$E$358, MATCH(BN121, NumList, 0))="", "", INDEX('Staff List'!$E$9:$E$358, MATCH(BN121, NumList, 0)))</f>
        <v/>
      </c>
      <c r="BP121" s="9" t="str">
        <f>IFERROR(RANK(BO121,$BO$2:$BO$351,1)+COUNTIF($BO$2:BO121,BO121)-1, "")</f>
        <v/>
      </c>
      <c r="BQ121" s="9" t="str">
        <f>IF(BO121="", "", COUNTIF($BO$2:BO121, BO121))</f>
        <v/>
      </c>
      <c r="BR121" s="68" t="str">
        <f t="shared" si="3"/>
        <v/>
      </c>
      <c r="BT121" s="8">
        <v>120</v>
      </c>
      <c r="BU121" s="9" t="str">
        <f>IFERROR(IF(INDEX($CL$2:$CL$7, MATCH(BU120, $CK$2:$CK$7, 0))&lt;=COUNTIF($BU$2:BU120, BU117), "", BU117), "")</f>
        <v/>
      </c>
      <c r="BV121" s="9" t="str">
        <f>IF(BU121="", "", COUNTIF($BU$2:BU121, BU121))</f>
        <v/>
      </c>
      <c r="BW121" s="68" t="str">
        <f t="shared" si="4"/>
        <v/>
      </c>
      <c r="BY121" s="80" t="str">
        <f t="shared" si="5"/>
        <v/>
      </c>
    </row>
    <row r="122" spans="1:77" x14ac:dyDescent="0.25">
      <c r="A122" s="1"/>
      <c r="B122" s="27"/>
      <c r="C122" s="314" t="s">
        <v>93</v>
      </c>
      <c r="D122" s="315"/>
      <c r="E122" s="316"/>
      <c r="F122" s="313" t="str">
        <f ca="1">IFERROR(IF(INDEX('Staff List'!$M$9:$M$358, MATCH(M123, 'Staff List'!$B$9:$B$358, 0))="", "", INDEX('Staff List'!$M$9:$M$358, MATCH(M123, 'Staff List'!$B$9:$B$358, 0))), "")</f>
        <v/>
      </c>
      <c r="G122" s="313"/>
      <c r="H122" s="313"/>
      <c r="I122" s="313"/>
      <c r="J122" s="313"/>
      <c r="K122" s="313"/>
      <c r="L122" s="313"/>
      <c r="M122" s="75" t="str">
        <f ca="1">IFERROR(INDEX($BO$2:$BO$351, MATCH(M121, $BP$2:$BP$351, 0)), "")</f>
        <v/>
      </c>
      <c r="N122" s="28"/>
      <c r="O122" s="314" t="s">
        <v>93</v>
      </c>
      <c r="P122" s="315"/>
      <c r="Q122" s="316"/>
      <c r="R122" s="313" t="str">
        <f ca="1">IFERROR(IF(INDEX('Staff List'!$M$9:$M$358, MATCH(Y123, 'Staff List'!$B$9:$B$358, 0))="", "", INDEX('Staff List'!$M$9:$M$358, MATCH(Y123, 'Staff List'!$B$9:$B$358, 0))), "")</f>
        <v/>
      </c>
      <c r="S122" s="313"/>
      <c r="T122" s="313"/>
      <c r="U122" s="313"/>
      <c r="V122" s="313"/>
      <c r="W122" s="313"/>
      <c r="X122" s="313"/>
      <c r="Y122" s="75" t="str">
        <f ca="1">IFERROR(INDEX($BO$2:$BO$351, MATCH(Y121, $BP$2:$BP$351, 0)), "")</f>
        <v/>
      </c>
      <c r="Z122" s="28"/>
      <c r="AA122" s="314" t="s">
        <v>93</v>
      </c>
      <c r="AB122" s="315"/>
      <c r="AC122" s="316"/>
      <c r="AD122" s="313" t="str">
        <f ca="1">IFERROR(IF(INDEX('Staff List'!$M$9:$M$358, MATCH(AK123, 'Staff List'!$B$9:$B$358, 0))="", "", INDEX('Staff List'!$M$9:$M$358, MATCH(AK123, 'Staff List'!$B$9:$B$358, 0))), "")</f>
        <v/>
      </c>
      <c r="AE122" s="313"/>
      <c r="AF122" s="313"/>
      <c r="AG122" s="313"/>
      <c r="AH122" s="313"/>
      <c r="AI122" s="313"/>
      <c r="AJ122" s="313"/>
      <c r="AK122" s="75" t="str">
        <f ca="1">IFERROR(INDEX($BO$2:$BO$351, MATCH(AK121, $BP$2:$BP$351, 0)), "")</f>
        <v/>
      </c>
      <c r="AL122" s="28"/>
      <c r="AM122" s="314" t="s">
        <v>93</v>
      </c>
      <c r="AN122" s="315"/>
      <c r="AO122" s="316"/>
      <c r="AP122" s="313" t="str">
        <f ca="1">IFERROR(IF(INDEX('Staff List'!$M$9:$M$358, MATCH(AW123, 'Staff List'!$B$9:$B$358, 0))="", "", INDEX('Staff List'!$M$9:$M$358, MATCH(AW123, 'Staff List'!$B$9:$B$358, 0))), "")</f>
        <v/>
      </c>
      <c r="AQ122" s="313"/>
      <c r="AR122" s="313"/>
      <c r="AS122" s="313"/>
      <c r="AT122" s="313"/>
      <c r="AU122" s="313"/>
      <c r="AV122" s="313"/>
      <c r="AW122" s="75" t="str">
        <f ca="1">IFERROR(INDEX($BO$2:$BO$351, MATCH(AW121, $BP$2:$BP$351, 0)), "")</f>
        <v/>
      </c>
      <c r="AX122" s="28"/>
      <c r="AY122" s="314" t="s">
        <v>93</v>
      </c>
      <c r="AZ122" s="315"/>
      <c r="BA122" s="316"/>
      <c r="BB122" s="313" t="str">
        <f ca="1">IFERROR(IF(INDEX('Staff List'!$M$9:$M$358, MATCH(BI123, 'Staff List'!$B$9:$B$358, 0))="", "", INDEX('Staff List'!$M$9:$M$358, MATCH(BI123, 'Staff List'!$B$9:$B$358, 0))), "")</f>
        <v/>
      </c>
      <c r="BC122" s="313"/>
      <c r="BD122" s="313"/>
      <c r="BE122" s="313"/>
      <c r="BF122" s="313"/>
      <c r="BG122" s="313"/>
      <c r="BH122" s="313"/>
      <c r="BI122" s="75" t="str">
        <f ca="1">IFERROR(INDEX($BO$2:$BO$351, MATCH(BI121, $BP$2:$BP$351, 0)), "")</f>
        <v/>
      </c>
      <c r="BJ122" s="29"/>
      <c r="BK122" s="1"/>
      <c r="BN122" s="8">
        <v>121</v>
      </c>
      <c r="BO122" s="9" t="str">
        <f>IF(INDEX('Staff List'!$E$9:$E$358, MATCH(BN122, NumList, 0))="", "", INDEX('Staff List'!$E$9:$E$358, MATCH(BN122, NumList, 0)))</f>
        <v/>
      </c>
      <c r="BP122" s="9" t="str">
        <f>IFERROR(RANK(BO122,$BO$2:$BO$351,1)+COUNTIF($BO$2:BO122,BO122)-1, "")</f>
        <v/>
      </c>
      <c r="BQ122" s="9" t="str">
        <f>IF(BO122="", "", COUNTIF($BO$2:BO122, BO122))</f>
        <v/>
      </c>
      <c r="BR122" s="68" t="str">
        <f t="shared" si="3"/>
        <v/>
      </c>
      <c r="BT122" s="8">
        <v>121</v>
      </c>
      <c r="BU122" s="9" t="str">
        <f>IFERROR(IF(INDEX($CL$2:$CL$7,MATCH(BU117,$CK$2:$CK$7,0))&lt;=COUNTIF($BU$2:BU121,BU117),IF((BU117+1)&lt;=6,BU117+1,""),BU117), "")</f>
        <v/>
      </c>
      <c r="BV122" s="9" t="str">
        <f>IF(BU122="", "", COUNTIF($BU$2:BU122, BU122))</f>
        <v/>
      </c>
      <c r="BW122" s="68" t="str">
        <f t="shared" si="4"/>
        <v/>
      </c>
      <c r="BY122" s="80" t="str">
        <f t="shared" si="5"/>
        <v/>
      </c>
    </row>
    <row r="123" spans="1:77" x14ac:dyDescent="0.25">
      <c r="A123" s="1"/>
      <c r="B123" s="27"/>
      <c r="C123" s="314" t="s">
        <v>92</v>
      </c>
      <c r="D123" s="315"/>
      <c r="E123" s="316"/>
      <c r="F123" s="317" t="str">
        <f ca="1">IFERROR(IF(INDEX('Staff List'!$Q$9:$Q$358, MATCH(M123, 'Staff List'!$B$9:$B$358, 0))="", "", INDEX('Staff List'!$Q$9:$Q$358, MATCH(M123, 'Staff List'!$B$9:$B$358, 0))), "")</f>
        <v/>
      </c>
      <c r="G123" s="313"/>
      <c r="H123" s="313"/>
      <c r="I123" s="313"/>
      <c r="J123" s="313"/>
      <c r="K123" s="313"/>
      <c r="L123" s="313"/>
      <c r="M123" s="75" t="str">
        <f ca="1">IFERROR(IF(M121="", "", INDEX($BN$2:$BN$351, MATCH(M121, $BP$2:$BP$351, 0))), "")</f>
        <v/>
      </c>
      <c r="N123" s="28"/>
      <c r="O123" s="314" t="s">
        <v>92</v>
      </c>
      <c r="P123" s="315"/>
      <c r="Q123" s="316"/>
      <c r="R123" s="317" t="str">
        <f ca="1">IFERROR(IF(INDEX('Staff List'!$Q$9:$Q$358, MATCH(Y123, 'Staff List'!$B$9:$B$358, 0))="", "", INDEX('Staff List'!$Q$9:$Q$358, MATCH(Y123, 'Staff List'!$B$9:$B$358, 0))), "")</f>
        <v/>
      </c>
      <c r="S123" s="313"/>
      <c r="T123" s="313"/>
      <c r="U123" s="313"/>
      <c r="V123" s="313"/>
      <c r="W123" s="313"/>
      <c r="X123" s="313"/>
      <c r="Y123" s="75" t="str">
        <f ca="1">IFERROR(IF(Y121="", "", INDEX($BN$2:$BN$351, MATCH(Y121, $BP$2:$BP$351, 0))), "")</f>
        <v/>
      </c>
      <c r="Z123" s="28"/>
      <c r="AA123" s="314" t="s">
        <v>92</v>
      </c>
      <c r="AB123" s="315"/>
      <c r="AC123" s="316"/>
      <c r="AD123" s="317" t="str">
        <f ca="1">IFERROR(IF(INDEX('Staff List'!$Q$9:$Q$358, MATCH(AK123, 'Staff List'!$B$9:$B$358, 0))="", "", INDEX('Staff List'!$Q$9:$Q$358, MATCH(AK123, 'Staff List'!$B$9:$B$358, 0))), "")</f>
        <v/>
      </c>
      <c r="AE123" s="313"/>
      <c r="AF123" s="313"/>
      <c r="AG123" s="313"/>
      <c r="AH123" s="313"/>
      <c r="AI123" s="313"/>
      <c r="AJ123" s="313"/>
      <c r="AK123" s="75" t="str">
        <f ca="1">IFERROR(IF(AK121="", "", INDEX($BN$2:$BN$351, MATCH(AK121, $BP$2:$BP$351, 0))), "")</f>
        <v/>
      </c>
      <c r="AL123" s="28"/>
      <c r="AM123" s="314" t="s">
        <v>92</v>
      </c>
      <c r="AN123" s="315"/>
      <c r="AO123" s="316"/>
      <c r="AP123" s="317" t="str">
        <f ca="1">IFERROR(IF(INDEX('Staff List'!$Q$9:$Q$358, MATCH(AW123, 'Staff List'!$B$9:$B$358, 0))="", "", INDEX('Staff List'!$Q$9:$Q$358, MATCH(AW123, 'Staff List'!$B$9:$B$358, 0))), "")</f>
        <v/>
      </c>
      <c r="AQ123" s="313"/>
      <c r="AR123" s="313"/>
      <c r="AS123" s="313"/>
      <c r="AT123" s="313"/>
      <c r="AU123" s="313"/>
      <c r="AV123" s="313"/>
      <c r="AW123" s="75" t="str">
        <f ca="1">IFERROR(IF(AW121="", "", INDEX($BN$2:$BN$351, MATCH(AW121, $BP$2:$BP$351, 0))), "")</f>
        <v/>
      </c>
      <c r="AX123" s="28"/>
      <c r="AY123" s="314" t="s">
        <v>92</v>
      </c>
      <c r="AZ123" s="315"/>
      <c r="BA123" s="316"/>
      <c r="BB123" s="317" t="str">
        <f ca="1">IFERROR(IF(INDEX('Staff List'!$Q$9:$Q$358, MATCH(BI123, 'Staff List'!$B$9:$B$358, 0))="", "", INDEX('Staff List'!$Q$9:$Q$358, MATCH(BI123, 'Staff List'!$B$9:$B$358, 0))), "")</f>
        <v/>
      </c>
      <c r="BC123" s="313"/>
      <c r="BD123" s="313"/>
      <c r="BE123" s="313"/>
      <c r="BF123" s="313"/>
      <c r="BG123" s="313"/>
      <c r="BH123" s="313"/>
      <c r="BI123" s="75" t="str">
        <f ca="1">IFERROR(IF(BI121="", "", INDEX($BN$2:$BN$351, MATCH(BI121, $BP$2:$BP$351, 0))), "")</f>
        <v/>
      </c>
      <c r="BJ123" s="29"/>
      <c r="BK123" s="1"/>
      <c r="BN123" s="8">
        <v>122</v>
      </c>
      <c r="BO123" s="9" t="str">
        <f>IF(INDEX('Staff List'!$E$9:$E$358, MATCH(BN123, NumList, 0))="", "", INDEX('Staff List'!$E$9:$E$358, MATCH(BN123, NumList, 0)))</f>
        <v/>
      </c>
      <c r="BP123" s="9" t="str">
        <f>IFERROR(RANK(BO123,$BO$2:$BO$351,1)+COUNTIF($BO$2:BO123,BO123)-1, "")</f>
        <v/>
      </c>
      <c r="BQ123" s="9" t="str">
        <f>IF(BO123="", "", COUNTIF($BO$2:BO123, BO123))</f>
        <v/>
      </c>
      <c r="BR123" s="68" t="str">
        <f t="shared" si="3"/>
        <v/>
      </c>
      <c r="BT123" s="8">
        <v>122</v>
      </c>
      <c r="BU123" s="9" t="str">
        <f>IFERROR(IF(INDEX($CL$2:$CL$7, MATCH(BU122, $CK$2:$CK$7, 0))&lt;=COUNTIF($BU$2:BU122, BU122), "", BU122), "")</f>
        <v/>
      </c>
      <c r="BV123" s="9" t="str">
        <f>IF(BU123="", "", COUNTIF($BU$2:BU123, BU123))</f>
        <v/>
      </c>
      <c r="BW123" s="68" t="str">
        <f t="shared" si="4"/>
        <v/>
      </c>
      <c r="BY123" s="80" t="str">
        <f t="shared" si="5"/>
        <v/>
      </c>
    </row>
    <row r="124" spans="1:77" x14ac:dyDescent="0.25">
      <c r="A124" s="1"/>
      <c r="B124" s="27"/>
      <c r="C124" s="318" t="s">
        <v>96</v>
      </c>
      <c r="D124" s="319"/>
      <c r="E124" s="320"/>
      <c r="F124" s="321" t="str">
        <f ca="1">IFERROR(IF(INDEX('Staff List'!$U$9:$U$358, MATCH(M123, 'Staff List'!$B$9:$B$358, 0))="", "", INDEX('Staff List'!$U$9:$U$358, MATCH(M123, 'Staff List'!$B$9:$B$358, 0))), "")</f>
        <v/>
      </c>
      <c r="G124" s="322"/>
      <c r="H124" s="322"/>
      <c r="I124" s="322"/>
      <c r="J124" s="322"/>
      <c r="K124" s="322"/>
      <c r="L124" s="322"/>
      <c r="M124" s="81">
        <f ca="1">BI114+1</f>
        <v>550</v>
      </c>
      <c r="N124" s="28"/>
      <c r="O124" s="318" t="s">
        <v>96</v>
      </c>
      <c r="P124" s="319"/>
      <c r="Q124" s="320"/>
      <c r="R124" s="321" t="str">
        <f ca="1">IFERROR(IF(INDEX('Staff List'!$U$9:$U$358, MATCH(Y123, 'Staff List'!$B$9:$B$358, 0))="", "", INDEX('Staff List'!$U$9:$U$358, MATCH(Y123, 'Staff List'!$B$9:$B$358, 0))), "")</f>
        <v/>
      </c>
      <c r="S124" s="322"/>
      <c r="T124" s="322"/>
      <c r="U124" s="322"/>
      <c r="V124" s="322"/>
      <c r="W124" s="322"/>
      <c r="X124" s="322"/>
      <c r="Y124" s="81">
        <f ca="1">M124+1</f>
        <v>551</v>
      </c>
      <c r="Z124" s="28"/>
      <c r="AA124" s="318" t="s">
        <v>96</v>
      </c>
      <c r="AB124" s="319"/>
      <c r="AC124" s="320"/>
      <c r="AD124" s="321" t="str">
        <f ca="1">IFERROR(IF(INDEX('Staff List'!$U$9:$U$358, MATCH(AK123, 'Staff List'!$B$9:$B$358, 0))="", "", INDEX('Staff List'!$U$9:$U$358, MATCH(AK123, 'Staff List'!$B$9:$B$358, 0))), "")</f>
        <v/>
      </c>
      <c r="AE124" s="322"/>
      <c r="AF124" s="322"/>
      <c r="AG124" s="322"/>
      <c r="AH124" s="322"/>
      <c r="AI124" s="322"/>
      <c r="AJ124" s="322"/>
      <c r="AK124" s="81">
        <f ca="1">Y124+1</f>
        <v>552</v>
      </c>
      <c r="AL124" s="28"/>
      <c r="AM124" s="318" t="s">
        <v>96</v>
      </c>
      <c r="AN124" s="319"/>
      <c r="AO124" s="320"/>
      <c r="AP124" s="321" t="str">
        <f ca="1">IFERROR(IF(INDEX('Staff List'!$U$9:$U$358, MATCH(AW123, 'Staff List'!$B$9:$B$358, 0))="", "", INDEX('Staff List'!$U$9:$U$358, MATCH(AW123, 'Staff List'!$B$9:$B$358, 0))), "")</f>
        <v/>
      </c>
      <c r="AQ124" s="322"/>
      <c r="AR124" s="322"/>
      <c r="AS124" s="322"/>
      <c r="AT124" s="322"/>
      <c r="AU124" s="322"/>
      <c r="AV124" s="322"/>
      <c r="AW124" s="81">
        <f ca="1">AK124+1</f>
        <v>553</v>
      </c>
      <c r="AX124" s="28"/>
      <c r="AY124" s="318" t="s">
        <v>96</v>
      </c>
      <c r="AZ124" s="319"/>
      <c r="BA124" s="320"/>
      <c r="BB124" s="321" t="str">
        <f ca="1">IFERROR(IF(INDEX('Staff List'!$U$9:$U$358, MATCH(BI123, 'Staff List'!$B$9:$B$358, 0))="", "", INDEX('Staff List'!$U$9:$U$358, MATCH(BI123, 'Staff List'!$B$9:$B$358, 0))), "")</f>
        <v/>
      </c>
      <c r="BC124" s="322"/>
      <c r="BD124" s="322"/>
      <c r="BE124" s="322"/>
      <c r="BF124" s="322"/>
      <c r="BG124" s="322"/>
      <c r="BH124" s="322"/>
      <c r="BI124" s="81">
        <f ca="1">AW124+1</f>
        <v>554</v>
      </c>
      <c r="BJ124" s="29"/>
      <c r="BK124" s="1"/>
      <c r="BN124" s="8">
        <v>123</v>
      </c>
      <c r="BO124" s="9" t="str">
        <f>IF(INDEX('Staff List'!$E$9:$E$358, MATCH(BN124, NumList, 0))="", "", INDEX('Staff List'!$E$9:$E$358, MATCH(BN124, NumList, 0)))</f>
        <v/>
      </c>
      <c r="BP124" s="9" t="str">
        <f>IFERROR(RANK(BO124,$BO$2:$BO$351,1)+COUNTIF($BO$2:BO124,BO124)-1, "")</f>
        <v/>
      </c>
      <c r="BQ124" s="9" t="str">
        <f>IF(BO124="", "", COUNTIF($BO$2:BO124, BO124))</f>
        <v/>
      </c>
      <c r="BR124" s="68" t="str">
        <f t="shared" si="3"/>
        <v/>
      </c>
      <c r="BT124" s="8">
        <v>123</v>
      </c>
      <c r="BU124" s="9" t="str">
        <f>IFERROR(IF(INDEX($CL$2:$CL$7, MATCH(BU123, $CK$2:$CK$7, 0))&lt;=COUNTIF($BU$2:BU123, BU122), "", BU122), "")</f>
        <v/>
      </c>
      <c r="BV124" s="9" t="str">
        <f>IF(BU124="", "", COUNTIF($BU$2:BU124, BU124))</f>
        <v/>
      </c>
      <c r="BW124" s="68" t="str">
        <f t="shared" si="4"/>
        <v/>
      </c>
      <c r="BY124" s="80" t="str">
        <f t="shared" si="5"/>
        <v/>
      </c>
    </row>
    <row r="125" spans="1:77" x14ac:dyDescent="0.25">
      <c r="A125" s="1"/>
      <c r="B125" s="2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c r="BF125" s="28"/>
      <c r="BG125" s="28"/>
      <c r="BH125" s="28"/>
      <c r="BI125" s="28"/>
      <c r="BJ125" s="29"/>
      <c r="BK125" s="1"/>
      <c r="BN125" s="8">
        <v>124</v>
      </c>
      <c r="BO125" s="9" t="str">
        <f>IF(INDEX('Staff List'!$E$9:$E$358, MATCH(BN125, NumList, 0))="", "", INDEX('Staff List'!$E$9:$E$358, MATCH(BN125, NumList, 0)))</f>
        <v/>
      </c>
      <c r="BP125" s="9" t="str">
        <f>IFERROR(RANK(BO125,$BO$2:$BO$351,1)+COUNTIF($BO$2:BO125,BO125)-1, "")</f>
        <v/>
      </c>
      <c r="BQ125" s="9" t="str">
        <f>IF(BO125="", "", COUNTIF($BO$2:BO125, BO125))</f>
        <v/>
      </c>
      <c r="BR125" s="68" t="str">
        <f t="shared" si="3"/>
        <v/>
      </c>
      <c r="BT125" s="8">
        <v>124</v>
      </c>
      <c r="BU125" s="9" t="str">
        <f>IFERROR(IF(INDEX($CL$2:$CL$7, MATCH(BU124, $CK$2:$CK$7, 0))&lt;=COUNTIF($BU$2:BU124, BU122), "", BU122), "")</f>
        <v/>
      </c>
      <c r="BV125" s="9" t="str">
        <f>IF(BU125="", "", COUNTIF($BU$2:BU125, BU125))</f>
        <v/>
      </c>
      <c r="BW125" s="68" t="str">
        <f t="shared" si="4"/>
        <v/>
      </c>
      <c r="BY125" s="80" t="str">
        <f t="shared" si="5"/>
        <v/>
      </c>
    </row>
    <row r="126" spans="1:77" x14ac:dyDescent="0.25">
      <c r="A126" s="1"/>
      <c r="B126" s="27"/>
      <c r="C126" s="121" t="str">
        <f ca="1">"Tier "&amp;M132&amp;""</f>
        <v xml:space="preserve">Tier </v>
      </c>
      <c r="D126" s="122"/>
      <c r="E126" s="122"/>
      <c r="F126" s="122"/>
      <c r="G126" s="122"/>
      <c r="H126" s="122"/>
      <c r="I126" s="122"/>
      <c r="J126" s="122"/>
      <c r="K126" s="122"/>
      <c r="L126" s="122"/>
      <c r="M126" s="239"/>
      <c r="N126" s="28"/>
      <c r="O126" s="121" t="str">
        <f ca="1">"Tier "&amp;Y132&amp;""</f>
        <v xml:space="preserve">Tier </v>
      </c>
      <c r="P126" s="122"/>
      <c r="Q126" s="122"/>
      <c r="R126" s="122"/>
      <c r="S126" s="122"/>
      <c r="T126" s="122"/>
      <c r="U126" s="122"/>
      <c r="V126" s="122"/>
      <c r="W126" s="122"/>
      <c r="X126" s="122"/>
      <c r="Y126" s="239"/>
      <c r="Z126" s="28"/>
      <c r="AA126" s="121" t="str">
        <f ca="1">"Tier "&amp;AK132&amp;""</f>
        <v xml:space="preserve">Tier </v>
      </c>
      <c r="AB126" s="122"/>
      <c r="AC126" s="122"/>
      <c r="AD126" s="122"/>
      <c r="AE126" s="122"/>
      <c r="AF126" s="122"/>
      <c r="AG126" s="122"/>
      <c r="AH126" s="122"/>
      <c r="AI126" s="122"/>
      <c r="AJ126" s="122"/>
      <c r="AK126" s="239"/>
      <c r="AL126" s="28"/>
      <c r="AM126" s="121" t="str">
        <f ca="1">"Tier "&amp;AW132&amp;""</f>
        <v xml:space="preserve">Tier </v>
      </c>
      <c r="AN126" s="122"/>
      <c r="AO126" s="122"/>
      <c r="AP126" s="122"/>
      <c r="AQ126" s="122"/>
      <c r="AR126" s="122"/>
      <c r="AS126" s="122"/>
      <c r="AT126" s="122"/>
      <c r="AU126" s="122"/>
      <c r="AV126" s="122"/>
      <c r="AW126" s="239"/>
      <c r="AX126" s="28"/>
      <c r="AY126" s="121" t="str">
        <f ca="1">"Tier "&amp;BI132&amp;""</f>
        <v xml:space="preserve">Tier </v>
      </c>
      <c r="AZ126" s="122"/>
      <c r="BA126" s="122"/>
      <c r="BB126" s="122"/>
      <c r="BC126" s="122"/>
      <c r="BD126" s="122"/>
      <c r="BE126" s="122"/>
      <c r="BF126" s="122"/>
      <c r="BG126" s="122"/>
      <c r="BH126" s="122"/>
      <c r="BI126" s="239"/>
      <c r="BJ126" s="29"/>
      <c r="BK126" s="1"/>
      <c r="BN126" s="8">
        <v>125</v>
      </c>
      <c r="BO126" s="9" t="str">
        <f>IF(INDEX('Staff List'!$E$9:$E$358, MATCH(BN126, NumList, 0))="", "", INDEX('Staff List'!$E$9:$E$358, MATCH(BN126, NumList, 0)))</f>
        <v/>
      </c>
      <c r="BP126" s="9" t="str">
        <f>IFERROR(RANK(BO126,$BO$2:$BO$351,1)+COUNTIF($BO$2:BO126,BO126)-1, "")</f>
        <v/>
      </c>
      <c r="BQ126" s="9" t="str">
        <f>IF(BO126="", "", COUNTIF($BO$2:BO126, BO126))</f>
        <v/>
      </c>
      <c r="BR126" s="68" t="str">
        <f t="shared" si="3"/>
        <v/>
      </c>
      <c r="BT126" s="8">
        <v>125</v>
      </c>
      <c r="BU126" s="9" t="str">
        <f>IFERROR(IF(INDEX($CL$2:$CL$7, MATCH(BU125, $CK$2:$CK$7, 0))&lt;=COUNTIF($BU$2:BU125, BU122), "", BU122), "")</f>
        <v/>
      </c>
      <c r="BV126" s="9" t="str">
        <f>IF(BU126="", "", COUNTIF($BU$2:BU126, BU126))</f>
        <v/>
      </c>
      <c r="BW126" s="68" t="str">
        <f t="shared" si="4"/>
        <v/>
      </c>
      <c r="BY126" s="80" t="str">
        <f t="shared" si="5"/>
        <v/>
      </c>
    </row>
    <row r="127" spans="1:77" x14ac:dyDescent="0.25">
      <c r="A127" s="1"/>
      <c r="B127" s="27"/>
      <c r="C127" s="326" t="s">
        <v>91</v>
      </c>
      <c r="D127" s="325"/>
      <c r="E127" s="327"/>
      <c r="F127" s="328" t="str">
        <f ca="1">IFERROR(IF(INDEX('Staff List'!$C$9:$C$358, MATCH(M133, 'Staff List'!$B$9:$B$358, 0))="", "", INDEX('Staff List'!$C$9:$C$358, MATCH(M133, 'Staff List'!$B$9:$B$358, 0))), "")</f>
        <v/>
      </c>
      <c r="G127" s="329"/>
      <c r="H127" s="329"/>
      <c r="I127" s="329"/>
      <c r="J127" s="329"/>
      <c r="K127" s="329"/>
      <c r="L127" s="329"/>
      <c r="M127" s="330"/>
      <c r="N127" s="28"/>
      <c r="O127" s="326" t="s">
        <v>91</v>
      </c>
      <c r="P127" s="325"/>
      <c r="Q127" s="327"/>
      <c r="R127" s="328" t="str">
        <f ca="1">IFERROR(IF(INDEX('Staff List'!$C$9:$C$358, MATCH(Y133, 'Staff List'!$B$9:$B$358, 0))="", "", INDEX('Staff List'!$C$9:$C$358, MATCH(Y133, 'Staff List'!$B$9:$B$358, 0))), "")</f>
        <v/>
      </c>
      <c r="S127" s="329"/>
      <c r="T127" s="329"/>
      <c r="U127" s="329"/>
      <c r="V127" s="329"/>
      <c r="W127" s="329"/>
      <c r="X127" s="329"/>
      <c r="Y127" s="330"/>
      <c r="Z127" s="28"/>
      <c r="AA127" s="326" t="s">
        <v>91</v>
      </c>
      <c r="AB127" s="325"/>
      <c r="AC127" s="327"/>
      <c r="AD127" s="328" t="str">
        <f ca="1">IFERROR(IF(INDEX('Staff List'!$C$9:$C$358, MATCH(AK133, 'Staff List'!$B$9:$B$358, 0))="", "", INDEX('Staff List'!$C$9:$C$358, MATCH(AK133, 'Staff List'!$B$9:$B$358, 0))), "")</f>
        <v/>
      </c>
      <c r="AE127" s="329"/>
      <c r="AF127" s="329"/>
      <c r="AG127" s="329"/>
      <c r="AH127" s="329"/>
      <c r="AI127" s="329"/>
      <c r="AJ127" s="329"/>
      <c r="AK127" s="330"/>
      <c r="AL127" s="28"/>
      <c r="AM127" s="326" t="s">
        <v>91</v>
      </c>
      <c r="AN127" s="325"/>
      <c r="AO127" s="327"/>
      <c r="AP127" s="328" t="str">
        <f ca="1">IFERROR(IF(INDEX('Staff List'!$C$9:$C$358, MATCH(AW133, 'Staff List'!$B$9:$B$358, 0))="", "", INDEX('Staff List'!$C$9:$C$358, MATCH(AW133, 'Staff List'!$B$9:$B$358, 0))), "")</f>
        <v/>
      </c>
      <c r="AQ127" s="329"/>
      <c r="AR127" s="329"/>
      <c r="AS127" s="329"/>
      <c r="AT127" s="329"/>
      <c r="AU127" s="329"/>
      <c r="AV127" s="329"/>
      <c r="AW127" s="330"/>
      <c r="AX127" s="28"/>
      <c r="AY127" s="326" t="s">
        <v>91</v>
      </c>
      <c r="AZ127" s="325"/>
      <c r="BA127" s="327"/>
      <c r="BB127" s="328" t="str">
        <f ca="1">IFERROR(IF(INDEX('Staff List'!$C$9:$C$358, MATCH(BI133, 'Staff List'!$B$9:$B$358, 0))="", "", INDEX('Staff List'!$C$9:$C$358, MATCH(BI133, 'Staff List'!$B$9:$B$358, 0))), "")</f>
        <v/>
      </c>
      <c r="BC127" s="329"/>
      <c r="BD127" s="329"/>
      <c r="BE127" s="329"/>
      <c r="BF127" s="329"/>
      <c r="BG127" s="329"/>
      <c r="BH127" s="329"/>
      <c r="BI127" s="330"/>
      <c r="BJ127" s="29"/>
      <c r="BK127" s="1"/>
      <c r="BN127" s="8">
        <v>126</v>
      </c>
      <c r="BO127" s="9" t="str">
        <f>IF(INDEX('Staff List'!$E$9:$E$358, MATCH(BN127, NumList, 0))="", "", INDEX('Staff List'!$E$9:$E$358, MATCH(BN127, NumList, 0)))</f>
        <v/>
      </c>
      <c r="BP127" s="9" t="str">
        <f>IFERROR(RANK(BO127,$BO$2:$BO$351,1)+COUNTIF($BO$2:BO127,BO127)-1, "")</f>
        <v/>
      </c>
      <c r="BQ127" s="9" t="str">
        <f>IF(BO127="", "", COUNTIF($BO$2:BO127, BO127))</f>
        <v/>
      </c>
      <c r="BR127" s="68" t="str">
        <f t="shared" si="3"/>
        <v/>
      </c>
      <c r="BT127" s="8">
        <v>126</v>
      </c>
      <c r="BU127" s="9" t="str">
        <f>IFERROR(IF(INDEX($CL$2:$CL$7,MATCH(BU122,$CK$2:$CK$7,0))&lt;=COUNTIF($BU$2:BU126,BU122),IF((BU122+1)&lt;=6,BU122+1,""),BU122), "")</f>
        <v/>
      </c>
      <c r="BV127" s="9" t="str">
        <f>IF(BU127="", "", COUNTIF($BU$2:BU127, BU127))</f>
        <v/>
      </c>
      <c r="BW127" s="68" t="str">
        <f t="shared" si="4"/>
        <v/>
      </c>
      <c r="BY127" s="80" t="str">
        <f t="shared" si="5"/>
        <v/>
      </c>
    </row>
    <row r="128" spans="1:77" x14ac:dyDescent="0.25">
      <c r="A128" s="1"/>
      <c r="B128" s="27"/>
      <c r="C128" s="332" t="s">
        <v>90</v>
      </c>
      <c r="D128" s="333"/>
      <c r="E128" s="72" t="str">
        <f ca="1">IFERROR(INDEX('Staff List'!$K$9:$K$358, MATCH(M133, 'Staff List'!$B$9:$B$358, 0)), "")</f>
        <v/>
      </c>
      <c r="F128" s="317" t="str">
        <f ca="1">IFERROR(IF(INDEX('Staff List'!$D$9:$D$358, MATCH(M133, 'Staff List'!$B$9:$B$358, 0))="", "", INDEX('Staff List'!$D$9:$D$358, MATCH(M133, 'Staff List'!$B$9:$B$358, 0))), "")</f>
        <v/>
      </c>
      <c r="G128" s="313"/>
      <c r="H128" s="313"/>
      <c r="I128" s="313"/>
      <c r="J128" s="313"/>
      <c r="K128" s="313"/>
      <c r="L128" s="313"/>
      <c r="M128" s="331"/>
      <c r="N128" s="28"/>
      <c r="O128" s="332" t="s">
        <v>90</v>
      </c>
      <c r="P128" s="333"/>
      <c r="Q128" s="72" t="str">
        <f ca="1">IFERROR(INDEX('Staff List'!$K$9:$K$358, MATCH(Y133, 'Staff List'!$B$9:$B$358, 0)), "")</f>
        <v/>
      </c>
      <c r="R128" s="317" t="str">
        <f ca="1">IFERROR(IF(INDEX('Staff List'!$D$9:$D$358, MATCH(Y133, 'Staff List'!$B$9:$B$358, 0))="", "", INDEX('Staff List'!$D$9:$D$358, MATCH(Y133, 'Staff List'!$B$9:$B$358, 0))), "")</f>
        <v/>
      </c>
      <c r="S128" s="313"/>
      <c r="T128" s="313"/>
      <c r="U128" s="313"/>
      <c r="V128" s="313"/>
      <c r="W128" s="313"/>
      <c r="X128" s="313"/>
      <c r="Y128" s="331"/>
      <c r="Z128" s="28"/>
      <c r="AA128" s="332" t="s">
        <v>90</v>
      </c>
      <c r="AB128" s="333"/>
      <c r="AC128" s="72" t="str">
        <f ca="1">IFERROR(INDEX('Staff List'!$K$9:$K$358, MATCH(AK133, 'Staff List'!$B$9:$B$358, 0)), "")</f>
        <v/>
      </c>
      <c r="AD128" s="317" t="str">
        <f ca="1">IFERROR(IF(INDEX('Staff List'!$D$9:$D$358, MATCH(AK133, 'Staff List'!$B$9:$B$358, 0))="", "", INDEX('Staff List'!$D$9:$D$358, MATCH(AK133, 'Staff List'!$B$9:$B$358, 0))), "")</f>
        <v/>
      </c>
      <c r="AE128" s="313"/>
      <c r="AF128" s="313"/>
      <c r="AG128" s="313"/>
      <c r="AH128" s="313"/>
      <c r="AI128" s="313"/>
      <c r="AJ128" s="313"/>
      <c r="AK128" s="331"/>
      <c r="AL128" s="28"/>
      <c r="AM128" s="332" t="s">
        <v>90</v>
      </c>
      <c r="AN128" s="333"/>
      <c r="AO128" s="72" t="str">
        <f ca="1">IFERROR(INDEX('Staff List'!$K$9:$K$358, MATCH(AW133, 'Staff List'!$B$9:$B$358, 0)), "")</f>
        <v/>
      </c>
      <c r="AP128" s="317" t="str">
        <f ca="1">IFERROR(IF(INDEX('Staff List'!$D$9:$D$358, MATCH(AW133, 'Staff List'!$B$9:$B$358, 0))="", "", INDEX('Staff List'!$D$9:$D$358, MATCH(AW133, 'Staff List'!$B$9:$B$358, 0))), "")</f>
        <v/>
      </c>
      <c r="AQ128" s="313"/>
      <c r="AR128" s="313"/>
      <c r="AS128" s="313"/>
      <c r="AT128" s="313"/>
      <c r="AU128" s="313"/>
      <c r="AV128" s="313"/>
      <c r="AW128" s="331"/>
      <c r="AX128" s="28"/>
      <c r="AY128" s="332" t="s">
        <v>90</v>
      </c>
      <c r="AZ128" s="333"/>
      <c r="BA128" s="72" t="str">
        <f ca="1">IFERROR(INDEX('Staff List'!$K$9:$K$358, MATCH(BI133, 'Staff List'!$B$9:$B$358, 0)), "")</f>
        <v/>
      </c>
      <c r="BB128" s="317" t="str">
        <f ca="1">IFERROR(IF(INDEX('Staff List'!$D$9:$D$358, MATCH(BI133, 'Staff List'!$B$9:$B$358, 0))="", "", INDEX('Staff List'!$D$9:$D$358, MATCH(BI133, 'Staff List'!$B$9:$B$358, 0))), "")</f>
        <v/>
      </c>
      <c r="BC128" s="313"/>
      <c r="BD128" s="313"/>
      <c r="BE128" s="313"/>
      <c r="BF128" s="313"/>
      <c r="BG128" s="313"/>
      <c r="BH128" s="313"/>
      <c r="BI128" s="331"/>
      <c r="BJ128" s="29"/>
      <c r="BK128" s="1"/>
      <c r="BN128" s="8">
        <v>127</v>
      </c>
      <c r="BO128" s="9" t="str">
        <f>IF(INDEX('Staff List'!$E$9:$E$358, MATCH(BN128, NumList, 0))="", "", INDEX('Staff List'!$E$9:$E$358, MATCH(BN128, NumList, 0)))</f>
        <v/>
      </c>
      <c r="BP128" s="9" t="str">
        <f>IFERROR(RANK(BO128,$BO$2:$BO$351,1)+COUNTIF($BO$2:BO128,BO128)-1, "")</f>
        <v/>
      </c>
      <c r="BQ128" s="9" t="str">
        <f>IF(BO128="", "", COUNTIF($BO$2:BO128, BO128))</f>
        <v/>
      </c>
      <c r="BR128" s="68" t="str">
        <f t="shared" si="3"/>
        <v/>
      </c>
      <c r="BT128" s="8">
        <v>127</v>
      </c>
      <c r="BU128" s="9" t="str">
        <f>IFERROR(IF(INDEX($CL$2:$CL$7, MATCH(BU127, $CK$2:$CK$7, 0))&lt;=COUNTIF($BU$2:BU127, BU127), "", BU127), "")</f>
        <v/>
      </c>
      <c r="BV128" s="9" t="str">
        <f>IF(BU128="", "", COUNTIF($BU$2:BU128, BU128))</f>
        <v/>
      </c>
      <c r="BW128" s="68" t="str">
        <f t="shared" si="4"/>
        <v/>
      </c>
      <c r="BY128" s="80" t="str">
        <f t="shared" si="5"/>
        <v/>
      </c>
    </row>
    <row r="129" spans="1:77" x14ac:dyDescent="0.25">
      <c r="A129" s="1"/>
      <c r="B129" s="27"/>
      <c r="C129" s="314" t="s">
        <v>95</v>
      </c>
      <c r="D129" s="315"/>
      <c r="E129" s="315"/>
      <c r="F129" s="325"/>
      <c r="G129" s="73" t="str">
        <f ca="1">IFERROR(INDEX('Staff List'!$H$9:$H$358, MATCH(M133, 'Staff List'!$B$9:$B$358, 0)), "")</f>
        <v/>
      </c>
      <c r="H129" s="323" t="str">
        <f ca="1">IFERROR(INDEX('Staff List'!$AU$6:$AU$10, MATCH(G129, 'Staff List'!$AJ$6:$AJ$10, 0)), "")</f>
        <v/>
      </c>
      <c r="I129" s="324"/>
      <c r="J129" s="324"/>
      <c r="K129" s="324"/>
      <c r="L129" s="324"/>
      <c r="M129" s="331"/>
      <c r="N129" s="28"/>
      <c r="O129" s="314" t="s">
        <v>95</v>
      </c>
      <c r="P129" s="315"/>
      <c r="Q129" s="315"/>
      <c r="R129" s="325"/>
      <c r="S129" s="73" t="str">
        <f ca="1">IFERROR(INDEX('Staff List'!$H$9:$H$358, MATCH(Y133, 'Staff List'!$B$9:$B$358, 0)), "")</f>
        <v/>
      </c>
      <c r="T129" s="323" t="str">
        <f ca="1">IFERROR(INDEX('Staff List'!$AU$6:$AU$10, MATCH(S129, 'Staff List'!$AJ$6:$AJ$10, 0)), "")</f>
        <v/>
      </c>
      <c r="U129" s="324"/>
      <c r="V129" s="324"/>
      <c r="W129" s="324"/>
      <c r="X129" s="324"/>
      <c r="Y129" s="331"/>
      <c r="Z129" s="28"/>
      <c r="AA129" s="314" t="s">
        <v>95</v>
      </c>
      <c r="AB129" s="315"/>
      <c r="AC129" s="315"/>
      <c r="AD129" s="325"/>
      <c r="AE129" s="73" t="str">
        <f ca="1">IFERROR(INDEX('Staff List'!$H$9:$H$358, MATCH(AK133, 'Staff List'!$B$9:$B$358, 0)), "")</f>
        <v/>
      </c>
      <c r="AF129" s="323" t="str">
        <f ca="1">IFERROR(INDEX('Staff List'!$AU$6:$AU$10, MATCH(AE129, 'Staff List'!$AJ$6:$AJ$10, 0)), "")</f>
        <v/>
      </c>
      <c r="AG129" s="324"/>
      <c r="AH129" s="324"/>
      <c r="AI129" s="324"/>
      <c r="AJ129" s="324"/>
      <c r="AK129" s="331"/>
      <c r="AL129" s="28"/>
      <c r="AM129" s="314" t="s">
        <v>95</v>
      </c>
      <c r="AN129" s="315"/>
      <c r="AO129" s="315"/>
      <c r="AP129" s="325"/>
      <c r="AQ129" s="73" t="str">
        <f ca="1">IFERROR(INDEX('Staff List'!$H$9:$H$358, MATCH(AW133, 'Staff List'!$B$9:$B$358, 0)), "")</f>
        <v/>
      </c>
      <c r="AR129" s="323" t="str">
        <f ca="1">IFERROR(INDEX('Staff List'!$AU$6:$AU$10, MATCH(AQ129, 'Staff List'!$AJ$6:$AJ$10, 0)), "")</f>
        <v/>
      </c>
      <c r="AS129" s="324"/>
      <c r="AT129" s="324"/>
      <c r="AU129" s="324"/>
      <c r="AV129" s="324"/>
      <c r="AW129" s="331"/>
      <c r="AX129" s="28"/>
      <c r="AY129" s="314" t="s">
        <v>95</v>
      </c>
      <c r="AZ129" s="315"/>
      <c r="BA129" s="315"/>
      <c r="BB129" s="325"/>
      <c r="BC129" s="73" t="str">
        <f ca="1">IFERROR(INDEX('Staff List'!$H$9:$H$358, MATCH(BI133, 'Staff List'!$B$9:$B$358, 0)), "")</f>
        <v/>
      </c>
      <c r="BD129" s="323" t="str">
        <f ca="1">IFERROR(INDEX('Staff List'!$AU$6:$AU$10, MATCH(BC129, 'Staff List'!$AJ$6:$AJ$10, 0)), "")</f>
        <v/>
      </c>
      <c r="BE129" s="324"/>
      <c r="BF129" s="324"/>
      <c r="BG129" s="324"/>
      <c r="BH129" s="324"/>
      <c r="BI129" s="331"/>
      <c r="BJ129" s="29"/>
      <c r="BK129" s="1"/>
      <c r="BN129" s="8">
        <v>128</v>
      </c>
      <c r="BO129" s="9" t="str">
        <f>IF(INDEX('Staff List'!$E$9:$E$358, MATCH(BN129, NumList, 0))="", "", INDEX('Staff List'!$E$9:$E$358, MATCH(BN129, NumList, 0)))</f>
        <v/>
      </c>
      <c r="BP129" s="9" t="str">
        <f>IFERROR(RANK(BO129,$BO$2:$BO$351,1)+COUNTIF($BO$2:BO129,BO129)-1, "")</f>
        <v/>
      </c>
      <c r="BQ129" s="9" t="str">
        <f>IF(BO129="", "", COUNTIF($BO$2:BO129, BO129))</f>
        <v/>
      </c>
      <c r="BR129" s="68" t="str">
        <f t="shared" si="3"/>
        <v/>
      </c>
      <c r="BT129" s="8">
        <v>128</v>
      </c>
      <c r="BU129" s="9" t="str">
        <f>IFERROR(IF(INDEX($CL$2:$CL$7, MATCH(BU128, $CK$2:$CK$7, 0))&lt;=COUNTIF($BU$2:BU128, BU127), "", BU127), "")</f>
        <v/>
      </c>
      <c r="BV129" s="9" t="str">
        <f>IF(BU129="", "", COUNTIF($BU$2:BU129, BU129))</f>
        <v/>
      </c>
      <c r="BW129" s="68" t="str">
        <f t="shared" si="4"/>
        <v/>
      </c>
      <c r="BY129" s="80" t="str">
        <f t="shared" si="5"/>
        <v/>
      </c>
    </row>
    <row r="130" spans="1:77" x14ac:dyDescent="0.25">
      <c r="A130" s="1"/>
      <c r="B130" s="27"/>
      <c r="C130" s="314" t="s">
        <v>94</v>
      </c>
      <c r="D130" s="315"/>
      <c r="E130" s="315"/>
      <c r="F130" s="315"/>
      <c r="G130" s="74" t="str">
        <f ca="1">IFERROR(INDEX('Staff List'!$G$9:$G$358, MATCH(M133, 'Staff List'!$B$9:$B$358, 0)), "")</f>
        <v/>
      </c>
      <c r="H130" s="317" t="str">
        <f ca="1">IFERROR(INDEX('Staff List'!$AP$6:$AP$8, MATCH(G130, 'Staff List'!$AI$6:$AI$8, 0)), "")</f>
        <v/>
      </c>
      <c r="I130" s="313"/>
      <c r="J130" s="313"/>
      <c r="K130" s="313"/>
      <c r="L130" s="313"/>
      <c r="M130" s="331"/>
      <c r="N130" s="28"/>
      <c r="O130" s="314" t="s">
        <v>94</v>
      </c>
      <c r="P130" s="315"/>
      <c r="Q130" s="315"/>
      <c r="R130" s="315"/>
      <c r="S130" s="74" t="str">
        <f ca="1">IFERROR(INDEX('Staff List'!$G$9:$G$358, MATCH(Y133, 'Staff List'!$B$9:$B$358, 0)), "")</f>
        <v/>
      </c>
      <c r="T130" s="317" t="str">
        <f ca="1">IFERROR(INDEX('Staff List'!$AP$6:$AP$8, MATCH(S130, 'Staff List'!$AI$6:$AI$8, 0)), "")</f>
        <v/>
      </c>
      <c r="U130" s="313"/>
      <c r="V130" s="313"/>
      <c r="W130" s="313"/>
      <c r="X130" s="313"/>
      <c r="Y130" s="331"/>
      <c r="Z130" s="28"/>
      <c r="AA130" s="314" t="s">
        <v>94</v>
      </c>
      <c r="AB130" s="315"/>
      <c r="AC130" s="315"/>
      <c r="AD130" s="315"/>
      <c r="AE130" s="74" t="str">
        <f ca="1">IFERROR(INDEX('Staff List'!$G$9:$G$358, MATCH(AK133, 'Staff List'!$B$9:$B$358, 0)), "")</f>
        <v/>
      </c>
      <c r="AF130" s="317" t="str">
        <f ca="1">IFERROR(INDEX('Staff List'!$AP$6:$AP$8, MATCH(AE130, 'Staff List'!$AI$6:$AI$8, 0)), "")</f>
        <v/>
      </c>
      <c r="AG130" s="313"/>
      <c r="AH130" s="313"/>
      <c r="AI130" s="313"/>
      <c r="AJ130" s="313"/>
      <c r="AK130" s="331"/>
      <c r="AL130" s="28"/>
      <c r="AM130" s="314" t="s">
        <v>94</v>
      </c>
      <c r="AN130" s="315"/>
      <c r="AO130" s="315"/>
      <c r="AP130" s="315"/>
      <c r="AQ130" s="74" t="str">
        <f ca="1">IFERROR(INDEX('Staff List'!$G$9:$G$358, MATCH(AW133, 'Staff List'!$B$9:$B$358, 0)), "")</f>
        <v/>
      </c>
      <c r="AR130" s="317" t="str">
        <f ca="1">IFERROR(INDEX('Staff List'!$AP$6:$AP$8, MATCH(AQ130, 'Staff List'!$AI$6:$AI$8, 0)), "")</f>
        <v/>
      </c>
      <c r="AS130" s="313"/>
      <c r="AT130" s="313"/>
      <c r="AU130" s="313"/>
      <c r="AV130" s="313"/>
      <c r="AW130" s="331"/>
      <c r="AX130" s="28"/>
      <c r="AY130" s="314" t="s">
        <v>94</v>
      </c>
      <c r="AZ130" s="315"/>
      <c r="BA130" s="315"/>
      <c r="BB130" s="315"/>
      <c r="BC130" s="74" t="str">
        <f ca="1">IFERROR(INDEX('Staff List'!$G$9:$G$358, MATCH(BI133, 'Staff List'!$B$9:$B$358, 0)), "")</f>
        <v/>
      </c>
      <c r="BD130" s="317" t="str">
        <f ca="1">IFERROR(INDEX('Staff List'!$AP$6:$AP$8, MATCH(BC130, 'Staff List'!$AI$6:$AI$8, 0)), "")</f>
        <v/>
      </c>
      <c r="BE130" s="313"/>
      <c r="BF130" s="313"/>
      <c r="BG130" s="313"/>
      <c r="BH130" s="313"/>
      <c r="BI130" s="331"/>
      <c r="BJ130" s="29"/>
      <c r="BK130" s="1"/>
      <c r="BN130" s="8">
        <v>129</v>
      </c>
      <c r="BO130" s="9" t="str">
        <f>IF(INDEX('Staff List'!$E$9:$E$358, MATCH(BN130, NumList, 0))="", "", INDEX('Staff List'!$E$9:$E$358, MATCH(BN130, NumList, 0)))</f>
        <v/>
      </c>
      <c r="BP130" s="9" t="str">
        <f>IFERROR(RANK(BO130,$BO$2:$BO$351,1)+COUNTIF($BO$2:BO130,BO130)-1, "")</f>
        <v/>
      </c>
      <c r="BQ130" s="9" t="str">
        <f>IF(BO130="", "", COUNTIF($BO$2:BO130, BO130))</f>
        <v/>
      </c>
      <c r="BR130" s="68" t="str">
        <f t="shared" si="3"/>
        <v/>
      </c>
      <c r="BT130" s="8">
        <v>129</v>
      </c>
      <c r="BU130" s="9" t="str">
        <f>IFERROR(IF(INDEX($CL$2:$CL$7, MATCH(BU129, $CK$2:$CK$7, 0))&lt;=COUNTIF($BU$2:BU129, BU127), "", BU127), "")</f>
        <v/>
      </c>
      <c r="BV130" s="9" t="str">
        <f>IF(BU130="", "", COUNTIF($BU$2:BU130, BU130))</f>
        <v/>
      </c>
      <c r="BW130" s="68" t="str">
        <f t="shared" si="4"/>
        <v/>
      </c>
      <c r="BY130" s="80" t="str">
        <f t="shared" si="5"/>
        <v/>
      </c>
    </row>
    <row r="131" spans="1:77" x14ac:dyDescent="0.25">
      <c r="A131" s="1"/>
      <c r="B131" s="27"/>
      <c r="C131" s="314" t="s">
        <v>97</v>
      </c>
      <c r="D131" s="315"/>
      <c r="E131" s="315"/>
      <c r="F131" s="319"/>
      <c r="G131" s="320"/>
      <c r="H131" s="317" t="str">
        <f ca="1">IFERROR(INDEX('Staff List'!$AT$6:$AT$8, MATCH(E128, 'Staff List'!$AM$6:$AM$8, 0)), "")</f>
        <v/>
      </c>
      <c r="I131" s="313"/>
      <c r="J131" s="313"/>
      <c r="K131" s="313"/>
      <c r="L131" s="313"/>
      <c r="M131" s="75" t="e">
        <f ca="1">INDEX($BY$2:$BY$401, MATCH(M134, $BT$2:$BT$401, 0))</f>
        <v>#N/A</v>
      </c>
      <c r="N131" s="28"/>
      <c r="O131" s="314" t="s">
        <v>97</v>
      </c>
      <c r="P131" s="315"/>
      <c r="Q131" s="315"/>
      <c r="R131" s="319"/>
      <c r="S131" s="320"/>
      <c r="T131" s="317" t="str">
        <f ca="1">IFERROR(INDEX('Staff List'!$AT$6:$AT$8, MATCH(Q128, 'Staff List'!$AM$6:$AM$8, 0)), "")</f>
        <v/>
      </c>
      <c r="U131" s="313"/>
      <c r="V131" s="313"/>
      <c r="W131" s="313"/>
      <c r="X131" s="313"/>
      <c r="Y131" s="75" t="e">
        <f ca="1">INDEX($BY$2:$BY$401, MATCH(Y134, $BT$2:$BT$401, 0))</f>
        <v>#N/A</v>
      </c>
      <c r="Z131" s="28"/>
      <c r="AA131" s="314" t="s">
        <v>97</v>
      </c>
      <c r="AB131" s="315"/>
      <c r="AC131" s="315"/>
      <c r="AD131" s="319"/>
      <c r="AE131" s="320"/>
      <c r="AF131" s="317" t="str">
        <f ca="1">IFERROR(INDEX('Staff List'!$AT$6:$AT$8, MATCH(AC128, 'Staff List'!$AM$6:$AM$8, 0)), "")</f>
        <v/>
      </c>
      <c r="AG131" s="313"/>
      <c r="AH131" s="313"/>
      <c r="AI131" s="313"/>
      <c r="AJ131" s="313"/>
      <c r="AK131" s="75" t="e">
        <f ca="1">INDEX($BY$2:$BY$401, MATCH(AK134, $BT$2:$BT$401, 0))</f>
        <v>#N/A</v>
      </c>
      <c r="AL131" s="28"/>
      <c r="AM131" s="314" t="s">
        <v>97</v>
      </c>
      <c r="AN131" s="315"/>
      <c r="AO131" s="315"/>
      <c r="AP131" s="319"/>
      <c r="AQ131" s="320"/>
      <c r="AR131" s="317" t="str">
        <f ca="1">IFERROR(INDEX('Staff List'!$AT$6:$AT$8, MATCH(AO128, 'Staff List'!$AM$6:$AM$8, 0)), "")</f>
        <v/>
      </c>
      <c r="AS131" s="313"/>
      <c r="AT131" s="313"/>
      <c r="AU131" s="313"/>
      <c r="AV131" s="313"/>
      <c r="AW131" s="75" t="e">
        <f ca="1">INDEX($BY$2:$BY$401, MATCH(AW134, $BT$2:$BT$401, 0))</f>
        <v>#N/A</v>
      </c>
      <c r="AX131" s="28"/>
      <c r="AY131" s="314" t="s">
        <v>97</v>
      </c>
      <c r="AZ131" s="315"/>
      <c r="BA131" s="315"/>
      <c r="BB131" s="319"/>
      <c r="BC131" s="320"/>
      <c r="BD131" s="317" t="str">
        <f ca="1">IFERROR(INDEX('Staff List'!$AT$6:$AT$8, MATCH(BA128, 'Staff List'!$AM$6:$AM$8, 0)), "")</f>
        <v/>
      </c>
      <c r="BE131" s="313"/>
      <c r="BF131" s="313"/>
      <c r="BG131" s="313"/>
      <c r="BH131" s="313"/>
      <c r="BI131" s="75" t="e">
        <f ca="1">INDEX($BY$2:$BY$401, MATCH(BI134, $BT$2:$BT$401, 0))</f>
        <v>#N/A</v>
      </c>
      <c r="BJ131" s="29"/>
      <c r="BK131" s="1"/>
      <c r="BN131" s="8">
        <v>130</v>
      </c>
      <c r="BO131" s="9" t="str">
        <f>IF(INDEX('Staff List'!$E$9:$E$358, MATCH(BN131, NumList, 0))="", "", INDEX('Staff List'!$E$9:$E$358, MATCH(BN131, NumList, 0)))</f>
        <v/>
      </c>
      <c r="BP131" s="9" t="str">
        <f>IFERROR(RANK(BO131,$BO$2:$BO$351,1)+COUNTIF($BO$2:BO131,BO131)-1, "")</f>
        <v/>
      </c>
      <c r="BQ131" s="9" t="str">
        <f>IF(BO131="", "", COUNTIF($BO$2:BO131, BO131))</f>
        <v/>
      </c>
      <c r="BR131" s="68" t="str">
        <f t="shared" ref="BR131:BR194" si="6">IF(BO131="", "", CONCATENATE(BO131, ":", BQ131))</f>
        <v/>
      </c>
      <c r="BT131" s="8">
        <v>130</v>
      </c>
      <c r="BU131" s="9" t="str">
        <f>IFERROR(IF(INDEX($CL$2:$CL$7, MATCH(BU130, $CK$2:$CK$7, 0))&lt;=COUNTIF($BU$2:BU130, BU127), "", BU127), "")</f>
        <v/>
      </c>
      <c r="BV131" s="9" t="str">
        <f>IF(BU131="", "", COUNTIF($BU$2:BU131, BU131))</f>
        <v/>
      </c>
      <c r="BW131" s="68" t="str">
        <f t="shared" ref="BW131:BW194" si="7">IF(BU131="", "", CONCATENATE(BU131, ":", BV131))</f>
        <v/>
      </c>
      <c r="BY131" s="80" t="str">
        <f t="shared" ref="BY131:BY194" si="8">IFERROR(IF(BW131="", "", INDEX($BN$2:$BN$351, MATCH(BW131, $BR$2:$BR$351, 0))), "")</f>
        <v/>
      </c>
    </row>
    <row r="132" spans="1:77" x14ac:dyDescent="0.25">
      <c r="A132" s="1"/>
      <c r="B132" s="27"/>
      <c r="C132" s="314" t="s">
        <v>93</v>
      </c>
      <c r="D132" s="315"/>
      <c r="E132" s="316"/>
      <c r="F132" s="313" t="str">
        <f ca="1">IFERROR(IF(INDEX('Staff List'!$M$9:$M$358, MATCH(M133, 'Staff List'!$B$9:$B$358, 0))="", "", INDEX('Staff List'!$M$9:$M$358, MATCH(M133, 'Staff List'!$B$9:$B$358, 0))), "")</f>
        <v/>
      </c>
      <c r="G132" s="313"/>
      <c r="H132" s="313"/>
      <c r="I132" s="313"/>
      <c r="J132" s="313"/>
      <c r="K132" s="313"/>
      <c r="L132" s="313"/>
      <c r="M132" s="75" t="str">
        <f ca="1">IFERROR(INDEX($BO$2:$BO$351, MATCH(M131, $BP$2:$BP$351, 0)), "")</f>
        <v/>
      </c>
      <c r="N132" s="28"/>
      <c r="O132" s="314" t="s">
        <v>93</v>
      </c>
      <c r="P132" s="315"/>
      <c r="Q132" s="316"/>
      <c r="R132" s="313" t="str">
        <f ca="1">IFERROR(IF(INDEX('Staff List'!$M$9:$M$358, MATCH(Y133, 'Staff List'!$B$9:$B$358, 0))="", "", INDEX('Staff List'!$M$9:$M$358, MATCH(Y133, 'Staff List'!$B$9:$B$358, 0))), "")</f>
        <v/>
      </c>
      <c r="S132" s="313"/>
      <c r="T132" s="313"/>
      <c r="U132" s="313"/>
      <c r="V132" s="313"/>
      <c r="W132" s="313"/>
      <c r="X132" s="313"/>
      <c r="Y132" s="75" t="str">
        <f ca="1">IFERROR(INDEX($BO$2:$BO$351, MATCH(Y131, $BP$2:$BP$351, 0)), "")</f>
        <v/>
      </c>
      <c r="Z132" s="28"/>
      <c r="AA132" s="314" t="s">
        <v>93</v>
      </c>
      <c r="AB132" s="315"/>
      <c r="AC132" s="316"/>
      <c r="AD132" s="313" t="str">
        <f ca="1">IFERROR(IF(INDEX('Staff List'!$M$9:$M$358, MATCH(AK133, 'Staff List'!$B$9:$B$358, 0))="", "", INDEX('Staff List'!$M$9:$M$358, MATCH(AK133, 'Staff List'!$B$9:$B$358, 0))), "")</f>
        <v/>
      </c>
      <c r="AE132" s="313"/>
      <c r="AF132" s="313"/>
      <c r="AG132" s="313"/>
      <c r="AH132" s="313"/>
      <c r="AI132" s="313"/>
      <c r="AJ132" s="313"/>
      <c r="AK132" s="75" t="str">
        <f ca="1">IFERROR(INDEX($BO$2:$BO$351, MATCH(AK131, $BP$2:$BP$351, 0)), "")</f>
        <v/>
      </c>
      <c r="AL132" s="28"/>
      <c r="AM132" s="314" t="s">
        <v>93</v>
      </c>
      <c r="AN132" s="315"/>
      <c r="AO132" s="316"/>
      <c r="AP132" s="313" t="str">
        <f ca="1">IFERROR(IF(INDEX('Staff List'!$M$9:$M$358, MATCH(AW133, 'Staff List'!$B$9:$B$358, 0))="", "", INDEX('Staff List'!$M$9:$M$358, MATCH(AW133, 'Staff List'!$B$9:$B$358, 0))), "")</f>
        <v/>
      </c>
      <c r="AQ132" s="313"/>
      <c r="AR132" s="313"/>
      <c r="AS132" s="313"/>
      <c r="AT132" s="313"/>
      <c r="AU132" s="313"/>
      <c r="AV132" s="313"/>
      <c r="AW132" s="75" t="str">
        <f ca="1">IFERROR(INDEX($BO$2:$BO$351, MATCH(AW131, $BP$2:$BP$351, 0)), "")</f>
        <v/>
      </c>
      <c r="AX132" s="28"/>
      <c r="AY132" s="314" t="s">
        <v>93</v>
      </c>
      <c r="AZ132" s="315"/>
      <c r="BA132" s="316"/>
      <c r="BB132" s="313" t="str">
        <f ca="1">IFERROR(IF(INDEX('Staff List'!$M$9:$M$358, MATCH(BI133, 'Staff List'!$B$9:$B$358, 0))="", "", INDEX('Staff List'!$M$9:$M$358, MATCH(BI133, 'Staff List'!$B$9:$B$358, 0))), "")</f>
        <v/>
      </c>
      <c r="BC132" s="313"/>
      <c r="BD132" s="313"/>
      <c r="BE132" s="313"/>
      <c r="BF132" s="313"/>
      <c r="BG132" s="313"/>
      <c r="BH132" s="313"/>
      <c r="BI132" s="75" t="str">
        <f ca="1">IFERROR(INDEX($BO$2:$BO$351, MATCH(BI131, $BP$2:$BP$351, 0)), "")</f>
        <v/>
      </c>
      <c r="BJ132" s="29"/>
      <c r="BK132" s="1"/>
      <c r="BN132" s="8">
        <v>131</v>
      </c>
      <c r="BO132" s="9" t="str">
        <f>IF(INDEX('Staff List'!$E$9:$E$358, MATCH(BN132, NumList, 0))="", "", INDEX('Staff List'!$E$9:$E$358, MATCH(BN132, NumList, 0)))</f>
        <v/>
      </c>
      <c r="BP132" s="9" t="str">
        <f>IFERROR(RANK(BO132,$BO$2:$BO$351,1)+COUNTIF($BO$2:BO132,BO132)-1, "")</f>
        <v/>
      </c>
      <c r="BQ132" s="9" t="str">
        <f>IF(BO132="", "", COUNTIF($BO$2:BO132, BO132))</f>
        <v/>
      </c>
      <c r="BR132" s="68" t="str">
        <f t="shared" si="6"/>
        <v/>
      </c>
      <c r="BT132" s="8">
        <v>131</v>
      </c>
      <c r="BU132" s="9" t="str">
        <f>IFERROR(IF(INDEX($CL$2:$CL$7,MATCH(BU127,$CK$2:$CK$7,0))&lt;=COUNTIF($BU$2:BU131,BU127),IF((BU127+1)&lt;=6,BU127+1,""),BU127), "")</f>
        <v/>
      </c>
      <c r="BV132" s="9" t="str">
        <f>IF(BU132="", "", COUNTIF($BU$2:BU132, BU132))</f>
        <v/>
      </c>
      <c r="BW132" s="68" t="str">
        <f t="shared" si="7"/>
        <v/>
      </c>
      <c r="BY132" s="80" t="str">
        <f t="shared" si="8"/>
        <v/>
      </c>
    </row>
    <row r="133" spans="1:77" x14ac:dyDescent="0.25">
      <c r="A133" s="1"/>
      <c r="B133" s="27"/>
      <c r="C133" s="314" t="s">
        <v>92</v>
      </c>
      <c r="D133" s="315"/>
      <c r="E133" s="316"/>
      <c r="F133" s="317" t="str">
        <f ca="1">IFERROR(IF(INDEX('Staff List'!$Q$9:$Q$358, MATCH(M133, 'Staff List'!$B$9:$B$358, 0))="", "", INDEX('Staff List'!$Q$9:$Q$358, MATCH(M133, 'Staff List'!$B$9:$B$358, 0))), "")</f>
        <v/>
      </c>
      <c r="G133" s="313"/>
      <c r="H133" s="313"/>
      <c r="I133" s="313"/>
      <c r="J133" s="313"/>
      <c r="K133" s="313"/>
      <c r="L133" s="313"/>
      <c r="M133" s="75" t="str">
        <f ca="1">IFERROR(IF(M131="", "", INDEX($BN$2:$BN$351, MATCH(M131, $BP$2:$BP$351, 0))), "")</f>
        <v/>
      </c>
      <c r="N133" s="28"/>
      <c r="O133" s="314" t="s">
        <v>92</v>
      </c>
      <c r="P133" s="315"/>
      <c r="Q133" s="316"/>
      <c r="R133" s="317" t="str">
        <f ca="1">IFERROR(IF(INDEX('Staff List'!$Q$9:$Q$358, MATCH(Y133, 'Staff List'!$B$9:$B$358, 0))="", "", INDEX('Staff List'!$Q$9:$Q$358, MATCH(Y133, 'Staff List'!$B$9:$B$358, 0))), "")</f>
        <v/>
      </c>
      <c r="S133" s="313"/>
      <c r="T133" s="313"/>
      <c r="U133" s="313"/>
      <c r="V133" s="313"/>
      <c r="W133" s="313"/>
      <c r="X133" s="313"/>
      <c r="Y133" s="75" t="str">
        <f ca="1">IFERROR(IF(Y131="", "", INDEX($BN$2:$BN$351, MATCH(Y131, $BP$2:$BP$351, 0))), "")</f>
        <v/>
      </c>
      <c r="Z133" s="28"/>
      <c r="AA133" s="314" t="s">
        <v>92</v>
      </c>
      <c r="AB133" s="315"/>
      <c r="AC133" s="316"/>
      <c r="AD133" s="317" t="str">
        <f ca="1">IFERROR(IF(INDEX('Staff List'!$Q$9:$Q$358, MATCH(AK133, 'Staff List'!$B$9:$B$358, 0))="", "", INDEX('Staff List'!$Q$9:$Q$358, MATCH(AK133, 'Staff List'!$B$9:$B$358, 0))), "")</f>
        <v/>
      </c>
      <c r="AE133" s="313"/>
      <c r="AF133" s="313"/>
      <c r="AG133" s="313"/>
      <c r="AH133" s="313"/>
      <c r="AI133" s="313"/>
      <c r="AJ133" s="313"/>
      <c r="AK133" s="75" t="str">
        <f ca="1">IFERROR(IF(AK131="", "", INDEX($BN$2:$BN$351, MATCH(AK131, $BP$2:$BP$351, 0))), "")</f>
        <v/>
      </c>
      <c r="AL133" s="28"/>
      <c r="AM133" s="314" t="s">
        <v>92</v>
      </c>
      <c r="AN133" s="315"/>
      <c r="AO133" s="316"/>
      <c r="AP133" s="317" t="str">
        <f ca="1">IFERROR(IF(INDEX('Staff List'!$Q$9:$Q$358, MATCH(AW133, 'Staff List'!$B$9:$B$358, 0))="", "", INDEX('Staff List'!$Q$9:$Q$358, MATCH(AW133, 'Staff List'!$B$9:$B$358, 0))), "")</f>
        <v/>
      </c>
      <c r="AQ133" s="313"/>
      <c r="AR133" s="313"/>
      <c r="AS133" s="313"/>
      <c r="AT133" s="313"/>
      <c r="AU133" s="313"/>
      <c r="AV133" s="313"/>
      <c r="AW133" s="75" t="str">
        <f ca="1">IFERROR(IF(AW131="", "", INDEX($BN$2:$BN$351, MATCH(AW131, $BP$2:$BP$351, 0))), "")</f>
        <v/>
      </c>
      <c r="AX133" s="28"/>
      <c r="AY133" s="314" t="s">
        <v>92</v>
      </c>
      <c r="AZ133" s="315"/>
      <c r="BA133" s="316"/>
      <c r="BB133" s="317" t="str">
        <f ca="1">IFERROR(IF(INDEX('Staff List'!$Q$9:$Q$358, MATCH(BI133, 'Staff List'!$B$9:$B$358, 0))="", "", INDEX('Staff List'!$Q$9:$Q$358, MATCH(BI133, 'Staff List'!$B$9:$B$358, 0))), "")</f>
        <v/>
      </c>
      <c r="BC133" s="313"/>
      <c r="BD133" s="313"/>
      <c r="BE133" s="313"/>
      <c r="BF133" s="313"/>
      <c r="BG133" s="313"/>
      <c r="BH133" s="313"/>
      <c r="BI133" s="75" t="str">
        <f ca="1">IFERROR(IF(BI131="", "", INDEX($BN$2:$BN$351, MATCH(BI131, $BP$2:$BP$351, 0))), "")</f>
        <v/>
      </c>
      <c r="BJ133" s="29"/>
      <c r="BK133" s="1"/>
      <c r="BN133" s="8">
        <v>132</v>
      </c>
      <c r="BO133" s="9" t="str">
        <f>IF(INDEX('Staff List'!$E$9:$E$358, MATCH(BN133, NumList, 0))="", "", INDEX('Staff List'!$E$9:$E$358, MATCH(BN133, NumList, 0)))</f>
        <v/>
      </c>
      <c r="BP133" s="9" t="str">
        <f>IFERROR(RANK(BO133,$BO$2:$BO$351,1)+COUNTIF($BO$2:BO133,BO133)-1, "")</f>
        <v/>
      </c>
      <c r="BQ133" s="9" t="str">
        <f>IF(BO133="", "", COUNTIF($BO$2:BO133, BO133))</f>
        <v/>
      </c>
      <c r="BR133" s="68" t="str">
        <f t="shared" si="6"/>
        <v/>
      </c>
      <c r="BT133" s="8">
        <v>132</v>
      </c>
      <c r="BU133" s="9" t="str">
        <f>IFERROR(IF(INDEX($CL$2:$CL$7, MATCH(BU132, $CK$2:$CK$7, 0))&lt;=COUNTIF($BU$2:BU132, BU132), "", BU132), "")</f>
        <v/>
      </c>
      <c r="BV133" s="9" t="str">
        <f>IF(BU133="", "", COUNTIF($BU$2:BU133, BU133))</f>
        <v/>
      </c>
      <c r="BW133" s="68" t="str">
        <f t="shared" si="7"/>
        <v/>
      </c>
      <c r="BY133" s="80" t="str">
        <f t="shared" si="8"/>
        <v/>
      </c>
    </row>
    <row r="134" spans="1:77" x14ac:dyDescent="0.25">
      <c r="A134" s="1"/>
      <c r="B134" s="27"/>
      <c r="C134" s="318" t="s">
        <v>96</v>
      </c>
      <c r="D134" s="319"/>
      <c r="E134" s="320"/>
      <c r="F134" s="321" t="str">
        <f ca="1">IFERROR(IF(INDEX('Staff List'!$U$9:$U$358, MATCH(M133, 'Staff List'!$B$9:$B$358, 0))="", "", INDEX('Staff List'!$U$9:$U$358, MATCH(M133, 'Staff List'!$B$9:$B$358, 0))), "")</f>
        <v/>
      </c>
      <c r="G134" s="322"/>
      <c r="H134" s="322"/>
      <c r="I134" s="322"/>
      <c r="J134" s="322"/>
      <c r="K134" s="322"/>
      <c r="L134" s="322"/>
      <c r="M134" s="81">
        <f ca="1">BI124+1</f>
        <v>555</v>
      </c>
      <c r="N134" s="28"/>
      <c r="O134" s="318" t="s">
        <v>96</v>
      </c>
      <c r="P134" s="319"/>
      <c r="Q134" s="320"/>
      <c r="R134" s="321" t="str">
        <f ca="1">IFERROR(IF(INDEX('Staff List'!$U$9:$U$358, MATCH(Y133, 'Staff List'!$B$9:$B$358, 0))="", "", INDEX('Staff List'!$U$9:$U$358, MATCH(Y133, 'Staff List'!$B$9:$B$358, 0))), "")</f>
        <v/>
      </c>
      <c r="S134" s="322"/>
      <c r="T134" s="322"/>
      <c r="U134" s="322"/>
      <c r="V134" s="322"/>
      <c r="W134" s="322"/>
      <c r="X134" s="322"/>
      <c r="Y134" s="81">
        <f ca="1">M134+1</f>
        <v>556</v>
      </c>
      <c r="Z134" s="28"/>
      <c r="AA134" s="318" t="s">
        <v>96</v>
      </c>
      <c r="AB134" s="319"/>
      <c r="AC134" s="320"/>
      <c r="AD134" s="321" t="str">
        <f ca="1">IFERROR(IF(INDEX('Staff List'!$U$9:$U$358, MATCH(AK133, 'Staff List'!$B$9:$B$358, 0))="", "", INDEX('Staff List'!$U$9:$U$358, MATCH(AK133, 'Staff List'!$B$9:$B$358, 0))), "")</f>
        <v/>
      </c>
      <c r="AE134" s="322"/>
      <c r="AF134" s="322"/>
      <c r="AG134" s="322"/>
      <c r="AH134" s="322"/>
      <c r="AI134" s="322"/>
      <c r="AJ134" s="322"/>
      <c r="AK134" s="81">
        <f ca="1">Y134+1</f>
        <v>557</v>
      </c>
      <c r="AL134" s="28"/>
      <c r="AM134" s="318" t="s">
        <v>96</v>
      </c>
      <c r="AN134" s="319"/>
      <c r="AO134" s="320"/>
      <c r="AP134" s="321" t="str">
        <f ca="1">IFERROR(IF(INDEX('Staff List'!$U$9:$U$358, MATCH(AW133, 'Staff List'!$B$9:$B$358, 0))="", "", INDEX('Staff List'!$U$9:$U$358, MATCH(AW133, 'Staff List'!$B$9:$B$358, 0))), "")</f>
        <v/>
      </c>
      <c r="AQ134" s="322"/>
      <c r="AR134" s="322"/>
      <c r="AS134" s="322"/>
      <c r="AT134" s="322"/>
      <c r="AU134" s="322"/>
      <c r="AV134" s="322"/>
      <c r="AW134" s="81">
        <f ca="1">AK134+1</f>
        <v>558</v>
      </c>
      <c r="AX134" s="28"/>
      <c r="AY134" s="318" t="s">
        <v>96</v>
      </c>
      <c r="AZ134" s="319"/>
      <c r="BA134" s="320"/>
      <c r="BB134" s="321" t="str">
        <f ca="1">IFERROR(IF(INDEX('Staff List'!$U$9:$U$358, MATCH(BI133, 'Staff List'!$B$9:$B$358, 0))="", "", INDEX('Staff List'!$U$9:$U$358, MATCH(BI133, 'Staff List'!$B$9:$B$358, 0))), "")</f>
        <v/>
      </c>
      <c r="BC134" s="322"/>
      <c r="BD134" s="322"/>
      <c r="BE134" s="322"/>
      <c r="BF134" s="322"/>
      <c r="BG134" s="322"/>
      <c r="BH134" s="322"/>
      <c r="BI134" s="81">
        <f ca="1">AW134+1</f>
        <v>559</v>
      </c>
      <c r="BJ134" s="29"/>
      <c r="BK134" s="1"/>
      <c r="BN134" s="8">
        <v>133</v>
      </c>
      <c r="BO134" s="9" t="str">
        <f>IF(INDEX('Staff List'!$E$9:$E$358, MATCH(BN134, NumList, 0))="", "", INDEX('Staff List'!$E$9:$E$358, MATCH(BN134, NumList, 0)))</f>
        <v/>
      </c>
      <c r="BP134" s="9" t="str">
        <f>IFERROR(RANK(BO134,$BO$2:$BO$351,1)+COUNTIF($BO$2:BO134,BO134)-1, "")</f>
        <v/>
      </c>
      <c r="BQ134" s="9" t="str">
        <f>IF(BO134="", "", COUNTIF($BO$2:BO134, BO134))</f>
        <v/>
      </c>
      <c r="BR134" s="68" t="str">
        <f t="shared" si="6"/>
        <v/>
      </c>
      <c r="BT134" s="8">
        <v>133</v>
      </c>
      <c r="BU134" s="9" t="str">
        <f>IFERROR(IF(INDEX($CL$2:$CL$7, MATCH(BU133, $CK$2:$CK$7, 0))&lt;=COUNTIF($BU$2:BU133, BU132), "", BU132), "")</f>
        <v/>
      </c>
      <c r="BV134" s="9" t="str">
        <f>IF(BU134="", "", COUNTIF($BU$2:BU134, BU134))</f>
        <v/>
      </c>
      <c r="BW134" s="68" t="str">
        <f t="shared" si="7"/>
        <v/>
      </c>
      <c r="BY134" s="80" t="str">
        <f t="shared" si="8"/>
        <v/>
      </c>
    </row>
    <row r="135" spans="1:77" x14ac:dyDescent="0.25">
      <c r="A135" s="1"/>
      <c r="B135" s="2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c r="BF135" s="28"/>
      <c r="BG135" s="28"/>
      <c r="BH135" s="28"/>
      <c r="BI135" s="28"/>
      <c r="BJ135" s="29"/>
      <c r="BK135" s="1"/>
      <c r="BN135" s="8">
        <v>134</v>
      </c>
      <c r="BO135" s="9" t="str">
        <f>IF(INDEX('Staff List'!$E$9:$E$358, MATCH(BN135, NumList, 0))="", "", INDEX('Staff List'!$E$9:$E$358, MATCH(BN135, NumList, 0)))</f>
        <v/>
      </c>
      <c r="BP135" s="9" t="str">
        <f>IFERROR(RANK(BO135,$BO$2:$BO$351,1)+COUNTIF($BO$2:BO135,BO135)-1, "")</f>
        <v/>
      </c>
      <c r="BQ135" s="9" t="str">
        <f>IF(BO135="", "", COUNTIF($BO$2:BO135, BO135))</f>
        <v/>
      </c>
      <c r="BR135" s="68" t="str">
        <f t="shared" si="6"/>
        <v/>
      </c>
      <c r="BT135" s="8">
        <v>134</v>
      </c>
      <c r="BU135" s="9" t="str">
        <f>IFERROR(IF(INDEX($CL$2:$CL$7, MATCH(BU134, $CK$2:$CK$7, 0))&lt;=COUNTIF($BU$2:BU134, BU132), "", BU132), "")</f>
        <v/>
      </c>
      <c r="BV135" s="9" t="str">
        <f>IF(BU135="", "", COUNTIF($BU$2:BU135, BU135))</f>
        <v/>
      </c>
      <c r="BW135" s="68" t="str">
        <f t="shared" si="7"/>
        <v/>
      </c>
      <c r="BY135" s="80" t="str">
        <f t="shared" si="8"/>
        <v/>
      </c>
    </row>
    <row r="136" spans="1:77" x14ac:dyDescent="0.25">
      <c r="A136" s="1"/>
      <c r="B136" s="27"/>
      <c r="C136" s="121" t="str">
        <f ca="1">"Tier "&amp;M142&amp;""</f>
        <v xml:space="preserve">Tier </v>
      </c>
      <c r="D136" s="122"/>
      <c r="E136" s="122"/>
      <c r="F136" s="122"/>
      <c r="G136" s="122"/>
      <c r="H136" s="122"/>
      <c r="I136" s="122"/>
      <c r="J136" s="122"/>
      <c r="K136" s="122"/>
      <c r="L136" s="122"/>
      <c r="M136" s="239"/>
      <c r="N136" s="28"/>
      <c r="O136" s="121" t="str">
        <f ca="1">"Tier "&amp;Y142&amp;""</f>
        <v xml:space="preserve">Tier </v>
      </c>
      <c r="P136" s="122"/>
      <c r="Q136" s="122"/>
      <c r="R136" s="122"/>
      <c r="S136" s="122"/>
      <c r="T136" s="122"/>
      <c r="U136" s="122"/>
      <c r="V136" s="122"/>
      <c r="W136" s="122"/>
      <c r="X136" s="122"/>
      <c r="Y136" s="239"/>
      <c r="Z136" s="28"/>
      <c r="AA136" s="121" t="str">
        <f ca="1">"Tier "&amp;AK142&amp;""</f>
        <v xml:space="preserve">Tier </v>
      </c>
      <c r="AB136" s="122"/>
      <c r="AC136" s="122"/>
      <c r="AD136" s="122"/>
      <c r="AE136" s="122"/>
      <c r="AF136" s="122"/>
      <c r="AG136" s="122"/>
      <c r="AH136" s="122"/>
      <c r="AI136" s="122"/>
      <c r="AJ136" s="122"/>
      <c r="AK136" s="239"/>
      <c r="AL136" s="28"/>
      <c r="AM136" s="121" t="str">
        <f ca="1">"Tier "&amp;AW142&amp;""</f>
        <v xml:space="preserve">Tier </v>
      </c>
      <c r="AN136" s="122"/>
      <c r="AO136" s="122"/>
      <c r="AP136" s="122"/>
      <c r="AQ136" s="122"/>
      <c r="AR136" s="122"/>
      <c r="AS136" s="122"/>
      <c r="AT136" s="122"/>
      <c r="AU136" s="122"/>
      <c r="AV136" s="122"/>
      <c r="AW136" s="239"/>
      <c r="AX136" s="28"/>
      <c r="AY136" s="121" t="str">
        <f ca="1">"Tier "&amp;BI142&amp;""</f>
        <v xml:space="preserve">Tier </v>
      </c>
      <c r="AZ136" s="122"/>
      <c r="BA136" s="122"/>
      <c r="BB136" s="122"/>
      <c r="BC136" s="122"/>
      <c r="BD136" s="122"/>
      <c r="BE136" s="122"/>
      <c r="BF136" s="122"/>
      <c r="BG136" s="122"/>
      <c r="BH136" s="122"/>
      <c r="BI136" s="239"/>
      <c r="BJ136" s="29"/>
      <c r="BK136" s="1"/>
      <c r="BN136" s="8">
        <v>135</v>
      </c>
      <c r="BO136" s="9" t="str">
        <f>IF(INDEX('Staff List'!$E$9:$E$358, MATCH(BN136, NumList, 0))="", "", INDEX('Staff List'!$E$9:$E$358, MATCH(BN136, NumList, 0)))</f>
        <v/>
      </c>
      <c r="BP136" s="9" t="str">
        <f>IFERROR(RANK(BO136,$BO$2:$BO$351,1)+COUNTIF($BO$2:BO136,BO136)-1, "")</f>
        <v/>
      </c>
      <c r="BQ136" s="9" t="str">
        <f>IF(BO136="", "", COUNTIF($BO$2:BO136, BO136))</f>
        <v/>
      </c>
      <c r="BR136" s="68" t="str">
        <f t="shared" si="6"/>
        <v/>
      </c>
      <c r="BT136" s="8">
        <v>135</v>
      </c>
      <c r="BU136" s="9" t="str">
        <f>IFERROR(IF(INDEX($CL$2:$CL$7, MATCH(BU135, $CK$2:$CK$7, 0))&lt;=COUNTIF($BU$2:BU135, BU132), "", BU132), "")</f>
        <v/>
      </c>
      <c r="BV136" s="9" t="str">
        <f>IF(BU136="", "", COUNTIF($BU$2:BU136, BU136))</f>
        <v/>
      </c>
      <c r="BW136" s="68" t="str">
        <f t="shared" si="7"/>
        <v/>
      </c>
      <c r="BY136" s="80" t="str">
        <f t="shared" si="8"/>
        <v/>
      </c>
    </row>
    <row r="137" spans="1:77" x14ac:dyDescent="0.25">
      <c r="A137" s="1"/>
      <c r="B137" s="27"/>
      <c r="C137" s="326" t="s">
        <v>91</v>
      </c>
      <c r="D137" s="325"/>
      <c r="E137" s="327"/>
      <c r="F137" s="328" t="str">
        <f ca="1">IFERROR(IF(INDEX('Staff List'!$C$9:$C$358, MATCH(M143, 'Staff List'!$B$9:$B$358, 0))="", "", INDEX('Staff List'!$C$9:$C$358, MATCH(M143, 'Staff List'!$B$9:$B$358, 0))), "")</f>
        <v/>
      </c>
      <c r="G137" s="329"/>
      <c r="H137" s="329"/>
      <c r="I137" s="329"/>
      <c r="J137" s="329"/>
      <c r="K137" s="329"/>
      <c r="L137" s="329"/>
      <c r="M137" s="330"/>
      <c r="N137" s="28"/>
      <c r="O137" s="326" t="s">
        <v>91</v>
      </c>
      <c r="P137" s="325"/>
      <c r="Q137" s="327"/>
      <c r="R137" s="328" t="str">
        <f ca="1">IFERROR(IF(INDEX('Staff List'!$C$9:$C$358, MATCH(Y143, 'Staff List'!$B$9:$B$358, 0))="", "", INDEX('Staff List'!$C$9:$C$358, MATCH(Y143, 'Staff List'!$B$9:$B$358, 0))), "")</f>
        <v/>
      </c>
      <c r="S137" s="329"/>
      <c r="T137" s="329"/>
      <c r="U137" s="329"/>
      <c r="V137" s="329"/>
      <c r="W137" s="329"/>
      <c r="X137" s="329"/>
      <c r="Y137" s="330"/>
      <c r="Z137" s="28"/>
      <c r="AA137" s="326" t="s">
        <v>91</v>
      </c>
      <c r="AB137" s="325"/>
      <c r="AC137" s="327"/>
      <c r="AD137" s="328" t="str">
        <f ca="1">IFERROR(IF(INDEX('Staff List'!$C$9:$C$358, MATCH(AK143, 'Staff List'!$B$9:$B$358, 0))="", "", INDEX('Staff List'!$C$9:$C$358, MATCH(AK143, 'Staff List'!$B$9:$B$358, 0))), "")</f>
        <v/>
      </c>
      <c r="AE137" s="329"/>
      <c r="AF137" s="329"/>
      <c r="AG137" s="329"/>
      <c r="AH137" s="329"/>
      <c r="AI137" s="329"/>
      <c r="AJ137" s="329"/>
      <c r="AK137" s="330"/>
      <c r="AL137" s="28"/>
      <c r="AM137" s="326" t="s">
        <v>91</v>
      </c>
      <c r="AN137" s="325"/>
      <c r="AO137" s="327"/>
      <c r="AP137" s="328" t="str">
        <f ca="1">IFERROR(IF(INDEX('Staff List'!$C$9:$C$358, MATCH(AW143, 'Staff List'!$B$9:$B$358, 0))="", "", INDEX('Staff List'!$C$9:$C$358, MATCH(AW143, 'Staff List'!$B$9:$B$358, 0))), "")</f>
        <v/>
      </c>
      <c r="AQ137" s="329"/>
      <c r="AR137" s="329"/>
      <c r="AS137" s="329"/>
      <c r="AT137" s="329"/>
      <c r="AU137" s="329"/>
      <c r="AV137" s="329"/>
      <c r="AW137" s="330"/>
      <c r="AX137" s="28"/>
      <c r="AY137" s="326" t="s">
        <v>91</v>
      </c>
      <c r="AZ137" s="325"/>
      <c r="BA137" s="327"/>
      <c r="BB137" s="328" t="str">
        <f ca="1">IFERROR(IF(INDEX('Staff List'!$C$9:$C$358, MATCH(BI143, 'Staff List'!$B$9:$B$358, 0))="", "", INDEX('Staff List'!$C$9:$C$358, MATCH(BI143, 'Staff List'!$B$9:$B$358, 0))), "")</f>
        <v/>
      </c>
      <c r="BC137" s="329"/>
      <c r="BD137" s="329"/>
      <c r="BE137" s="329"/>
      <c r="BF137" s="329"/>
      <c r="BG137" s="329"/>
      <c r="BH137" s="329"/>
      <c r="BI137" s="330"/>
      <c r="BJ137" s="29"/>
      <c r="BK137" s="1"/>
      <c r="BN137" s="8">
        <v>136</v>
      </c>
      <c r="BO137" s="9" t="str">
        <f>IF(INDEX('Staff List'!$E$9:$E$358, MATCH(BN137, NumList, 0))="", "", INDEX('Staff List'!$E$9:$E$358, MATCH(BN137, NumList, 0)))</f>
        <v/>
      </c>
      <c r="BP137" s="9" t="str">
        <f>IFERROR(RANK(BO137,$BO$2:$BO$351,1)+COUNTIF($BO$2:BO137,BO137)-1, "")</f>
        <v/>
      </c>
      <c r="BQ137" s="9" t="str">
        <f>IF(BO137="", "", COUNTIF($BO$2:BO137, BO137))</f>
        <v/>
      </c>
      <c r="BR137" s="68" t="str">
        <f t="shared" si="6"/>
        <v/>
      </c>
      <c r="BT137" s="8">
        <v>136</v>
      </c>
      <c r="BU137" s="9" t="str">
        <f>IFERROR(IF(INDEX($CL$2:$CL$7,MATCH(BU132,$CK$2:$CK$7,0))&lt;=COUNTIF($BU$2:BU136,BU132),IF((BU132+1)&lt;=6,BU132+1,""),BU132), "")</f>
        <v/>
      </c>
      <c r="BV137" s="9" t="str">
        <f>IF(BU137="", "", COUNTIF($BU$2:BU137, BU137))</f>
        <v/>
      </c>
      <c r="BW137" s="68" t="str">
        <f t="shared" si="7"/>
        <v/>
      </c>
      <c r="BY137" s="80" t="str">
        <f t="shared" si="8"/>
        <v/>
      </c>
    </row>
    <row r="138" spans="1:77" x14ac:dyDescent="0.25">
      <c r="A138" s="1"/>
      <c r="B138" s="27"/>
      <c r="C138" s="332" t="s">
        <v>90</v>
      </c>
      <c r="D138" s="333"/>
      <c r="E138" s="72" t="str">
        <f ca="1">IFERROR(INDEX('Staff List'!$K$9:$K$358, MATCH(M143, 'Staff List'!$B$9:$B$358, 0)), "")</f>
        <v/>
      </c>
      <c r="F138" s="317" t="str">
        <f ca="1">IFERROR(IF(INDEX('Staff List'!$D$9:$D$358, MATCH(M143, 'Staff List'!$B$9:$B$358, 0))="", "", INDEX('Staff List'!$D$9:$D$358, MATCH(M143, 'Staff List'!$B$9:$B$358, 0))), "")</f>
        <v/>
      </c>
      <c r="G138" s="313"/>
      <c r="H138" s="313"/>
      <c r="I138" s="313"/>
      <c r="J138" s="313"/>
      <c r="K138" s="313"/>
      <c r="L138" s="313"/>
      <c r="M138" s="331"/>
      <c r="N138" s="28"/>
      <c r="O138" s="332" t="s">
        <v>90</v>
      </c>
      <c r="P138" s="333"/>
      <c r="Q138" s="72" t="str">
        <f ca="1">IFERROR(INDEX('Staff List'!$K$9:$K$358, MATCH(Y143, 'Staff List'!$B$9:$B$358, 0)), "")</f>
        <v/>
      </c>
      <c r="R138" s="317" t="str">
        <f ca="1">IFERROR(IF(INDEX('Staff List'!$D$9:$D$358, MATCH(Y143, 'Staff List'!$B$9:$B$358, 0))="", "", INDEX('Staff List'!$D$9:$D$358, MATCH(Y143, 'Staff List'!$B$9:$B$358, 0))), "")</f>
        <v/>
      </c>
      <c r="S138" s="313"/>
      <c r="T138" s="313"/>
      <c r="U138" s="313"/>
      <c r="V138" s="313"/>
      <c r="W138" s="313"/>
      <c r="X138" s="313"/>
      <c r="Y138" s="331"/>
      <c r="Z138" s="28"/>
      <c r="AA138" s="332" t="s">
        <v>90</v>
      </c>
      <c r="AB138" s="333"/>
      <c r="AC138" s="72" t="str">
        <f ca="1">IFERROR(INDEX('Staff List'!$K$9:$K$358, MATCH(AK143, 'Staff List'!$B$9:$B$358, 0)), "")</f>
        <v/>
      </c>
      <c r="AD138" s="317" t="str">
        <f ca="1">IFERROR(IF(INDEX('Staff List'!$D$9:$D$358, MATCH(AK143, 'Staff List'!$B$9:$B$358, 0))="", "", INDEX('Staff List'!$D$9:$D$358, MATCH(AK143, 'Staff List'!$B$9:$B$358, 0))), "")</f>
        <v/>
      </c>
      <c r="AE138" s="313"/>
      <c r="AF138" s="313"/>
      <c r="AG138" s="313"/>
      <c r="AH138" s="313"/>
      <c r="AI138" s="313"/>
      <c r="AJ138" s="313"/>
      <c r="AK138" s="331"/>
      <c r="AL138" s="28"/>
      <c r="AM138" s="332" t="s">
        <v>90</v>
      </c>
      <c r="AN138" s="333"/>
      <c r="AO138" s="72" t="str">
        <f ca="1">IFERROR(INDEX('Staff List'!$K$9:$K$358, MATCH(AW143, 'Staff List'!$B$9:$B$358, 0)), "")</f>
        <v/>
      </c>
      <c r="AP138" s="317" t="str">
        <f ca="1">IFERROR(IF(INDEX('Staff List'!$D$9:$D$358, MATCH(AW143, 'Staff List'!$B$9:$B$358, 0))="", "", INDEX('Staff List'!$D$9:$D$358, MATCH(AW143, 'Staff List'!$B$9:$B$358, 0))), "")</f>
        <v/>
      </c>
      <c r="AQ138" s="313"/>
      <c r="AR138" s="313"/>
      <c r="AS138" s="313"/>
      <c r="AT138" s="313"/>
      <c r="AU138" s="313"/>
      <c r="AV138" s="313"/>
      <c r="AW138" s="331"/>
      <c r="AX138" s="28"/>
      <c r="AY138" s="332" t="s">
        <v>90</v>
      </c>
      <c r="AZ138" s="333"/>
      <c r="BA138" s="72" t="str">
        <f ca="1">IFERROR(INDEX('Staff List'!$K$9:$K$358, MATCH(BI143, 'Staff List'!$B$9:$B$358, 0)), "")</f>
        <v/>
      </c>
      <c r="BB138" s="317" t="str">
        <f ca="1">IFERROR(IF(INDEX('Staff List'!$D$9:$D$358, MATCH(BI143, 'Staff List'!$B$9:$B$358, 0))="", "", INDEX('Staff List'!$D$9:$D$358, MATCH(BI143, 'Staff List'!$B$9:$B$358, 0))), "")</f>
        <v/>
      </c>
      <c r="BC138" s="313"/>
      <c r="BD138" s="313"/>
      <c r="BE138" s="313"/>
      <c r="BF138" s="313"/>
      <c r="BG138" s="313"/>
      <c r="BH138" s="313"/>
      <c r="BI138" s="331"/>
      <c r="BJ138" s="29"/>
      <c r="BK138" s="1"/>
      <c r="BN138" s="8">
        <v>137</v>
      </c>
      <c r="BO138" s="9" t="str">
        <f>IF(INDEX('Staff List'!$E$9:$E$358, MATCH(BN138, NumList, 0))="", "", INDEX('Staff List'!$E$9:$E$358, MATCH(BN138, NumList, 0)))</f>
        <v/>
      </c>
      <c r="BP138" s="9" t="str">
        <f>IFERROR(RANK(BO138,$BO$2:$BO$351,1)+COUNTIF($BO$2:BO138,BO138)-1, "")</f>
        <v/>
      </c>
      <c r="BQ138" s="9" t="str">
        <f>IF(BO138="", "", COUNTIF($BO$2:BO138, BO138))</f>
        <v/>
      </c>
      <c r="BR138" s="68" t="str">
        <f t="shared" si="6"/>
        <v/>
      </c>
      <c r="BT138" s="8">
        <v>137</v>
      </c>
      <c r="BU138" s="9" t="str">
        <f>IFERROR(IF(INDEX($CL$2:$CL$7, MATCH(BU137, $CK$2:$CK$7, 0))&lt;=COUNTIF($BU$2:BU137, BU137), "", BU137), "")</f>
        <v/>
      </c>
      <c r="BV138" s="9" t="str">
        <f>IF(BU138="", "", COUNTIF($BU$2:BU138, BU138))</f>
        <v/>
      </c>
      <c r="BW138" s="68" t="str">
        <f t="shared" si="7"/>
        <v/>
      </c>
      <c r="BY138" s="80" t="str">
        <f t="shared" si="8"/>
        <v/>
      </c>
    </row>
    <row r="139" spans="1:77" x14ac:dyDescent="0.25">
      <c r="A139" s="1"/>
      <c r="B139" s="27"/>
      <c r="C139" s="314" t="s">
        <v>95</v>
      </c>
      <c r="D139" s="315"/>
      <c r="E139" s="315"/>
      <c r="F139" s="325"/>
      <c r="G139" s="73" t="str">
        <f ca="1">IFERROR(INDEX('Staff List'!$H$9:$H$358, MATCH(M143, 'Staff List'!$B$9:$B$358, 0)), "")</f>
        <v/>
      </c>
      <c r="H139" s="323" t="str">
        <f ca="1">IFERROR(INDEX('Staff List'!$AU$6:$AU$10, MATCH(G139, 'Staff List'!$AJ$6:$AJ$10, 0)), "")</f>
        <v/>
      </c>
      <c r="I139" s="324"/>
      <c r="J139" s="324"/>
      <c r="K139" s="324"/>
      <c r="L139" s="324"/>
      <c r="M139" s="331"/>
      <c r="N139" s="28"/>
      <c r="O139" s="314" t="s">
        <v>95</v>
      </c>
      <c r="P139" s="315"/>
      <c r="Q139" s="315"/>
      <c r="R139" s="325"/>
      <c r="S139" s="73" t="str">
        <f ca="1">IFERROR(INDEX('Staff List'!$H$9:$H$358, MATCH(Y143, 'Staff List'!$B$9:$B$358, 0)), "")</f>
        <v/>
      </c>
      <c r="T139" s="323" t="str">
        <f ca="1">IFERROR(INDEX('Staff List'!$AU$6:$AU$10, MATCH(S139, 'Staff List'!$AJ$6:$AJ$10, 0)), "")</f>
        <v/>
      </c>
      <c r="U139" s="324"/>
      <c r="V139" s="324"/>
      <c r="W139" s="324"/>
      <c r="X139" s="324"/>
      <c r="Y139" s="331"/>
      <c r="Z139" s="28"/>
      <c r="AA139" s="314" t="s">
        <v>95</v>
      </c>
      <c r="AB139" s="315"/>
      <c r="AC139" s="315"/>
      <c r="AD139" s="325"/>
      <c r="AE139" s="73" t="str">
        <f ca="1">IFERROR(INDEX('Staff List'!$H$9:$H$358, MATCH(AK143, 'Staff List'!$B$9:$B$358, 0)), "")</f>
        <v/>
      </c>
      <c r="AF139" s="323" t="str">
        <f ca="1">IFERROR(INDEX('Staff List'!$AU$6:$AU$10, MATCH(AE139, 'Staff List'!$AJ$6:$AJ$10, 0)), "")</f>
        <v/>
      </c>
      <c r="AG139" s="324"/>
      <c r="AH139" s="324"/>
      <c r="AI139" s="324"/>
      <c r="AJ139" s="324"/>
      <c r="AK139" s="331"/>
      <c r="AL139" s="28"/>
      <c r="AM139" s="314" t="s">
        <v>95</v>
      </c>
      <c r="AN139" s="315"/>
      <c r="AO139" s="315"/>
      <c r="AP139" s="325"/>
      <c r="AQ139" s="73" t="str">
        <f ca="1">IFERROR(INDEX('Staff List'!$H$9:$H$358, MATCH(AW143, 'Staff List'!$B$9:$B$358, 0)), "")</f>
        <v/>
      </c>
      <c r="AR139" s="323" t="str">
        <f ca="1">IFERROR(INDEX('Staff List'!$AU$6:$AU$10, MATCH(AQ139, 'Staff List'!$AJ$6:$AJ$10, 0)), "")</f>
        <v/>
      </c>
      <c r="AS139" s="324"/>
      <c r="AT139" s="324"/>
      <c r="AU139" s="324"/>
      <c r="AV139" s="324"/>
      <c r="AW139" s="331"/>
      <c r="AX139" s="28"/>
      <c r="AY139" s="314" t="s">
        <v>95</v>
      </c>
      <c r="AZ139" s="315"/>
      <c r="BA139" s="315"/>
      <c r="BB139" s="325"/>
      <c r="BC139" s="73" t="str">
        <f ca="1">IFERROR(INDEX('Staff List'!$H$9:$H$358, MATCH(BI143, 'Staff List'!$B$9:$B$358, 0)), "")</f>
        <v/>
      </c>
      <c r="BD139" s="323" t="str">
        <f ca="1">IFERROR(INDEX('Staff List'!$AU$6:$AU$10, MATCH(BC139, 'Staff List'!$AJ$6:$AJ$10, 0)), "")</f>
        <v/>
      </c>
      <c r="BE139" s="324"/>
      <c r="BF139" s="324"/>
      <c r="BG139" s="324"/>
      <c r="BH139" s="324"/>
      <c r="BI139" s="331"/>
      <c r="BJ139" s="29"/>
      <c r="BK139" s="1"/>
      <c r="BN139" s="8">
        <v>138</v>
      </c>
      <c r="BO139" s="9" t="str">
        <f>IF(INDEX('Staff List'!$E$9:$E$358, MATCH(BN139, NumList, 0))="", "", INDEX('Staff List'!$E$9:$E$358, MATCH(BN139, NumList, 0)))</f>
        <v/>
      </c>
      <c r="BP139" s="9" t="str">
        <f>IFERROR(RANK(BO139,$BO$2:$BO$351,1)+COUNTIF($BO$2:BO139,BO139)-1, "")</f>
        <v/>
      </c>
      <c r="BQ139" s="9" t="str">
        <f>IF(BO139="", "", COUNTIF($BO$2:BO139, BO139))</f>
        <v/>
      </c>
      <c r="BR139" s="68" t="str">
        <f t="shared" si="6"/>
        <v/>
      </c>
      <c r="BT139" s="8">
        <v>138</v>
      </c>
      <c r="BU139" s="9" t="str">
        <f>IFERROR(IF(INDEX($CL$2:$CL$7, MATCH(BU138, $CK$2:$CK$7, 0))&lt;=COUNTIF($BU$2:BU138, BU137), "", BU137), "")</f>
        <v/>
      </c>
      <c r="BV139" s="9" t="str">
        <f>IF(BU139="", "", COUNTIF($BU$2:BU139, BU139))</f>
        <v/>
      </c>
      <c r="BW139" s="68" t="str">
        <f t="shared" si="7"/>
        <v/>
      </c>
      <c r="BY139" s="80" t="str">
        <f t="shared" si="8"/>
        <v/>
      </c>
    </row>
    <row r="140" spans="1:77" x14ac:dyDescent="0.25">
      <c r="A140" s="1"/>
      <c r="B140" s="27"/>
      <c r="C140" s="314" t="s">
        <v>94</v>
      </c>
      <c r="D140" s="315"/>
      <c r="E140" s="315"/>
      <c r="F140" s="315"/>
      <c r="G140" s="74" t="str">
        <f ca="1">IFERROR(INDEX('Staff List'!$G$9:$G$358, MATCH(M143, 'Staff List'!$B$9:$B$358, 0)), "")</f>
        <v/>
      </c>
      <c r="H140" s="317" t="str">
        <f ca="1">IFERROR(INDEX('Staff List'!$AP$6:$AP$8, MATCH(G140, 'Staff List'!$AI$6:$AI$8, 0)), "")</f>
        <v/>
      </c>
      <c r="I140" s="313"/>
      <c r="J140" s="313"/>
      <c r="K140" s="313"/>
      <c r="L140" s="313"/>
      <c r="M140" s="331"/>
      <c r="N140" s="28"/>
      <c r="O140" s="314" t="s">
        <v>94</v>
      </c>
      <c r="P140" s="315"/>
      <c r="Q140" s="315"/>
      <c r="R140" s="315"/>
      <c r="S140" s="74" t="str">
        <f ca="1">IFERROR(INDEX('Staff List'!$G$9:$G$358, MATCH(Y143, 'Staff List'!$B$9:$B$358, 0)), "")</f>
        <v/>
      </c>
      <c r="T140" s="317" t="str">
        <f ca="1">IFERROR(INDEX('Staff List'!$AP$6:$AP$8, MATCH(S140, 'Staff List'!$AI$6:$AI$8, 0)), "")</f>
        <v/>
      </c>
      <c r="U140" s="313"/>
      <c r="V140" s="313"/>
      <c r="W140" s="313"/>
      <c r="X140" s="313"/>
      <c r="Y140" s="331"/>
      <c r="Z140" s="28"/>
      <c r="AA140" s="314" t="s">
        <v>94</v>
      </c>
      <c r="AB140" s="315"/>
      <c r="AC140" s="315"/>
      <c r="AD140" s="315"/>
      <c r="AE140" s="74" t="str">
        <f ca="1">IFERROR(INDEX('Staff List'!$G$9:$G$358, MATCH(AK143, 'Staff List'!$B$9:$B$358, 0)), "")</f>
        <v/>
      </c>
      <c r="AF140" s="317" t="str">
        <f ca="1">IFERROR(INDEX('Staff List'!$AP$6:$AP$8, MATCH(AE140, 'Staff List'!$AI$6:$AI$8, 0)), "")</f>
        <v/>
      </c>
      <c r="AG140" s="313"/>
      <c r="AH140" s="313"/>
      <c r="AI140" s="313"/>
      <c r="AJ140" s="313"/>
      <c r="AK140" s="331"/>
      <c r="AL140" s="28"/>
      <c r="AM140" s="314" t="s">
        <v>94</v>
      </c>
      <c r="AN140" s="315"/>
      <c r="AO140" s="315"/>
      <c r="AP140" s="315"/>
      <c r="AQ140" s="74" t="str">
        <f ca="1">IFERROR(INDEX('Staff List'!$G$9:$G$358, MATCH(AW143, 'Staff List'!$B$9:$B$358, 0)), "")</f>
        <v/>
      </c>
      <c r="AR140" s="317" t="str">
        <f ca="1">IFERROR(INDEX('Staff List'!$AP$6:$AP$8, MATCH(AQ140, 'Staff List'!$AI$6:$AI$8, 0)), "")</f>
        <v/>
      </c>
      <c r="AS140" s="313"/>
      <c r="AT140" s="313"/>
      <c r="AU140" s="313"/>
      <c r="AV140" s="313"/>
      <c r="AW140" s="331"/>
      <c r="AX140" s="28"/>
      <c r="AY140" s="314" t="s">
        <v>94</v>
      </c>
      <c r="AZ140" s="315"/>
      <c r="BA140" s="315"/>
      <c r="BB140" s="315"/>
      <c r="BC140" s="74" t="str">
        <f ca="1">IFERROR(INDEX('Staff List'!$G$9:$G$358, MATCH(BI143, 'Staff List'!$B$9:$B$358, 0)), "")</f>
        <v/>
      </c>
      <c r="BD140" s="317" t="str">
        <f ca="1">IFERROR(INDEX('Staff List'!$AP$6:$AP$8, MATCH(BC140, 'Staff List'!$AI$6:$AI$8, 0)), "")</f>
        <v/>
      </c>
      <c r="BE140" s="313"/>
      <c r="BF140" s="313"/>
      <c r="BG140" s="313"/>
      <c r="BH140" s="313"/>
      <c r="BI140" s="331"/>
      <c r="BJ140" s="29"/>
      <c r="BK140" s="1"/>
      <c r="BN140" s="8">
        <v>139</v>
      </c>
      <c r="BO140" s="9" t="str">
        <f>IF(INDEX('Staff List'!$E$9:$E$358, MATCH(BN140, NumList, 0))="", "", INDEX('Staff List'!$E$9:$E$358, MATCH(BN140, NumList, 0)))</f>
        <v/>
      </c>
      <c r="BP140" s="9" t="str">
        <f>IFERROR(RANK(BO140,$BO$2:$BO$351,1)+COUNTIF($BO$2:BO140,BO140)-1, "")</f>
        <v/>
      </c>
      <c r="BQ140" s="9" t="str">
        <f>IF(BO140="", "", COUNTIF($BO$2:BO140, BO140))</f>
        <v/>
      </c>
      <c r="BR140" s="68" t="str">
        <f t="shared" si="6"/>
        <v/>
      </c>
      <c r="BT140" s="8">
        <v>139</v>
      </c>
      <c r="BU140" s="9" t="str">
        <f>IFERROR(IF(INDEX($CL$2:$CL$7, MATCH(BU139, $CK$2:$CK$7, 0))&lt;=COUNTIF($BU$2:BU139, BU137), "", BU137), "")</f>
        <v/>
      </c>
      <c r="BV140" s="9" t="str">
        <f>IF(BU140="", "", COUNTIF($BU$2:BU140, BU140))</f>
        <v/>
      </c>
      <c r="BW140" s="68" t="str">
        <f t="shared" si="7"/>
        <v/>
      </c>
      <c r="BY140" s="80" t="str">
        <f t="shared" si="8"/>
        <v/>
      </c>
    </row>
    <row r="141" spans="1:77" x14ac:dyDescent="0.25">
      <c r="A141" s="1"/>
      <c r="B141" s="27"/>
      <c r="C141" s="314" t="s">
        <v>97</v>
      </c>
      <c r="D141" s="315"/>
      <c r="E141" s="315"/>
      <c r="F141" s="319"/>
      <c r="G141" s="320"/>
      <c r="H141" s="317" t="str">
        <f ca="1">IFERROR(INDEX('Staff List'!$AT$6:$AT$8, MATCH(E138, 'Staff List'!$AM$6:$AM$8, 0)), "")</f>
        <v/>
      </c>
      <c r="I141" s="313"/>
      <c r="J141" s="313"/>
      <c r="K141" s="313"/>
      <c r="L141" s="313"/>
      <c r="M141" s="75" t="e">
        <f ca="1">INDEX($BY$2:$BY$401, MATCH(M144, $BT$2:$BT$401, 0))</f>
        <v>#N/A</v>
      </c>
      <c r="N141" s="28"/>
      <c r="O141" s="314" t="s">
        <v>97</v>
      </c>
      <c r="P141" s="315"/>
      <c r="Q141" s="315"/>
      <c r="R141" s="319"/>
      <c r="S141" s="320"/>
      <c r="T141" s="317" t="str">
        <f ca="1">IFERROR(INDEX('Staff List'!$AT$6:$AT$8, MATCH(Q138, 'Staff List'!$AM$6:$AM$8, 0)), "")</f>
        <v/>
      </c>
      <c r="U141" s="313"/>
      <c r="V141" s="313"/>
      <c r="W141" s="313"/>
      <c r="X141" s="313"/>
      <c r="Y141" s="75" t="e">
        <f ca="1">INDEX($BY$2:$BY$401, MATCH(Y144, $BT$2:$BT$401, 0))</f>
        <v>#N/A</v>
      </c>
      <c r="Z141" s="28"/>
      <c r="AA141" s="314" t="s">
        <v>97</v>
      </c>
      <c r="AB141" s="315"/>
      <c r="AC141" s="315"/>
      <c r="AD141" s="319"/>
      <c r="AE141" s="320"/>
      <c r="AF141" s="317" t="str">
        <f ca="1">IFERROR(INDEX('Staff List'!$AT$6:$AT$8, MATCH(AC138, 'Staff List'!$AM$6:$AM$8, 0)), "")</f>
        <v/>
      </c>
      <c r="AG141" s="313"/>
      <c r="AH141" s="313"/>
      <c r="AI141" s="313"/>
      <c r="AJ141" s="313"/>
      <c r="AK141" s="75" t="e">
        <f ca="1">INDEX($BY$2:$BY$401, MATCH(AK144, $BT$2:$BT$401, 0))</f>
        <v>#N/A</v>
      </c>
      <c r="AL141" s="28"/>
      <c r="AM141" s="314" t="s">
        <v>97</v>
      </c>
      <c r="AN141" s="315"/>
      <c r="AO141" s="315"/>
      <c r="AP141" s="319"/>
      <c r="AQ141" s="320"/>
      <c r="AR141" s="317" t="str">
        <f ca="1">IFERROR(INDEX('Staff List'!$AT$6:$AT$8, MATCH(AO138, 'Staff List'!$AM$6:$AM$8, 0)), "")</f>
        <v/>
      </c>
      <c r="AS141" s="313"/>
      <c r="AT141" s="313"/>
      <c r="AU141" s="313"/>
      <c r="AV141" s="313"/>
      <c r="AW141" s="75" t="e">
        <f ca="1">INDEX($BY$2:$BY$401, MATCH(AW144, $BT$2:$BT$401, 0))</f>
        <v>#N/A</v>
      </c>
      <c r="AX141" s="28"/>
      <c r="AY141" s="314" t="s">
        <v>97</v>
      </c>
      <c r="AZ141" s="315"/>
      <c r="BA141" s="315"/>
      <c r="BB141" s="319"/>
      <c r="BC141" s="320"/>
      <c r="BD141" s="317" t="str">
        <f ca="1">IFERROR(INDEX('Staff List'!$AT$6:$AT$8, MATCH(BA138, 'Staff List'!$AM$6:$AM$8, 0)), "")</f>
        <v/>
      </c>
      <c r="BE141" s="313"/>
      <c r="BF141" s="313"/>
      <c r="BG141" s="313"/>
      <c r="BH141" s="313"/>
      <c r="BI141" s="75" t="e">
        <f ca="1">INDEX($BY$2:$BY$401, MATCH(BI144, $BT$2:$BT$401, 0))</f>
        <v>#N/A</v>
      </c>
      <c r="BJ141" s="29"/>
      <c r="BK141" s="1"/>
      <c r="BN141" s="8">
        <v>140</v>
      </c>
      <c r="BO141" s="9" t="str">
        <f>IF(INDEX('Staff List'!$E$9:$E$358, MATCH(BN141, NumList, 0))="", "", INDEX('Staff List'!$E$9:$E$358, MATCH(BN141, NumList, 0)))</f>
        <v/>
      </c>
      <c r="BP141" s="9" t="str">
        <f>IFERROR(RANK(BO141,$BO$2:$BO$351,1)+COUNTIF($BO$2:BO141,BO141)-1, "")</f>
        <v/>
      </c>
      <c r="BQ141" s="9" t="str">
        <f>IF(BO141="", "", COUNTIF($BO$2:BO141, BO141))</f>
        <v/>
      </c>
      <c r="BR141" s="68" t="str">
        <f t="shared" si="6"/>
        <v/>
      </c>
      <c r="BT141" s="8">
        <v>140</v>
      </c>
      <c r="BU141" s="9" t="str">
        <f>IFERROR(IF(INDEX($CL$2:$CL$7, MATCH(BU140, $CK$2:$CK$7, 0))&lt;=COUNTIF($BU$2:BU140, BU137), "", BU137), "")</f>
        <v/>
      </c>
      <c r="BV141" s="9" t="str">
        <f>IF(BU141="", "", COUNTIF($BU$2:BU141, BU141))</f>
        <v/>
      </c>
      <c r="BW141" s="68" t="str">
        <f t="shared" si="7"/>
        <v/>
      </c>
      <c r="BY141" s="80" t="str">
        <f t="shared" si="8"/>
        <v/>
      </c>
    </row>
    <row r="142" spans="1:77" x14ac:dyDescent="0.25">
      <c r="A142" s="1"/>
      <c r="B142" s="27"/>
      <c r="C142" s="314" t="s">
        <v>93</v>
      </c>
      <c r="D142" s="315"/>
      <c r="E142" s="316"/>
      <c r="F142" s="313" t="str">
        <f ca="1">IFERROR(IF(INDEX('Staff List'!$M$9:$M$358, MATCH(M143, 'Staff List'!$B$9:$B$358, 0))="", "", INDEX('Staff List'!$M$9:$M$358, MATCH(M143, 'Staff List'!$B$9:$B$358, 0))), "")</f>
        <v/>
      </c>
      <c r="G142" s="313"/>
      <c r="H142" s="313"/>
      <c r="I142" s="313"/>
      <c r="J142" s="313"/>
      <c r="K142" s="313"/>
      <c r="L142" s="313"/>
      <c r="M142" s="75" t="str">
        <f ca="1">IFERROR(INDEX($BO$2:$BO$351, MATCH(M141, $BP$2:$BP$351, 0)), "")</f>
        <v/>
      </c>
      <c r="N142" s="28"/>
      <c r="O142" s="314" t="s">
        <v>93</v>
      </c>
      <c r="P142" s="315"/>
      <c r="Q142" s="316"/>
      <c r="R142" s="313" t="str">
        <f ca="1">IFERROR(IF(INDEX('Staff List'!$M$9:$M$358, MATCH(Y143, 'Staff List'!$B$9:$B$358, 0))="", "", INDEX('Staff List'!$M$9:$M$358, MATCH(Y143, 'Staff List'!$B$9:$B$358, 0))), "")</f>
        <v/>
      </c>
      <c r="S142" s="313"/>
      <c r="T142" s="313"/>
      <c r="U142" s="313"/>
      <c r="V142" s="313"/>
      <c r="W142" s="313"/>
      <c r="X142" s="313"/>
      <c r="Y142" s="75" t="str">
        <f ca="1">IFERROR(INDEX($BO$2:$BO$351, MATCH(Y141, $BP$2:$BP$351, 0)), "")</f>
        <v/>
      </c>
      <c r="Z142" s="28"/>
      <c r="AA142" s="314" t="s">
        <v>93</v>
      </c>
      <c r="AB142" s="315"/>
      <c r="AC142" s="316"/>
      <c r="AD142" s="313" t="str">
        <f ca="1">IFERROR(IF(INDEX('Staff List'!$M$9:$M$358, MATCH(AK143, 'Staff List'!$B$9:$B$358, 0))="", "", INDEX('Staff List'!$M$9:$M$358, MATCH(AK143, 'Staff List'!$B$9:$B$358, 0))), "")</f>
        <v/>
      </c>
      <c r="AE142" s="313"/>
      <c r="AF142" s="313"/>
      <c r="AG142" s="313"/>
      <c r="AH142" s="313"/>
      <c r="AI142" s="313"/>
      <c r="AJ142" s="313"/>
      <c r="AK142" s="75" t="str">
        <f ca="1">IFERROR(INDEX($BO$2:$BO$351, MATCH(AK141, $BP$2:$BP$351, 0)), "")</f>
        <v/>
      </c>
      <c r="AL142" s="28"/>
      <c r="AM142" s="314" t="s">
        <v>93</v>
      </c>
      <c r="AN142" s="315"/>
      <c r="AO142" s="316"/>
      <c r="AP142" s="313" t="str">
        <f ca="1">IFERROR(IF(INDEX('Staff List'!$M$9:$M$358, MATCH(AW143, 'Staff List'!$B$9:$B$358, 0))="", "", INDEX('Staff List'!$M$9:$M$358, MATCH(AW143, 'Staff List'!$B$9:$B$358, 0))), "")</f>
        <v/>
      </c>
      <c r="AQ142" s="313"/>
      <c r="AR142" s="313"/>
      <c r="AS142" s="313"/>
      <c r="AT142" s="313"/>
      <c r="AU142" s="313"/>
      <c r="AV142" s="313"/>
      <c r="AW142" s="75" t="str">
        <f ca="1">IFERROR(INDEX($BO$2:$BO$351, MATCH(AW141, $BP$2:$BP$351, 0)), "")</f>
        <v/>
      </c>
      <c r="AX142" s="28"/>
      <c r="AY142" s="314" t="s">
        <v>93</v>
      </c>
      <c r="AZ142" s="315"/>
      <c r="BA142" s="316"/>
      <c r="BB142" s="313" t="str">
        <f ca="1">IFERROR(IF(INDEX('Staff List'!$M$9:$M$358, MATCH(BI143, 'Staff List'!$B$9:$B$358, 0))="", "", INDEX('Staff List'!$M$9:$M$358, MATCH(BI143, 'Staff List'!$B$9:$B$358, 0))), "")</f>
        <v/>
      </c>
      <c r="BC142" s="313"/>
      <c r="BD142" s="313"/>
      <c r="BE142" s="313"/>
      <c r="BF142" s="313"/>
      <c r="BG142" s="313"/>
      <c r="BH142" s="313"/>
      <c r="BI142" s="75" t="str">
        <f ca="1">IFERROR(INDEX($BO$2:$BO$351, MATCH(BI141, $BP$2:$BP$351, 0)), "")</f>
        <v/>
      </c>
      <c r="BJ142" s="29"/>
      <c r="BK142" s="1"/>
      <c r="BN142" s="8">
        <v>141</v>
      </c>
      <c r="BO142" s="9" t="str">
        <f>IF(INDEX('Staff List'!$E$9:$E$358, MATCH(BN142, NumList, 0))="", "", INDEX('Staff List'!$E$9:$E$358, MATCH(BN142, NumList, 0)))</f>
        <v/>
      </c>
      <c r="BP142" s="9" t="str">
        <f>IFERROR(RANK(BO142,$BO$2:$BO$351,1)+COUNTIF($BO$2:BO142,BO142)-1, "")</f>
        <v/>
      </c>
      <c r="BQ142" s="9" t="str">
        <f>IF(BO142="", "", COUNTIF($BO$2:BO142, BO142))</f>
        <v/>
      </c>
      <c r="BR142" s="68" t="str">
        <f t="shared" si="6"/>
        <v/>
      </c>
      <c r="BT142" s="8">
        <v>141</v>
      </c>
      <c r="BU142" s="9" t="str">
        <f>IFERROR(IF(INDEX($CL$2:$CL$7,MATCH(BU137,$CK$2:$CK$7,0))&lt;=COUNTIF($BU$2:BU141,BU137),IF((BU137+1)&lt;=6,BU137+1,""),BU137), "")</f>
        <v/>
      </c>
      <c r="BV142" s="9" t="str">
        <f>IF(BU142="", "", COUNTIF($BU$2:BU142, BU142))</f>
        <v/>
      </c>
      <c r="BW142" s="68" t="str">
        <f t="shared" si="7"/>
        <v/>
      </c>
      <c r="BY142" s="80" t="str">
        <f t="shared" si="8"/>
        <v/>
      </c>
    </row>
    <row r="143" spans="1:77" x14ac:dyDescent="0.25">
      <c r="A143" s="1"/>
      <c r="B143" s="27"/>
      <c r="C143" s="314" t="s">
        <v>92</v>
      </c>
      <c r="D143" s="315"/>
      <c r="E143" s="316"/>
      <c r="F143" s="317" t="str">
        <f ca="1">IFERROR(IF(INDEX('Staff List'!$Q$9:$Q$358, MATCH(M143, 'Staff List'!$B$9:$B$358, 0))="", "", INDEX('Staff List'!$Q$9:$Q$358, MATCH(M143, 'Staff List'!$B$9:$B$358, 0))), "")</f>
        <v/>
      </c>
      <c r="G143" s="313"/>
      <c r="H143" s="313"/>
      <c r="I143" s="313"/>
      <c r="J143" s="313"/>
      <c r="K143" s="313"/>
      <c r="L143" s="313"/>
      <c r="M143" s="75" t="str">
        <f ca="1">IFERROR(IF(M141="", "", INDEX($BN$2:$BN$351, MATCH(M141, $BP$2:$BP$351, 0))), "")</f>
        <v/>
      </c>
      <c r="N143" s="28"/>
      <c r="O143" s="314" t="s">
        <v>92</v>
      </c>
      <c r="P143" s="315"/>
      <c r="Q143" s="316"/>
      <c r="R143" s="317" t="str">
        <f ca="1">IFERROR(IF(INDEX('Staff List'!$Q$9:$Q$358, MATCH(Y143, 'Staff List'!$B$9:$B$358, 0))="", "", INDEX('Staff List'!$Q$9:$Q$358, MATCH(Y143, 'Staff List'!$B$9:$B$358, 0))), "")</f>
        <v/>
      </c>
      <c r="S143" s="313"/>
      <c r="T143" s="313"/>
      <c r="U143" s="313"/>
      <c r="V143" s="313"/>
      <c r="W143" s="313"/>
      <c r="X143" s="313"/>
      <c r="Y143" s="75" t="str">
        <f ca="1">IFERROR(IF(Y141="", "", INDEX($BN$2:$BN$351, MATCH(Y141, $BP$2:$BP$351, 0))), "")</f>
        <v/>
      </c>
      <c r="Z143" s="28"/>
      <c r="AA143" s="314" t="s">
        <v>92</v>
      </c>
      <c r="AB143" s="315"/>
      <c r="AC143" s="316"/>
      <c r="AD143" s="317" t="str">
        <f ca="1">IFERROR(IF(INDEX('Staff List'!$Q$9:$Q$358, MATCH(AK143, 'Staff List'!$B$9:$B$358, 0))="", "", INDEX('Staff List'!$Q$9:$Q$358, MATCH(AK143, 'Staff List'!$B$9:$B$358, 0))), "")</f>
        <v/>
      </c>
      <c r="AE143" s="313"/>
      <c r="AF143" s="313"/>
      <c r="AG143" s="313"/>
      <c r="AH143" s="313"/>
      <c r="AI143" s="313"/>
      <c r="AJ143" s="313"/>
      <c r="AK143" s="75" t="str">
        <f ca="1">IFERROR(IF(AK141="", "", INDEX($BN$2:$BN$351, MATCH(AK141, $BP$2:$BP$351, 0))), "")</f>
        <v/>
      </c>
      <c r="AL143" s="28"/>
      <c r="AM143" s="314" t="s">
        <v>92</v>
      </c>
      <c r="AN143" s="315"/>
      <c r="AO143" s="316"/>
      <c r="AP143" s="317" t="str">
        <f ca="1">IFERROR(IF(INDEX('Staff List'!$Q$9:$Q$358, MATCH(AW143, 'Staff List'!$B$9:$B$358, 0))="", "", INDEX('Staff List'!$Q$9:$Q$358, MATCH(AW143, 'Staff List'!$B$9:$B$358, 0))), "")</f>
        <v/>
      </c>
      <c r="AQ143" s="313"/>
      <c r="AR143" s="313"/>
      <c r="AS143" s="313"/>
      <c r="AT143" s="313"/>
      <c r="AU143" s="313"/>
      <c r="AV143" s="313"/>
      <c r="AW143" s="75" t="str">
        <f ca="1">IFERROR(IF(AW141="", "", INDEX($BN$2:$BN$351, MATCH(AW141, $BP$2:$BP$351, 0))), "")</f>
        <v/>
      </c>
      <c r="AX143" s="28"/>
      <c r="AY143" s="314" t="s">
        <v>92</v>
      </c>
      <c r="AZ143" s="315"/>
      <c r="BA143" s="316"/>
      <c r="BB143" s="317" t="str">
        <f ca="1">IFERROR(IF(INDEX('Staff List'!$Q$9:$Q$358, MATCH(BI143, 'Staff List'!$B$9:$B$358, 0))="", "", INDEX('Staff List'!$Q$9:$Q$358, MATCH(BI143, 'Staff List'!$B$9:$B$358, 0))), "")</f>
        <v/>
      </c>
      <c r="BC143" s="313"/>
      <c r="BD143" s="313"/>
      <c r="BE143" s="313"/>
      <c r="BF143" s="313"/>
      <c r="BG143" s="313"/>
      <c r="BH143" s="313"/>
      <c r="BI143" s="75" t="str">
        <f ca="1">IFERROR(IF(BI141="", "", INDEX($BN$2:$BN$351, MATCH(BI141, $BP$2:$BP$351, 0))), "")</f>
        <v/>
      </c>
      <c r="BJ143" s="29"/>
      <c r="BK143" s="1"/>
      <c r="BN143" s="8">
        <v>142</v>
      </c>
      <c r="BO143" s="9" t="str">
        <f>IF(INDEX('Staff List'!$E$9:$E$358, MATCH(BN143, NumList, 0))="", "", INDEX('Staff List'!$E$9:$E$358, MATCH(BN143, NumList, 0)))</f>
        <v/>
      </c>
      <c r="BP143" s="9" t="str">
        <f>IFERROR(RANK(BO143,$BO$2:$BO$351,1)+COUNTIF($BO$2:BO143,BO143)-1, "")</f>
        <v/>
      </c>
      <c r="BQ143" s="9" t="str">
        <f>IF(BO143="", "", COUNTIF($BO$2:BO143, BO143))</f>
        <v/>
      </c>
      <c r="BR143" s="68" t="str">
        <f t="shared" si="6"/>
        <v/>
      </c>
      <c r="BT143" s="8">
        <v>142</v>
      </c>
      <c r="BU143" s="9" t="str">
        <f>IFERROR(IF(INDEX($CL$2:$CL$7, MATCH(BU142, $CK$2:$CK$7, 0))&lt;=COUNTIF($BU$2:BU142, BU142), "", BU142), "")</f>
        <v/>
      </c>
      <c r="BV143" s="9" t="str">
        <f>IF(BU143="", "", COUNTIF($BU$2:BU143, BU143))</f>
        <v/>
      </c>
      <c r="BW143" s="68" t="str">
        <f t="shared" si="7"/>
        <v/>
      </c>
      <c r="BY143" s="80" t="str">
        <f t="shared" si="8"/>
        <v/>
      </c>
    </row>
    <row r="144" spans="1:77" x14ac:dyDescent="0.25">
      <c r="A144" s="1"/>
      <c r="B144" s="27"/>
      <c r="C144" s="318" t="s">
        <v>96</v>
      </c>
      <c r="D144" s="319"/>
      <c r="E144" s="320"/>
      <c r="F144" s="321" t="str">
        <f ca="1">IFERROR(IF(INDEX('Staff List'!$U$9:$U$358, MATCH(M143, 'Staff List'!$B$9:$B$358, 0))="", "", INDEX('Staff List'!$U$9:$U$358, MATCH(M143, 'Staff List'!$B$9:$B$358, 0))), "")</f>
        <v/>
      </c>
      <c r="G144" s="322"/>
      <c r="H144" s="322"/>
      <c r="I144" s="322"/>
      <c r="J144" s="322"/>
      <c r="K144" s="322"/>
      <c r="L144" s="322"/>
      <c r="M144" s="81">
        <f ca="1">BI134+1</f>
        <v>560</v>
      </c>
      <c r="N144" s="28"/>
      <c r="O144" s="318" t="s">
        <v>96</v>
      </c>
      <c r="P144" s="319"/>
      <c r="Q144" s="320"/>
      <c r="R144" s="321" t="str">
        <f ca="1">IFERROR(IF(INDEX('Staff List'!$U$9:$U$358, MATCH(Y143, 'Staff List'!$B$9:$B$358, 0))="", "", INDEX('Staff List'!$U$9:$U$358, MATCH(Y143, 'Staff List'!$B$9:$B$358, 0))), "")</f>
        <v/>
      </c>
      <c r="S144" s="322"/>
      <c r="T144" s="322"/>
      <c r="U144" s="322"/>
      <c r="V144" s="322"/>
      <c r="W144" s="322"/>
      <c r="X144" s="322"/>
      <c r="Y144" s="81">
        <f ca="1">M144+1</f>
        <v>561</v>
      </c>
      <c r="Z144" s="28"/>
      <c r="AA144" s="318" t="s">
        <v>96</v>
      </c>
      <c r="AB144" s="319"/>
      <c r="AC144" s="320"/>
      <c r="AD144" s="321" t="str">
        <f ca="1">IFERROR(IF(INDEX('Staff List'!$U$9:$U$358, MATCH(AK143, 'Staff List'!$B$9:$B$358, 0))="", "", INDEX('Staff List'!$U$9:$U$358, MATCH(AK143, 'Staff List'!$B$9:$B$358, 0))), "")</f>
        <v/>
      </c>
      <c r="AE144" s="322"/>
      <c r="AF144" s="322"/>
      <c r="AG144" s="322"/>
      <c r="AH144" s="322"/>
      <c r="AI144" s="322"/>
      <c r="AJ144" s="322"/>
      <c r="AK144" s="81">
        <f ca="1">Y144+1</f>
        <v>562</v>
      </c>
      <c r="AL144" s="28"/>
      <c r="AM144" s="318" t="s">
        <v>96</v>
      </c>
      <c r="AN144" s="319"/>
      <c r="AO144" s="320"/>
      <c r="AP144" s="321" t="str">
        <f ca="1">IFERROR(IF(INDEX('Staff List'!$U$9:$U$358, MATCH(AW143, 'Staff List'!$B$9:$B$358, 0))="", "", INDEX('Staff List'!$U$9:$U$358, MATCH(AW143, 'Staff List'!$B$9:$B$358, 0))), "")</f>
        <v/>
      </c>
      <c r="AQ144" s="322"/>
      <c r="AR144" s="322"/>
      <c r="AS144" s="322"/>
      <c r="AT144" s="322"/>
      <c r="AU144" s="322"/>
      <c r="AV144" s="322"/>
      <c r="AW144" s="81">
        <f ca="1">AK144+1</f>
        <v>563</v>
      </c>
      <c r="AX144" s="28"/>
      <c r="AY144" s="318" t="s">
        <v>96</v>
      </c>
      <c r="AZ144" s="319"/>
      <c r="BA144" s="320"/>
      <c r="BB144" s="321" t="str">
        <f ca="1">IFERROR(IF(INDEX('Staff List'!$U$9:$U$358, MATCH(BI143, 'Staff List'!$B$9:$B$358, 0))="", "", INDEX('Staff List'!$U$9:$U$358, MATCH(BI143, 'Staff List'!$B$9:$B$358, 0))), "")</f>
        <v/>
      </c>
      <c r="BC144" s="322"/>
      <c r="BD144" s="322"/>
      <c r="BE144" s="322"/>
      <c r="BF144" s="322"/>
      <c r="BG144" s="322"/>
      <c r="BH144" s="322"/>
      <c r="BI144" s="81">
        <f ca="1">AW144+1</f>
        <v>564</v>
      </c>
      <c r="BJ144" s="29"/>
      <c r="BK144" s="1"/>
      <c r="BN144" s="8">
        <v>143</v>
      </c>
      <c r="BO144" s="9" t="str">
        <f>IF(INDEX('Staff List'!$E$9:$E$358, MATCH(BN144, NumList, 0))="", "", INDEX('Staff List'!$E$9:$E$358, MATCH(BN144, NumList, 0)))</f>
        <v/>
      </c>
      <c r="BP144" s="9" t="str">
        <f>IFERROR(RANK(BO144,$BO$2:$BO$351,1)+COUNTIF($BO$2:BO144,BO144)-1, "")</f>
        <v/>
      </c>
      <c r="BQ144" s="9" t="str">
        <f>IF(BO144="", "", COUNTIF($BO$2:BO144, BO144))</f>
        <v/>
      </c>
      <c r="BR144" s="68" t="str">
        <f t="shared" si="6"/>
        <v/>
      </c>
      <c r="BT144" s="8">
        <v>143</v>
      </c>
      <c r="BU144" s="9" t="str">
        <f>IFERROR(IF(INDEX($CL$2:$CL$7, MATCH(BU143, $CK$2:$CK$7, 0))&lt;=COUNTIF($BU$2:BU143, BU142), "", BU142), "")</f>
        <v/>
      </c>
      <c r="BV144" s="9" t="str">
        <f>IF(BU144="", "", COUNTIF($BU$2:BU144, BU144))</f>
        <v/>
      </c>
      <c r="BW144" s="68" t="str">
        <f t="shared" si="7"/>
        <v/>
      </c>
      <c r="BY144" s="80" t="str">
        <f t="shared" si="8"/>
        <v/>
      </c>
    </row>
    <row r="145" spans="1:77" x14ac:dyDescent="0.25">
      <c r="A145" s="1"/>
      <c r="B145" s="2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c r="BF145" s="28"/>
      <c r="BG145" s="28"/>
      <c r="BH145" s="28"/>
      <c r="BI145" s="28"/>
      <c r="BJ145" s="29"/>
      <c r="BK145" s="1"/>
      <c r="BN145" s="8">
        <v>144</v>
      </c>
      <c r="BO145" s="9" t="str">
        <f>IF(INDEX('Staff List'!$E$9:$E$358, MATCH(BN145, NumList, 0))="", "", INDEX('Staff List'!$E$9:$E$358, MATCH(BN145, NumList, 0)))</f>
        <v/>
      </c>
      <c r="BP145" s="9" t="str">
        <f>IFERROR(RANK(BO145,$BO$2:$BO$351,1)+COUNTIF($BO$2:BO145,BO145)-1, "")</f>
        <v/>
      </c>
      <c r="BQ145" s="9" t="str">
        <f>IF(BO145="", "", COUNTIF($BO$2:BO145, BO145))</f>
        <v/>
      </c>
      <c r="BR145" s="68" t="str">
        <f t="shared" si="6"/>
        <v/>
      </c>
      <c r="BT145" s="8">
        <v>144</v>
      </c>
      <c r="BU145" s="9" t="str">
        <f>IFERROR(IF(INDEX($CL$2:$CL$7, MATCH(BU144, $CK$2:$CK$7, 0))&lt;=COUNTIF($BU$2:BU144, BU142), "", BU142), "")</f>
        <v/>
      </c>
      <c r="BV145" s="9" t="str">
        <f>IF(BU145="", "", COUNTIF($BU$2:BU145, BU145))</f>
        <v/>
      </c>
      <c r="BW145" s="68" t="str">
        <f t="shared" si="7"/>
        <v/>
      </c>
      <c r="BY145" s="80" t="str">
        <f t="shared" si="8"/>
        <v/>
      </c>
    </row>
    <row r="146" spans="1:77" x14ac:dyDescent="0.25">
      <c r="A146" s="1"/>
      <c r="B146" s="27"/>
      <c r="C146" s="121" t="str">
        <f ca="1">"Tier "&amp;M152&amp;""</f>
        <v xml:space="preserve">Tier </v>
      </c>
      <c r="D146" s="122"/>
      <c r="E146" s="122"/>
      <c r="F146" s="122"/>
      <c r="G146" s="122"/>
      <c r="H146" s="122"/>
      <c r="I146" s="122"/>
      <c r="J146" s="122"/>
      <c r="K146" s="122"/>
      <c r="L146" s="122"/>
      <c r="M146" s="239"/>
      <c r="N146" s="28"/>
      <c r="O146" s="121" t="str">
        <f ca="1">"Tier "&amp;Y152&amp;""</f>
        <v xml:space="preserve">Tier </v>
      </c>
      <c r="P146" s="122"/>
      <c r="Q146" s="122"/>
      <c r="R146" s="122"/>
      <c r="S146" s="122"/>
      <c r="T146" s="122"/>
      <c r="U146" s="122"/>
      <c r="V146" s="122"/>
      <c r="W146" s="122"/>
      <c r="X146" s="122"/>
      <c r="Y146" s="239"/>
      <c r="Z146" s="28"/>
      <c r="AA146" s="121" t="str">
        <f ca="1">"Tier "&amp;AK152&amp;""</f>
        <v xml:space="preserve">Tier </v>
      </c>
      <c r="AB146" s="122"/>
      <c r="AC146" s="122"/>
      <c r="AD146" s="122"/>
      <c r="AE146" s="122"/>
      <c r="AF146" s="122"/>
      <c r="AG146" s="122"/>
      <c r="AH146" s="122"/>
      <c r="AI146" s="122"/>
      <c r="AJ146" s="122"/>
      <c r="AK146" s="239"/>
      <c r="AL146" s="28"/>
      <c r="AM146" s="121" t="str">
        <f ca="1">"Tier "&amp;AW152&amp;""</f>
        <v xml:space="preserve">Tier </v>
      </c>
      <c r="AN146" s="122"/>
      <c r="AO146" s="122"/>
      <c r="AP146" s="122"/>
      <c r="AQ146" s="122"/>
      <c r="AR146" s="122"/>
      <c r="AS146" s="122"/>
      <c r="AT146" s="122"/>
      <c r="AU146" s="122"/>
      <c r="AV146" s="122"/>
      <c r="AW146" s="239"/>
      <c r="AX146" s="28"/>
      <c r="AY146" s="121" t="str">
        <f ca="1">"Tier "&amp;BI152&amp;""</f>
        <v xml:space="preserve">Tier </v>
      </c>
      <c r="AZ146" s="122"/>
      <c r="BA146" s="122"/>
      <c r="BB146" s="122"/>
      <c r="BC146" s="122"/>
      <c r="BD146" s="122"/>
      <c r="BE146" s="122"/>
      <c r="BF146" s="122"/>
      <c r="BG146" s="122"/>
      <c r="BH146" s="122"/>
      <c r="BI146" s="239"/>
      <c r="BJ146" s="29"/>
      <c r="BK146" s="1"/>
      <c r="BN146" s="8">
        <v>145</v>
      </c>
      <c r="BO146" s="9" t="str">
        <f>IF(INDEX('Staff List'!$E$9:$E$358, MATCH(BN146, NumList, 0))="", "", INDEX('Staff List'!$E$9:$E$358, MATCH(BN146, NumList, 0)))</f>
        <v/>
      </c>
      <c r="BP146" s="9" t="str">
        <f>IFERROR(RANK(BO146,$BO$2:$BO$351,1)+COUNTIF($BO$2:BO146,BO146)-1, "")</f>
        <v/>
      </c>
      <c r="BQ146" s="9" t="str">
        <f>IF(BO146="", "", COUNTIF($BO$2:BO146, BO146))</f>
        <v/>
      </c>
      <c r="BR146" s="68" t="str">
        <f t="shared" si="6"/>
        <v/>
      </c>
      <c r="BT146" s="8">
        <v>145</v>
      </c>
      <c r="BU146" s="9" t="str">
        <f>IFERROR(IF(INDEX($CL$2:$CL$7, MATCH(BU145, $CK$2:$CK$7, 0))&lt;=COUNTIF($BU$2:BU145, BU142), "", BU142), "")</f>
        <v/>
      </c>
      <c r="BV146" s="9" t="str">
        <f>IF(BU146="", "", COUNTIF($BU$2:BU146, BU146))</f>
        <v/>
      </c>
      <c r="BW146" s="68" t="str">
        <f t="shared" si="7"/>
        <v/>
      </c>
      <c r="BY146" s="80" t="str">
        <f t="shared" si="8"/>
        <v/>
      </c>
    </row>
    <row r="147" spans="1:77" x14ac:dyDescent="0.25">
      <c r="A147" s="1"/>
      <c r="B147" s="27"/>
      <c r="C147" s="326" t="s">
        <v>91</v>
      </c>
      <c r="D147" s="325"/>
      <c r="E147" s="327"/>
      <c r="F147" s="328" t="str">
        <f ca="1">IFERROR(IF(INDEX('Staff List'!$C$9:$C$358, MATCH(M153, 'Staff List'!$B$9:$B$358, 0))="", "", INDEX('Staff List'!$C$9:$C$358, MATCH(M153, 'Staff List'!$B$9:$B$358, 0))), "")</f>
        <v/>
      </c>
      <c r="G147" s="329"/>
      <c r="H147" s="329"/>
      <c r="I147" s="329"/>
      <c r="J147" s="329"/>
      <c r="K147" s="329"/>
      <c r="L147" s="329"/>
      <c r="M147" s="330"/>
      <c r="N147" s="28"/>
      <c r="O147" s="326" t="s">
        <v>91</v>
      </c>
      <c r="P147" s="325"/>
      <c r="Q147" s="327"/>
      <c r="R147" s="328" t="str">
        <f ca="1">IFERROR(IF(INDEX('Staff List'!$C$9:$C$358, MATCH(Y153, 'Staff List'!$B$9:$B$358, 0))="", "", INDEX('Staff List'!$C$9:$C$358, MATCH(Y153, 'Staff List'!$B$9:$B$358, 0))), "")</f>
        <v/>
      </c>
      <c r="S147" s="329"/>
      <c r="T147" s="329"/>
      <c r="U147" s="329"/>
      <c r="V147" s="329"/>
      <c r="W147" s="329"/>
      <c r="X147" s="329"/>
      <c r="Y147" s="330"/>
      <c r="Z147" s="28"/>
      <c r="AA147" s="326" t="s">
        <v>91</v>
      </c>
      <c r="AB147" s="325"/>
      <c r="AC147" s="327"/>
      <c r="AD147" s="328" t="str">
        <f ca="1">IFERROR(IF(INDEX('Staff List'!$C$9:$C$358, MATCH(AK153, 'Staff List'!$B$9:$B$358, 0))="", "", INDEX('Staff List'!$C$9:$C$358, MATCH(AK153, 'Staff List'!$B$9:$B$358, 0))), "")</f>
        <v/>
      </c>
      <c r="AE147" s="329"/>
      <c r="AF147" s="329"/>
      <c r="AG147" s="329"/>
      <c r="AH147" s="329"/>
      <c r="AI147" s="329"/>
      <c r="AJ147" s="329"/>
      <c r="AK147" s="330"/>
      <c r="AL147" s="28"/>
      <c r="AM147" s="326" t="s">
        <v>91</v>
      </c>
      <c r="AN147" s="325"/>
      <c r="AO147" s="327"/>
      <c r="AP147" s="328" t="str">
        <f ca="1">IFERROR(IF(INDEX('Staff List'!$C$9:$C$358, MATCH(AW153, 'Staff List'!$B$9:$B$358, 0))="", "", INDEX('Staff List'!$C$9:$C$358, MATCH(AW153, 'Staff List'!$B$9:$B$358, 0))), "")</f>
        <v/>
      </c>
      <c r="AQ147" s="329"/>
      <c r="AR147" s="329"/>
      <c r="AS147" s="329"/>
      <c r="AT147" s="329"/>
      <c r="AU147" s="329"/>
      <c r="AV147" s="329"/>
      <c r="AW147" s="330"/>
      <c r="AX147" s="28"/>
      <c r="AY147" s="326" t="s">
        <v>91</v>
      </c>
      <c r="AZ147" s="325"/>
      <c r="BA147" s="327"/>
      <c r="BB147" s="328" t="str">
        <f ca="1">IFERROR(IF(INDEX('Staff List'!$C$9:$C$358, MATCH(BI153, 'Staff List'!$B$9:$B$358, 0))="", "", INDEX('Staff List'!$C$9:$C$358, MATCH(BI153, 'Staff List'!$B$9:$B$358, 0))), "")</f>
        <v/>
      </c>
      <c r="BC147" s="329"/>
      <c r="BD147" s="329"/>
      <c r="BE147" s="329"/>
      <c r="BF147" s="329"/>
      <c r="BG147" s="329"/>
      <c r="BH147" s="329"/>
      <c r="BI147" s="330"/>
      <c r="BJ147" s="29"/>
      <c r="BK147" s="1"/>
      <c r="BN147" s="8">
        <v>146</v>
      </c>
      <c r="BO147" s="9" t="str">
        <f>IF(INDEX('Staff List'!$E$9:$E$358, MATCH(BN147, NumList, 0))="", "", INDEX('Staff List'!$E$9:$E$358, MATCH(BN147, NumList, 0)))</f>
        <v/>
      </c>
      <c r="BP147" s="9" t="str">
        <f>IFERROR(RANK(BO147,$BO$2:$BO$351,1)+COUNTIF($BO$2:BO147,BO147)-1, "")</f>
        <v/>
      </c>
      <c r="BQ147" s="9" t="str">
        <f>IF(BO147="", "", COUNTIF($BO$2:BO147, BO147))</f>
        <v/>
      </c>
      <c r="BR147" s="68" t="str">
        <f t="shared" si="6"/>
        <v/>
      </c>
      <c r="BT147" s="8">
        <v>146</v>
      </c>
      <c r="BU147" s="9" t="str">
        <f>IFERROR(IF(INDEX($CL$2:$CL$7,MATCH(BU142,$CK$2:$CK$7,0))&lt;=COUNTIF($BU$2:BU146,BU142),IF((BU142+1)&lt;=6,BU142+1,""),BU142), "")</f>
        <v/>
      </c>
      <c r="BV147" s="9" t="str">
        <f>IF(BU147="", "", COUNTIF($BU$2:BU147, BU147))</f>
        <v/>
      </c>
      <c r="BW147" s="68" t="str">
        <f t="shared" si="7"/>
        <v/>
      </c>
      <c r="BY147" s="80" t="str">
        <f t="shared" si="8"/>
        <v/>
      </c>
    </row>
    <row r="148" spans="1:77" x14ac:dyDescent="0.25">
      <c r="A148" s="1"/>
      <c r="B148" s="27"/>
      <c r="C148" s="332" t="s">
        <v>90</v>
      </c>
      <c r="D148" s="333"/>
      <c r="E148" s="72" t="str">
        <f ca="1">IFERROR(INDEX('Staff List'!$K$9:$K$358, MATCH(M153, 'Staff List'!$B$9:$B$358, 0)), "")</f>
        <v/>
      </c>
      <c r="F148" s="317" t="str">
        <f ca="1">IFERROR(IF(INDEX('Staff List'!$D$9:$D$358, MATCH(M153, 'Staff List'!$B$9:$B$358, 0))="", "", INDEX('Staff List'!$D$9:$D$358, MATCH(M153, 'Staff List'!$B$9:$B$358, 0))), "")</f>
        <v/>
      </c>
      <c r="G148" s="313"/>
      <c r="H148" s="313"/>
      <c r="I148" s="313"/>
      <c r="J148" s="313"/>
      <c r="K148" s="313"/>
      <c r="L148" s="313"/>
      <c r="M148" s="331"/>
      <c r="N148" s="28"/>
      <c r="O148" s="332" t="s">
        <v>90</v>
      </c>
      <c r="P148" s="333"/>
      <c r="Q148" s="72" t="str">
        <f ca="1">IFERROR(INDEX('Staff List'!$K$9:$K$358, MATCH(Y153, 'Staff List'!$B$9:$B$358, 0)), "")</f>
        <v/>
      </c>
      <c r="R148" s="317" t="str">
        <f ca="1">IFERROR(IF(INDEX('Staff List'!$D$9:$D$358, MATCH(Y153, 'Staff List'!$B$9:$B$358, 0))="", "", INDEX('Staff List'!$D$9:$D$358, MATCH(Y153, 'Staff List'!$B$9:$B$358, 0))), "")</f>
        <v/>
      </c>
      <c r="S148" s="313"/>
      <c r="T148" s="313"/>
      <c r="U148" s="313"/>
      <c r="V148" s="313"/>
      <c r="W148" s="313"/>
      <c r="X148" s="313"/>
      <c r="Y148" s="331"/>
      <c r="Z148" s="28"/>
      <c r="AA148" s="332" t="s">
        <v>90</v>
      </c>
      <c r="AB148" s="333"/>
      <c r="AC148" s="72" t="str">
        <f ca="1">IFERROR(INDEX('Staff List'!$K$9:$K$358, MATCH(AK153, 'Staff List'!$B$9:$B$358, 0)), "")</f>
        <v/>
      </c>
      <c r="AD148" s="317" t="str">
        <f ca="1">IFERROR(IF(INDEX('Staff List'!$D$9:$D$358, MATCH(AK153, 'Staff List'!$B$9:$B$358, 0))="", "", INDEX('Staff List'!$D$9:$D$358, MATCH(AK153, 'Staff List'!$B$9:$B$358, 0))), "")</f>
        <v/>
      </c>
      <c r="AE148" s="313"/>
      <c r="AF148" s="313"/>
      <c r="AG148" s="313"/>
      <c r="AH148" s="313"/>
      <c r="AI148" s="313"/>
      <c r="AJ148" s="313"/>
      <c r="AK148" s="331"/>
      <c r="AL148" s="28"/>
      <c r="AM148" s="332" t="s">
        <v>90</v>
      </c>
      <c r="AN148" s="333"/>
      <c r="AO148" s="72" t="str">
        <f ca="1">IFERROR(INDEX('Staff List'!$K$9:$K$358, MATCH(AW153, 'Staff List'!$B$9:$B$358, 0)), "")</f>
        <v/>
      </c>
      <c r="AP148" s="317" t="str">
        <f ca="1">IFERROR(IF(INDEX('Staff List'!$D$9:$D$358, MATCH(AW153, 'Staff List'!$B$9:$B$358, 0))="", "", INDEX('Staff List'!$D$9:$D$358, MATCH(AW153, 'Staff List'!$B$9:$B$358, 0))), "")</f>
        <v/>
      </c>
      <c r="AQ148" s="313"/>
      <c r="AR148" s="313"/>
      <c r="AS148" s="313"/>
      <c r="AT148" s="313"/>
      <c r="AU148" s="313"/>
      <c r="AV148" s="313"/>
      <c r="AW148" s="331"/>
      <c r="AX148" s="28"/>
      <c r="AY148" s="332" t="s">
        <v>90</v>
      </c>
      <c r="AZ148" s="333"/>
      <c r="BA148" s="72" t="str">
        <f ca="1">IFERROR(INDEX('Staff List'!$K$9:$K$358, MATCH(BI153, 'Staff List'!$B$9:$B$358, 0)), "")</f>
        <v/>
      </c>
      <c r="BB148" s="317" t="str">
        <f ca="1">IFERROR(IF(INDEX('Staff List'!$D$9:$D$358, MATCH(BI153, 'Staff List'!$B$9:$B$358, 0))="", "", INDEX('Staff List'!$D$9:$D$358, MATCH(BI153, 'Staff List'!$B$9:$B$358, 0))), "")</f>
        <v/>
      </c>
      <c r="BC148" s="313"/>
      <c r="BD148" s="313"/>
      <c r="BE148" s="313"/>
      <c r="BF148" s="313"/>
      <c r="BG148" s="313"/>
      <c r="BH148" s="313"/>
      <c r="BI148" s="331"/>
      <c r="BJ148" s="29"/>
      <c r="BK148" s="1"/>
      <c r="BN148" s="8">
        <v>147</v>
      </c>
      <c r="BO148" s="9" t="str">
        <f>IF(INDEX('Staff List'!$E$9:$E$358, MATCH(BN148, NumList, 0))="", "", INDEX('Staff List'!$E$9:$E$358, MATCH(BN148, NumList, 0)))</f>
        <v/>
      </c>
      <c r="BP148" s="9" t="str">
        <f>IFERROR(RANK(BO148,$BO$2:$BO$351,1)+COUNTIF($BO$2:BO148,BO148)-1, "")</f>
        <v/>
      </c>
      <c r="BQ148" s="9" t="str">
        <f>IF(BO148="", "", COUNTIF($BO$2:BO148, BO148))</f>
        <v/>
      </c>
      <c r="BR148" s="68" t="str">
        <f t="shared" si="6"/>
        <v/>
      </c>
      <c r="BT148" s="8">
        <v>147</v>
      </c>
      <c r="BU148" s="9" t="str">
        <f>IFERROR(IF(INDEX($CL$2:$CL$7, MATCH(BU147, $CK$2:$CK$7, 0))&lt;=COUNTIF($BU$2:BU147, BU147), "", BU147), "")</f>
        <v/>
      </c>
      <c r="BV148" s="9" t="str">
        <f>IF(BU148="", "", COUNTIF($BU$2:BU148, BU148))</f>
        <v/>
      </c>
      <c r="BW148" s="68" t="str">
        <f t="shared" si="7"/>
        <v/>
      </c>
      <c r="BY148" s="80" t="str">
        <f t="shared" si="8"/>
        <v/>
      </c>
    </row>
    <row r="149" spans="1:77" x14ac:dyDescent="0.25">
      <c r="A149" s="1"/>
      <c r="B149" s="27"/>
      <c r="C149" s="314" t="s">
        <v>95</v>
      </c>
      <c r="D149" s="315"/>
      <c r="E149" s="315"/>
      <c r="F149" s="325"/>
      <c r="G149" s="73" t="str">
        <f ca="1">IFERROR(INDEX('Staff List'!$H$9:$H$358, MATCH(M153, 'Staff List'!$B$9:$B$358, 0)), "")</f>
        <v/>
      </c>
      <c r="H149" s="323" t="str">
        <f ca="1">IFERROR(INDEX('Staff List'!$AU$6:$AU$10, MATCH(G149, 'Staff List'!$AJ$6:$AJ$10, 0)), "")</f>
        <v/>
      </c>
      <c r="I149" s="324"/>
      <c r="J149" s="324"/>
      <c r="K149" s="324"/>
      <c r="L149" s="324"/>
      <c r="M149" s="331"/>
      <c r="N149" s="28"/>
      <c r="O149" s="314" t="s">
        <v>95</v>
      </c>
      <c r="P149" s="315"/>
      <c r="Q149" s="315"/>
      <c r="R149" s="325"/>
      <c r="S149" s="73" t="str">
        <f ca="1">IFERROR(INDEX('Staff List'!$H$9:$H$358, MATCH(Y153, 'Staff List'!$B$9:$B$358, 0)), "")</f>
        <v/>
      </c>
      <c r="T149" s="323" t="str">
        <f ca="1">IFERROR(INDEX('Staff List'!$AU$6:$AU$10, MATCH(S149, 'Staff List'!$AJ$6:$AJ$10, 0)), "")</f>
        <v/>
      </c>
      <c r="U149" s="324"/>
      <c r="V149" s="324"/>
      <c r="W149" s="324"/>
      <c r="X149" s="324"/>
      <c r="Y149" s="331"/>
      <c r="Z149" s="28"/>
      <c r="AA149" s="314" t="s">
        <v>95</v>
      </c>
      <c r="AB149" s="315"/>
      <c r="AC149" s="315"/>
      <c r="AD149" s="325"/>
      <c r="AE149" s="73" t="str">
        <f ca="1">IFERROR(INDEX('Staff List'!$H$9:$H$358, MATCH(AK153, 'Staff List'!$B$9:$B$358, 0)), "")</f>
        <v/>
      </c>
      <c r="AF149" s="323" t="str">
        <f ca="1">IFERROR(INDEX('Staff List'!$AU$6:$AU$10, MATCH(AE149, 'Staff List'!$AJ$6:$AJ$10, 0)), "")</f>
        <v/>
      </c>
      <c r="AG149" s="324"/>
      <c r="AH149" s="324"/>
      <c r="AI149" s="324"/>
      <c r="AJ149" s="324"/>
      <c r="AK149" s="331"/>
      <c r="AL149" s="28"/>
      <c r="AM149" s="314" t="s">
        <v>95</v>
      </c>
      <c r="AN149" s="315"/>
      <c r="AO149" s="315"/>
      <c r="AP149" s="325"/>
      <c r="AQ149" s="73" t="str">
        <f ca="1">IFERROR(INDEX('Staff List'!$H$9:$H$358, MATCH(AW153, 'Staff List'!$B$9:$B$358, 0)), "")</f>
        <v/>
      </c>
      <c r="AR149" s="323" t="str">
        <f ca="1">IFERROR(INDEX('Staff List'!$AU$6:$AU$10, MATCH(AQ149, 'Staff List'!$AJ$6:$AJ$10, 0)), "")</f>
        <v/>
      </c>
      <c r="AS149" s="324"/>
      <c r="AT149" s="324"/>
      <c r="AU149" s="324"/>
      <c r="AV149" s="324"/>
      <c r="AW149" s="331"/>
      <c r="AX149" s="28"/>
      <c r="AY149" s="314" t="s">
        <v>95</v>
      </c>
      <c r="AZ149" s="315"/>
      <c r="BA149" s="315"/>
      <c r="BB149" s="325"/>
      <c r="BC149" s="73" t="str">
        <f ca="1">IFERROR(INDEX('Staff List'!$H$9:$H$358, MATCH(BI153, 'Staff List'!$B$9:$B$358, 0)), "")</f>
        <v/>
      </c>
      <c r="BD149" s="323" t="str">
        <f ca="1">IFERROR(INDEX('Staff List'!$AU$6:$AU$10, MATCH(BC149, 'Staff List'!$AJ$6:$AJ$10, 0)), "")</f>
        <v/>
      </c>
      <c r="BE149" s="324"/>
      <c r="BF149" s="324"/>
      <c r="BG149" s="324"/>
      <c r="BH149" s="324"/>
      <c r="BI149" s="331"/>
      <c r="BJ149" s="29"/>
      <c r="BK149" s="1"/>
      <c r="BN149" s="8">
        <v>148</v>
      </c>
      <c r="BO149" s="9" t="str">
        <f>IF(INDEX('Staff List'!$E$9:$E$358, MATCH(BN149, NumList, 0))="", "", INDEX('Staff List'!$E$9:$E$358, MATCH(BN149, NumList, 0)))</f>
        <v/>
      </c>
      <c r="BP149" s="9" t="str">
        <f>IFERROR(RANK(BO149,$BO$2:$BO$351,1)+COUNTIF($BO$2:BO149,BO149)-1, "")</f>
        <v/>
      </c>
      <c r="BQ149" s="9" t="str">
        <f>IF(BO149="", "", COUNTIF($BO$2:BO149, BO149))</f>
        <v/>
      </c>
      <c r="BR149" s="68" t="str">
        <f t="shared" si="6"/>
        <v/>
      </c>
      <c r="BT149" s="8">
        <v>148</v>
      </c>
      <c r="BU149" s="9" t="str">
        <f>IFERROR(IF(INDEX($CL$2:$CL$7, MATCH(BU148, $CK$2:$CK$7, 0))&lt;=COUNTIF($BU$2:BU148, BU147), "", BU147), "")</f>
        <v/>
      </c>
      <c r="BV149" s="9" t="str">
        <f>IF(BU149="", "", COUNTIF($BU$2:BU149, BU149))</f>
        <v/>
      </c>
      <c r="BW149" s="68" t="str">
        <f t="shared" si="7"/>
        <v/>
      </c>
      <c r="BY149" s="80" t="str">
        <f t="shared" si="8"/>
        <v/>
      </c>
    </row>
    <row r="150" spans="1:77" x14ac:dyDescent="0.25">
      <c r="A150" s="1"/>
      <c r="B150" s="27"/>
      <c r="C150" s="314" t="s">
        <v>94</v>
      </c>
      <c r="D150" s="315"/>
      <c r="E150" s="315"/>
      <c r="F150" s="315"/>
      <c r="G150" s="74" t="str">
        <f ca="1">IFERROR(INDEX('Staff List'!$G$9:$G$358, MATCH(M153, 'Staff List'!$B$9:$B$358, 0)), "")</f>
        <v/>
      </c>
      <c r="H150" s="317" t="str">
        <f ca="1">IFERROR(INDEX('Staff List'!$AP$6:$AP$8, MATCH(G150, 'Staff List'!$AI$6:$AI$8, 0)), "")</f>
        <v/>
      </c>
      <c r="I150" s="313"/>
      <c r="J150" s="313"/>
      <c r="K150" s="313"/>
      <c r="L150" s="313"/>
      <c r="M150" s="331"/>
      <c r="N150" s="28"/>
      <c r="O150" s="314" t="s">
        <v>94</v>
      </c>
      <c r="P150" s="315"/>
      <c r="Q150" s="315"/>
      <c r="R150" s="315"/>
      <c r="S150" s="74" t="str">
        <f ca="1">IFERROR(INDEX('Staff List'!$G$9:$G$358, MATCH(Y153, 'Staff List'!$B$9:$B$358, 0)), "")</f>
        <v/>
      </c>
      <c r="T150" s="317" t="str">
        <f ca="1">IFERROR(INDEX('Staff List'!$AP$6:$AP$8, MATCH(S150, 'Staff List'!$AI$6:$AI$8, 0)), "")</f>
        <v/>
      </c>
      <c r="U150" s="313"/>
      <c r="V150" s="313"/>
      <c r="W150" s="313"/>
      <c r="X150" s="313"/>
      <c r="Y150" s="331"/>
      <c r="Z150" s="28"/>
      <c r="AA150" s="314" t="s">
        <v>94</v>
      </c>
      <c r="AB150" s="315"/>
      <c r="AC150" s="315"/>
      <c r="AD150" s="315"/>
      <c r="AE150" s="74" t="str">
        <f ca="1">IFERROR(INDEX('Staff List'!$G$9:$G$358, MATCH(AK153, 'Staff List'!$B$9:$B$358, 0)), "")</f>
        <v/>
      </c>
      <c r="AF150" s="317" t="str">
        <f ca="1">IFERROR(INDEX('Staff List'!$AP$6:$AP$8, MATCH(AE150, 'Staff List'!$AI$6:$AI$8, 0)), "")</f>
        <v/>
      </c>
      <c r="AG150" s="313"/>
      <c r="AH150" s="313"/>
      <c r="AI150" s="313"/>
      <c r="AJ150" s="313"/>
      <c r="AK150" s="331"/>
      <c r="AL150" s="28"/>
      <c r="AM150" s="314" t="s">
        <v>94</v>
      </c>
      <c r="AN150" s="315"/>
      <c r="AO150" s="315"/>
      <c r="AP150" s="315"/>
      <c r="AQ150" s="74" t="str">
        <f ca="1">IFERROR(INDEX('Staff List'!$G$9:$G$358, MATCH(AW153, 'Staff List'!$B$9:$B$358, 0)), "")</f>
        <v/>
      </c>
      <c r="AR150" s="317" t="str">
        <f ca="1">IFERROR(INDEX('Staff List'!$AP$6:$AP$8, MATCH(AQ150, 'Staff List'!$AI$6:$AI$8, 0)), "")</f>
        <v/>
      </c>
      <c r="AS150" s="313"/>
      <c r="AT150" s="313"/>
      <c r="AU150" s="313"/>
      <c r="AV150" s="313"/>
      <c r="AW150" s="331"/>
      <c r="AX150" s="28"/>
      <c r="AY150" s="314" t="s">
        <v>94</v>
      </c>
      <c r="AZ150" s="315"/>
      <c r="BA150" s="315"/>
      <c r="BB150" s="315"/>
      <c r="BC150" s="74" t="str">
        <f ca="1">IFERROR(INDEX('Staff List'!$G$9:$G$358, MATCH(BI153, 'Staff List'!$B$9:$B$358, 0)), "")</f>
        <v/>
      </c>
      <c r="BD150" s="317" t="str">
        <f ca="1">IFERROR(INDEX('Staff List'!$AP$6:$AP$8, MATCH(BC150, 'Staff List'!$AI$6:$AI$8, 0)), "")</f>
        <v/>
      </c>
      <c r="BE150" s="313"/>
      <c r="BF150" s="313"/>
      <c r="BG150" s="313"/>
      <c r="BH150" s="313"/>
      <c r="BI150" s="331"/>
      <c r="BJ150" s="29"/>
      <c r="BK150" s="1"/>
      <c r="BN150" s="8">
        <v>149</v>
      </c>
      <c r="BO150" s="9" t="str">
        <f>IF(INDEX('Staff List'!$E$9:$E$358, MATCH(BN150, NumList, 0))="", "", INDEX('Staff List'!$E$9:$E$358, MATCH(BN150, NumList, 0)))</f>
        <v/>
      </c>
      <c r="BP150" s="9" t="str">
        <f>IFERROR(RANK(BO150,$BO$2:$BO$351,1)+COUNTIF($BO$2:BO150,BO150)-1, "")</f>
        <v/>
      </c>
      <c r="BQ150" s="9" t="str">
        <f>IF(BO150="", "", COUNTIF($BO$2:BO150, BO150))</f>
        <v/>
      </c>
      <c r="BR150" s="68" t="str">
        <f t="shared" si="6"/>
        <v/>
      </c>
      <c r="BT150" s="8">
        <v>149</v>
      </c>
      <c r="BU150" s="9" t="str">
        <f>IFERROR(IF(INDEX($CL$2:$CL$7, MATCH(BU149, $CK$2:$CK$7, 0))&lt;=COUNTIF($BU$2:BU149, BU147), "", BU147), "")</f>
        <v/>
      </c>
      <c r="BV150" s="9" t="str">
        <f>IF(BU150="", "", COUNTIF($BU$2:BU150, BU150))</f>
        <v/>
      </c>
      <c r="BW150" s="68" t="str">
        <f t="shared" si="7"/>
        <v/>
      </c>
      <c r="BY150" s="80" t="str">
        <f t="shared" si="8"/>
        <v/>
      </c>
    </row>
    <row r="151" spans="1:77" x14ac:dyDescent="0.25">
      <c r="A151" s="1"/>
      <c r="B151" s="27"/>
      <c r="C151" s="314" t="s">
        <v>97</v>
      </c>
      <c r="D151" s="315"/>
      <c r="E151" s="315"/>
      <c r="F151" s="319"/>
      <c r="G151" s="320"/>
      <c r="H151" s="317" t="str">
        <f ca="1">IFERROR(INDEX('Staff List'!$AT$6:$AT$8, MATCH(E148, 'Staff List'!$AM$6:$AM$8, 0)), "")</f>
        <v/>
      </c>
      <c r="I151" s="313"/>
      <c r="J151" s="313"/>
      <c r="K151" s="313"/>
      <c r="L151" s="313"/>
      <c r="M151" s="75" t="e">
        <f ca="1">INDEX($BY$2:$BY$401, MATCH(M154, $BT$2:$BT$401, 0))</f>
        <v>#N/A</v>
      </c>
      <c r="N151" s="28"/>
      <c r="O151" s="314" t="s">
        <v>97</v>
      </c>
      <c r="P151" s="315"/>
      <c r="Q151" s="315"/>
      <c r="R151" s="319"/>
      <c r="S151" s="320"/>
      <c r="T151" s="317" t="str">
        <f ca="1">IFERROR(INDEX('Staff List'!$AT$6:$AT$8, MATCH(Q148, 'Staff List'!$AM$6:$AM$8, 0)), "")</f>
        <v/>
      </c>
      <c r="U151" s="313"/>
      <c r="V151" s="313"/>
      <c r="W151" s="313"/>
      <c r="X151" s="313"/>
      <c r="Y151" s="75" t="e">
        <f ca="1">INDEX($BY$2:$BY$401, MATCH(Y154, $BT$2:$BT$401, 0))</f>
        <v>#N/A</v>
      </c>
      <c r="Z151" s="28"/>
      <c r="AA151" s="314" t="s">
        <v>97</v>
      </c>
      <c r="AB151" s="315"/>
      <c r="AC151" s="315"/>
      <c r="AD151" s="319"/>
      <c r="AE151" s="320"/>
      <c r="AF151" s="317" t="str">
        <f ca="1">IFERROR(INDEX('Staff List'!$AT$6:$AT$8, MATCH(AC148, 'Staff List'!$AM$6:$AM$8, 0)), "")</f>
        <v/>
      </c>
      <c r="AG151" s="313"/>
      <c r="AH151" s="313"/>
      <c r="AI151" s="313"/>
      <c r="AJ151" s="313"/>
      <c r="AK151" s="75" t="e">
        <f ca="1">INDEX($BY$2:$BY$401, MATCH(AK154, $BT$2:$BT$401, 0))</f>
        <v>#N/A</v>
      </c>
      <c r="AL151" s="28"/>
      <c r="AM151" s="314" t="s">
        <v>97</v>
      </c>
      <c r="AN151" s="315"/>
      <c r="AO151" s="315"/>
      <c r="AP151" s="319"/>
      <c r="AQ151" s="320"/>
      <c r="AR151" s="317" t="str">
        <f ca="1">IFERROR(INDEX('Staff List'!$AT$6:$AT$8, MATCH(AO148, 'Staff List'!$AM$6:$AM$8, 0)), "")</f>
        <v/>
      </c>
      <c r="AS151" s="313"/>
      <c r="AT151" s="313"/>
      <c r="AU151" s="313"/>
      <c r="AV151" s="313"/>
      <c r="AW151" s="75" t="e">
        <f ca="1">INDEX($BY$2:$BY$401, MATCH(AW154, $BT$2:$BT$401, 0))</f>
        <v>#N/A</v>
      </c>
      <c r="AX151" s="28"/>
      <c r="AY151" s="314" t="s">
        <v>97</v>
      </c>
      <c r="AZ151" s="315"/>
      <c r="BA151" s="315"/>
      <c r="BB151" s="319"/>
      <c r="BC151" s="320"/>
      <c r="BD151" s="317" t="str">
        <f ca="1">IFERROR(INDEX('Staff List'!$AT$6:$AT$8, MATCH(BA148, 'Staff List'!$AM$6:$AM$8, 0)), "")</f>
        <v/>
      </c>
      <c r="BE151" s="313"/>
      <c r="BF151" s="313"/>
      <c r="BG151" s="313"/>
      <c r="BH151" s="313"/>
      <c r="BI151" s="75" t="e">
        <f ca="1">INDEX($BY$2:$BY$401, MATCH(BI154, $BT$2:$BT$401, 0))</f>
        <v>#N/A</v>
      </c>
      <c r="BJ151" s="29"/>
      <c r="BK151" s="1"/>
      <c r="BN151" s="8">
        <v>150</v>
      </c>
      <c r="BO151" s="9" t="str">
        <f>IF(INDEX('Staff List'!$E$9:$E$358, MATCH(BN151, NumList, 0))="", "", INDEX('Staff List'!$E$9:$E$358, MATCH(BN151, NumList, 0)))</f>
        <v/>
      </c>
      <c r="BP151" s="9" t="str">
        <f>IFERROR(RANK(BO151,$BO$2:$BO$351,1)+COUNTIF($BO$2:BO151,BO151)-1, "")</f>
        <v/>
      </c>
      <c r="BQ151" s="9" t="str">
        <f>IF(BO151="", "", COUNTIF($BO$2:BO151, BO151))</f>
        <v/>
      </c>
      <c r="BR151" s="68" t="str">
        <f t="shared" si="6"/>
        <v/>
      </c>
      <c r="BT151" s="8">
        <v>150</v>
      </c>
      <c r="BU151" s="9" t="str">
        <f>IFERROR(IF(INDEX($CL$2:$CL$7, MATCH(BU150, $CK$2:$CK$7, 0))&lt;=COUNTIF($BU$2:BU150, BU147), "", BU147), "")</f>
        <v/>
      </c>
      <c r="BV151" s="9" t="str">
        <f>IF(BU151="", "", COUNTIF($BU$2:BU151, BU151))</f>
        <v/>
      </c>
      <c r="BW151" s="68" t="str">
        <f t="shared" si="7"/>
        <v/>
      </c>
      <c r="BY151" s="80" t="str">
        <f t="shared" si="8"/>
        <v/>
      </c>
    </row>
    <row r="152" spans="1:77" x14ac:dyDescent="0.25">
      <c r="A152" s="1"/>
      <c r="B152" s="27"/>
      <c r="C152" s="314" t="s">
        <v>93</v>
      </c>
      <c r="D152" s="315"/>
      <c r="E152" s="316"/>
      <c r="F152" s="313" t="str">
        <f ca="1">IFERROR(IF(INDEX('Staff List'!$M$9:$M$358, MATCH(M153, 'Staff List'!$B$9:$B$358, 0))="", "", INDEX('Staff List'!$M$9:$M$358, MATCH(M153, 'Staff List'!$B$9:$B$358, 0))), "")</f>
        <v/>
      </c>
      <c r="G152" s="313"/>
      <c r="H152" s="313"/>
      <c r="I152" s="313"/>
      <c r="J152" s="313"/>
      <c r="K152" s="313"/>
      <c r="L152" s="313"/>
      <c r="M152" s="75" t="str">
        <f ca="1">IFERROR(INDEX($BO$2:$BO$351, MATCH(M151, $BP$2:$BP$351, 0)), "")</f>
        <v/>
      </c>
      <c r="N152" s="28"/>
      <c r="O152" s="314" t="s">
        <v>93</v>
      </c>
      <c r="P152" s="315"/>
      <c r="Q152" s="316"/>
      <c r="R152" s="313" t="str">
        <f ca="1">IFERROR(IF(INDEX('Staff List'!$M$9:$M$358, MATCH(Y153, 'Staff List'!$B$9:$B$358, 0))="", "", INDEX('Staff List'!$M$9:$M$358, MATCH(Y153, 'Staff List'!$B$9:$B$358, 0))), "")</f>
        <v/>
      </c>
      <c r="S152" s="313"/>
      <c r="T152" s="313"/>
      <c r="U152" s="313"/>
      <c r="V152" s="313"/>
      <c r="W152" s="313"/>
      <c r="X152" s="313"/>
      <c r="Y152" s="75" t="str">
        <f ca="1">IFERROR(INDEX($BO$2:$BO$351, MATCH(Y151, $BP$2:$BP$351, 0)), "")</f>
        <v/>
      </c>
      <c r="Z152" s="28"/>
      <c r="AA152" s="314" t="s">
        <v>93</v>
      </c>
      <c r="AB152" s="315"/>
      <c r="AC152" s="316"/>
      <c r="AD152" s="313" t="str">
        <f ca="1">IFERROR(IF(INDEX('Staff List'!$M$9:$M$358, MATCH(AK153, 'Staff List'!$B$9:$B$358, 0))="", "", INDEX('Staff List'!$M$9:$M$358, MATCH(AK153, 'Staff List'!$B$9:$B$358, 0))), "")</f>
        <v/>
      </c>
      <c r="AE152" s="313"/>
      <c r="AF152" s="313"/>
      <c r="AG152" s="313"/>
      <c r="AH152" s="313"/>
      <c r="AI152" s="313"/>
      <c r="AJ152" s="313"/>
      <c r="AK152" s="75" t="str">
        <f ca="1">IFERROR(INDEX($BO$2:$BO$351, MATCH(AK151, $BP$2:$BP$351, 0)), "")</f>
        <v/>
      </c>
      <c r="AL152" s="28"/>
      <c r="AM152" s="314" t="s">
        <v>93</v>
      </c>
      <c r="AN152" s="315"/>
      <c r="AO152" s="316"/>
      <c r="AP152" s="313" t="str">
        <f ca="1">IFERROR(IF(INDEX('Staff List'!$M$9:$M$358, MATCH(AW153, 'Staff List'!$B$9:$B$358, 0))="", "", INDEX('Staff List'!$M$9:$M$358, MATCH(AW153, 'Staff List'!$B$9:$B$358, 0))), "")</f>
        <v/>
      </c>
      <c r="AQ152" s="313"/>
      <c r="AR152" s="313"/>
      <c r="AS152" s="313"/>
      <c r="AT152" s="313"/>
      <c r="AU152" s="313"/>
      <c r="AV152" s="313"/>
      <c r="AW152" s="75" t="str">
        <f ca="1">IFERROR(INDEX($BO$2:$BO$351, MATCH(AW151, $BP$2:$BP$351, 0)), "")</f>
        <v/>
      </c>
      <c r="AX152" s="28"/>
      <c r="AY152" s="314" t="s">
        <v>93</v>
      </c>
      <c r="AZ152" s="315"/>
      <c r="BA152" s="316"/>
      <c r="BB152" s="313" t="str">
        <f ca="1">IFERROR(IF(INDEX('Staff List'!$M$9:$M$358, MATCH(BI153, 'Staff List'!$B$9:$B$358, 0))="", "", INDEX('Staff List'!$M$9:$M$358, MATCH(BI153, 'Staff List'!$B$9:$B$358, 0))), "")</f>
        <v/>
      </c>
      <c r="BC152" s="313"/>
      <c r="BD152" s="313"/>
      <c r="BE152" s="313"/>
      <c r="BF152" s="313"/>
      <c r="BG152" s="313"/>
      <c r="BH152" s="313"/>
      <c r="BI152" s="75" t="str">
        <f ca="1">IFERROR(INDEX($BO$2:$BO$351, MATCH(BI151, $BP$2:$BP$351, 0)), "")</f>
        <v/>
      </c>
      <c r="BJ152" s="29"/>
      <c r="BK152" s="1"/>
      <c r="BN152" s="8">
        <v>151</v>
      </c>
      <c r="BO152" s="9" t="str">
        <f>IF(INDEX('Staff List'!$E$9:$E$358, MATCH(BN152, NumList, 0))="", "", INDEX('Staff List'!$E$9:$E$358, MATCH(BN152, NumList, 0)))</f>
        <v/>
      </c>
      <c r="BP152" s="9" t="str">
        <f>IFERROR(RANK(BO152,$BO$2:$BO$351,1)+COUNTIF($BO$2:BO152,BO152)-1, "")</f>
        <v/>
      </c>
      <c r="BQ152" s="9" t="str">
        <f>IF(BO152="", "", COUNTIF($BO$2:BO152, BO152))</f>
        <v/>
      </c>
      <c r="BR152" s="68" t="str">
        <f t="shared" si="6"/>
        <v/>
      </c>
      <c r="BT152" s="8">
        <v>151</v>
      </c>
      <c r="BU152" s="9" t="str">
        <f>IFERROR(IF(INDEX($CL$2:$CL$7,MATCH(BU147,$CK$2:$CK$7,0))&lt;=COUNTIF($BU$2:BU151,BU147),IF((BU147+1)&lt;=6,BU147+1,""),BU147), "")</f>
        <v/>
      </c>
      <c r="BV152" s="9" t="str">
        <f>IF(BU152="", "", COUNTIF($BU$2:BU152, BU152))</f>
        <v/>
      </c>
      <c r="BW152" s="68" t="str">
        <f t="shared" si="7"/>
        <v/>
      </c>
      <c r="BY152" s="80" t="str">
        <f t="shared" si="8"/>
        <v/>
      </c>
    </row>
    <row r="153" spans="1:77" x14ac:dyDescent="0.25">
      <c r="A153" s="1"/>
      <c r="B153" s="27"/>
      <c r="C153" s="314" t="s">
        <v>92</v>
      </c>
      <c r="D153" s="315"/>
      <c r="E153" s="316"/>
      <c r="F153" s="317" t="str">
        <f ca="1">IFERROR(IF(INDEX('Staff List'!$Q$9:$Q$358, MATCH(M153, 'Staff List'!$B$9:$B$358, 0))="", "", INDEX('Staff List'!$Q$9:$Q$358, MATCH(M153, 'Staff List'!$B$9:$B$358, 0))), "")</f>
        <v/>
      </c>
      <c r="G153" s="313"/>
      <c r="H153" s="313"/>
      <c r="I153" s="313"/>
      <c r="J153" s="313"/>
      <c r="K153" s="313"/>
      <c r="L153" s="313"/>
      <c r="M153" s="75" t="str">
        <f ca="1">IFERROR(IF(M151="", "", INDEX($BN$2:$BN$351, MATCH(M151, $BP$2:$BP$351, 0))), "")</f>
        <v/>
      </c>
      <c r="N153" s="28"/>
      <c r="O153" s="314" t="s">
        <v>92</v>
      </c>
      <c r="P153" s="315"/>
      <c r="Q153" s="316"/>
      <c r="R153" s="317" t="str">
        <f ca="1">IFERROR(IF(INDEX('Staff List'!$Q$9:$Q$358, MATCH(Y153, 'Staff List'!$B$9:$B$358, 0))="", "", INDEX('Staff List'!$Q$9:$Q$358, MATCH(Y153, 'Staff List'!$B$9:$B$358, 0))), "")</f>
        <v/>
      </c>
      <c r="S153" s="313"/>
      <c r="T153" s="313"/>
      <c r="U153" s="313"/>
      <c r="V153" s="313"/>
      <c r="W153" s="313"/>
      <c r="X153" s="313"/>
      <c r="Y153" s="75" t="str">
        <f ca="1">IFERROR(IF(Y151="", "", INDEX($BN$2:$BN$351, MATCH(Y151, $BP$2:$BP$351, 0))), "")</f>
        <v/>
      </c>
      <c r="Z153" s="28"/>
      <c r="AA153" s="314" t="s">
        <v>92</v>
      </c>
      <c r="AB153" s="315"/>
      <c r="AC153" s="316"/>
      <c r="AD153" s="317" t="str">
        <f ca="1">IFERROR(IF(INDEX('Staff List'!$Q$9:$Q$358, MATCH(AK153, 'Staff List'!$B$9:$B$358, 0))="", "", INDEX('Staff List'!$Q$9:$Q$358, MATCH(AK153, 'Staff List'!$B$9:$B$358, 0))), "")</f>
        <v/>
      </c>
      <c r="AE153" s="313"/>
      <c r="AF153" s="313"/>
      <c r="AG153" s="313"/>
      <c r="AH153" s="313"/>
      <c r="AI153" s="313"/>
      <c r="AJ153" s="313"/>
      <c r="AK153" s="75" t="str">
        <f ca="1">IFERROR(IF(AK151="", "", INDEX($BN$2:$BN$351, MATCH(AK151, $BP$2:$BP$351, 0))), "")</f>
        <v/>
      </c>
      <c r="AL153" s="28"/>
      <c r="AM153" s="314" t="s">
        <v>92</v>
      </c>
      <c r="AN153" s="315"/>
      <c r="AO153" s="316"/>
      <c r="AP153" s="317" t="str">
        <f ca="1">IFERROR(IF(INDEX('Staff List'!$Q$9:$Q$358, MATCH(AW153, 'Staff List'!$B$9:$B$358, 0))="", "", INDEX('Staff List'!$Q$9:$Q$358, MATCH(AW153, 'Staff List'!$B$9:$B$358, 0))), "")</f>
        <v/>
      </c>
      <c r="AQ153" s="313"/>
      <c r="AR153" s="313"/>
      <c r="AS153" s="313"/>
      <c r="AT153" s="313"/>
      <c r="AU153" s="313"/>
      <c r="AV153" s="313"/>
      <c r="AW153" s="75" t="str">
        <f ca="1">IFERROR(IF(AW151="", "", INDEX($BN$2:$BN$351, MATCH(AW151, $BP$2:$BP$351, 0))), "")</f>
        <v/>
      </c>
      <c r="AX153" s="28"/>
      <c r="AY153" s="314" t="s">
        <v>92</v>
      </c>
      <c r="AZ153" s="315"/>
      <c r="BA153" s="316"/>
      <c r="BB153" s="317" t="str">
        <f ca="1">IFERROR(IF(INDEX('Staff List'!$Q$9:$Q$358, MATCH(BI153, 'Staff List'!$B$9:$B$358, 0))="", "", INDEX('Staff List'!$Q$9:$Q$358, MATCH(BI153, 'Staff List'!$B$9:$B$358, 0))), "")</f>
        <v/>
      </c>
      <c r="BC153" s="313"/>
      <c r="BD153" s="313"/>
      <c r="BE153" s="313"/>
      <c r="BF153" s="313"/>
      <c r="BG153" s="313"/>
      <c r="BH153" s="313"/>
      <c r="BI153" s="75" t="str">
        <f ca="1">IFERROR(IF(BI151="", "", INDEX($BN$2:$BN$351, MATCH(BI151, $BP$2:$BP$351, 0))), "")</f>
        <v/>
      </c>
      <c r="BJ153" s="29"/>
      <c r="BK153" s="1"/>
      <c r="BN153" s="8">
        <v>152</v>
      </c>
      <c r="BO153" s="9" t="str">
        <f>IF(INDEX('Staff List'!$E$9:$E$358, MATCH(BN153, NumList, 0))="", "", INDEX('Staff List'!$E$9:$E$358, MATCH(BN153, NumList, 0)))</f>
        <v/>
      </c>
      <c r="BP153" s="9" t="str">
        <f>IFERROR(RANK(BO153,$BO$2:$BO$351,1)+COUNTIF($BO$2:BO153,BO153)-1, "")</f>
        <v/>
      </c>
      <c r="BQ153" s="9" t="str">
        <f>IF(BO153="", "", COUNTIF($BO$2:BO153, BO153))</f>
        <v/>
      </c>
      <c r="BR153" s="68" t="str">
        <f t="shared" si="6"/>
        <v/>
      </c>
      <c r="BT153" s="8">
        <v>152</v>
      </c>
      <c r="BU153" s="9" t="str">
        <f>IFERROR(IF(INDEX($CL$2:$CL$7, MATCH(BU152, $CK$2:$CK$7, 0))&lt;=COUNTIF($BU$2:BU152, BU152), "", BU152), "")</f>
        <v/>
      </c>
      <c r="BV153" s="9" t="str">
        <f>IF(BU153="", "", COUNTIF($BU$2:BU153, BU153))</f>
        <v/>
      </c>
      <c r="BW153" s="68" t="str">
        <f t="shared" si="7"/>
        <v/>
      </c>
      <c r="BY153" s="80" t="str">
        <f t="shared" si="8"/>
        <v/>
      </c>
    </row>
    <row r="154" spans="1:77" x14ac:dyDescent="0.25">
      <c r="A154" s="1"/>
      <c r="B154" s="27"/>
      <c r="C154" s="318" t="s">
        <v>96</v>
      </c>
      <c r="D154" s="319"/>
      <c r="E154" s="320"/>
      <c r="F154" s="321" t="str">
        <f ca="1">IFERROR(IF(INDEX('Staff List'!$U$9:$U$358, MATCH(M153, 'Staff List'!$B$9:$B$358, 0))="", "", INDEX('Staff List'!$U$9:$U$358, MATCH(M153, 'Staff List'!$B$9:$B$358, 0))), "")</f>
        <v/>
      </c>
      <c r="G154" s="322"/>
      <c r="H154" s="322"/>
      <c r="I154" s="322"/>
      <c r="J154" s="322"/>
      <c r="K154" s="322"/>
      <c r="L154" s="322"/>
      <c r="M154" s="81">
        <f ca="1">BI144+1</f>
        <v>565</v>
      </c>
      <c r="N154" s="28"/>
      <c r="O154" s="318" t="s">
        <v>96</v>
      </c>
      <c r="P154" s="319"/>
      <c r="Q154" s="320"/>
      <c r="R154" s="321" t="str">
        <f ca="1">IFERROR(IF(INDEX('Staff List'!$U$9:$U$358, MATCH(Y153, 'Staff List'!$B$9:$B$358, 0))="", "", INDEX('Staff List'!$U$9:$U$358, MATCH(Y153, 'Staff List'!$B$9:$B$358, 0))), "")</f>
        <v/>
      </c>
      <c r="S154" s="322"/>
      <c r="T154" s="322"/>
      <c r="U154" s="322"/>
      <c r="V154" s="322"/>
      <c r="W154" s="322"/>
      <c r="X154" s="322"/>
      <c r="Y154" s="81">
        <f ca="1">M154+1</f>
        <v>566</v>
      </c>
      <c r="Z154" s="28"/>
      <c r="AA154" s="318" t="s">
        <v>96</v>
      </c>
      <c r="AB154" s="319"/>
      <c r="AC154" s="320"/>
      <c r="AD154" s="321" t="str">
        <f ca="1">IFERROR(IF(INDEX('Staff List'!$U$9:$U$358, MATCH(AK153, 'Staff List'!$B$9:$B$358, 0))="", "", INDEX('Staff List'!$U$9:$U$358, MATCH(AK153, 'Staff List'!$B$9:$B$358, 0))), "")</f>
        <v/>
      </c>
      <c r="AE154" s="322"/>
      <c r="AF154" s="322"/>
      <c r="AG154" s="322"/>
      <c r="AH154" s="322"/>
      <c r="AI154" s="322"/>
      <c r="AJ154" s="322"/>
      <c r="AK154" s="81">
        <f ca="1">Y154+1</f>
        <v>567</v>
      </c>
      <c r="AL154" s="28"/>
      <c r="AM154" s="318" t="s">
        <v>96</v>
      </c>
      <c r="AN154" s="319"/>
      <c r="AO154" s="320"/>
      <c r="AP154" s="321" t="str">
        <f ca="1">IFERROR(IF(INDEX('Staff List'!$U$9:$U$358, MATCH(AW153, 'Staff List'!$B$9:$B$358, 0))="", "", INDEX('Staff List'!$U$9:$U$358, MATCH(AW153, 'Staff List'!$B$9:$B$358, 0))), "")</f>
        <v/>
      </c>
      <c r="AQ154" s="322"/>
      <c r="AR154" s="322"/>
      <c r="AS154" s="322"/>
      <c r="AT154" s="322"/>
      <c r="AU154" s="322"/>
      <c r="AV154" s="322"/>
      <c r="AW154" s="81">
        <f ca="1">AK154+1</f>
        <v>568</v>
      </c>
      <c r="AX154" s="28"/>
      <c r="AY154" s="318" t="s">
        <v>96</v>
      </c>
      <c r="AZ154" s="319"/>
      <c r="BA154" s="320"/>
      <c r="BB154" s="321" t="str">
        <f ca="1">IFERROR(IF(INDEX('Staff List'!$U$9:$U$358, MATCH(BI153, 'Staff List'!$B$9:$B$358, 0))="", "", INDEX('Staff List'!$U$9:$U$358, MATCH(BI153, 'Staff List'!$B$9:$B$358, 0))), "")</f>
        <v/>
      </c>
      <c r="BC154" s="322"/>
      <c r="BD154" s="322"/>
      <c r="BE154" s="322"/>
      <c r="BF154" s="322"/>
      <c r="BG154" s="322"/>
      <c r="BH154" s="322"/>
      <c r="BI154" s="81">
        <f ca="1">AW154+1</f>
        <v>569</v>
      </c>
      <c r="BJ154" s="29"/>
      <c r="BK154" s="1"/>
      <c r="BN154" s="8">
        <v>153</v>
      </c>
      <c r="BO154" s="9" t="str">
        <f>IF(INDEX('Staff List'!$E$9:$E$358, MATCH(BN154, NumList, 0))="", "", INDEX('Staff List'!$E$9:$E$358, MATCH(BN154, NumList, 0)))</f>
        <v/>
      </c>
      <c r="BP154" s="9" t="str">
        <f>IFERROR(RANK(BO154,$BO$2:$BO$351,1)+COUNTIF($BO$2:BO154,BO154)-1, "")</f>
        <v/>
      </c>
      <c r="BQ154" s="9" t="str">
        <f>IF(BO154="", "", COUNTIF($BO$2:BO154, BO154))</f>
        <v/>
      </c>
      <c r="BR154" s="68" t="str">
        <f t="shared" si="6"/>
        <v/>
      </c>
      <c r="BT154" s="8">
        <v>153</v>
      </c>
      <c r="BU154" s="9" t="str">
        <f>IFERROR(IF(INDEX($CL$2:$CL$7, MATCH(BU153, $CK$2:$CK$7, 0))&lt;=COUNTIF($BU$2:BU153, BU152), "", BU152), "")</f>
        <v/>
      </c>
      <c r="BV154" s="9" t="str">
        <f>IF(BU154="", "", COUNTIF($BU$2:BU154, BU154))</f>
        <v/>
      </c>
      <c r="BW154" s="68" t="str">
        <f t="shared" si="7"/>
        <v/>
      </c>
      <c r="BY154" s="80" t="str">
        <f t="shared" si="8"/>
        <v/>
      </c>
    </row>
    <row r="155" spans="1:77" x14ac:dyDescent="0.25">
      <c r="A155" s="1"/>
      <c r="B155" s="2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c r="BF155" s="28"/>
      <c r="BG155" s="28"/>
      <c r="BH155" s="28"/>
      <c r="BI155" s="28"/>
      <c r="BJ155" s="29"/>
      <c r="BK155" s="1"/>
      <c r="BN155" s="8">
        <v>154</v>
      </c>
      <c r="BO155" s="9" t="str">
        <f>IF(INDEX('Staff List'!$E$9:$E$358, MATCH(BN155, NumList, 0))="", "", INDEX('Staff List'!$E$9:$E$358, MATCH(BN155, NumList, 0)))</f>
        <v/>
      </c>
      <c r="BP155" s="9" t="str">
        <f>IFERROR(RANK(BO155,$BO$2:$BO$351,1)+COUNTIF($BO$2:BO155,BO155)-1, "")</f>
        <v/>
      </c>
      <c r="BQ155" s="9" t="str">
        <f>IF(BO155="", "", COUNTIF($BO$2:BO155, BO155))</f>
        <v/>
      </c>
      <c r="BR155" s="68" t="str">
        <f t="shared" si="6"/>
        <v/>
      </c>
      <c r="BT155" s="8">
        <v>154</v>
      </c>
      <c r="BU155" s="9" t="str">
        <f>IFERROR(IF(INDEX($CL$2:$CL$7, MATCH(BU154, $CK$2:$CK$7, 0))&lt;=COUNTIF($BU$2:BU154, BU152), "", BU152), "")</f>
        <v/>
      </c>
      <c r="BV155" s="9" t="str">
        <f>IF(BU155="", "", COUNTIF($BU$2:BU155, BU155))</f>
        <v/>
      </c>
      <c r="BW155" s="68" t="str">
        <f t="shared" si="7"/>
        <v/>
      </c>
      <c r="BY155" s="80" t="str">
        <f t="shared" si="8"/>
        <v/>
      </c>
    </row>
    <row r="156" spans="1:77" x14ac:dyDescent="0.25">
      <c r="A156" s="1"/>
      <c r="B156" s="27"/>
      <c r="C156" s="121" t="str">
        <f ca="1">"Tier "&amp;M162&amp;""</f>
        <v xml:space="preserve">Tier </v>
      </c>
      <c r="D156" s="122"/>
      <c r="E156" s="122"/>
      <c r="F156" s="122"/>
      <c r="G156" s="122"/>
      <c r="H156" s="122"/>
      <c r="I156" s="122"/>
      <c r="J156" s="122"/>
      <c r="K156" s="122"/>
      <c r="L156" s="122"/>
      <c r="M156" s="239"/>
      <c r="N156" s="28"/>
      <c r="O156" s="121" t="str">
        <f ca="1">"Tier "&amp;Y162&amp;""</f>
        <v xml:space="preserve">Tier </v>
      </c>
      <c r="P156" s="122"/>
      <c r="Q156" s="122"/>
      <c r="R156" s="122"/>
      <c r="S156" s="122"/>
      <c r="T156" s="122"/>
      <c r="U156" s="122"/>
      <c r="V156" s="122"/>
      <c r="W156" s="122"/>
      <c r="X156" s="122"/>
      <c r="Y156" s="239"/>
      <c r="Z156" s="28"/>
      <c r="AA156" s="121" t="str">
        <f ca="1">"Tier "&amp;AK162&amp;""</f>
        <v xml:space="preserve">Tier </v>
      </c>
      <c r="AB156" s="122"/>
      <c r="AC156" s="122"/>
      <c r="AD156" s="122"/>
      <c r="AE156" s="122"/>
      <c r="AF156" s="122"/>
      <c r="AG156" s="122"/>
      <c r="AH156" s="122"/>
      <c r="AI156" s="122"/>
      <c r="AJ156" s="122"/>
      <c r="AK156" s="239"/>
      <c r="AL156" s="28"/>
      <c r="AM156" s="121" t="str">
        <f ca="1">"Tier "&amp;AW162&amp;""</f>
        <v xml:space="preserve">Tier </v>
      </c>
      <c r="AN156" s="122"/>
      <c r="AO156" s="122"/>
      <c r="AP156" s="122"/>
      <c r="AQ156" s="122"/>
      <c r="AR156" s="122"/>
      <c r="AS156" s="122"/>
      <c r="AT156" s="122"/>
      <c r="AU156" s="122"/>
      <c r="AV156" s="122"/>
      <c r="AW156" s="239"/>
      <c r="AX156" s="28"/>
      <c r="AY156" s="121" t="str">
        <f ca="1">"Tier "&amp;BI162&amp;""</f>
        <v xml:space="preserve">Tier </v>
      </c>
      <c r="AZ156" s="122"/>
      <c r="BA156" s="122"/>
      <c r="BB156" s="122"/>
      <c r="BC156" s="122"/>
      <c r="BD156" s="122"/>
      <c r="BE156" s="122"/>
      <c r="BF156" s="122"/>
      <c r="BG156" s="122"/>
      <c r="BH156" s="122"/>
      <c r="BI156" s="239"/>
      <c r="BJ156" s="29"/>
      <c r="BK156" s="1"/>
      <c r="BN156" s="8">
        <v>155</v>
      </c>
      <c r="BO156" s="9" t="str">
        <f>IF(INDEX('Staff List'!$E$9:$E$358, MATCH(BN156, NumList, 0))="", "", INDEX('Staff List'!$E$9:$E$358, MATCH(BN156, NumList, 0)))</f>
        <v/>
      </c>
      <c r="BP156" s="9" t="str">
        <f>IFERROR(RANK(BO156,$BO$2:$BO$351,1)+COUNTIF($BO$2:BO156,BO156)-1, "")</f>
        <v/>
      </c>
      <c r="BQ156" s="9" t="str">
        <f>IF(BO156="", "", COUNTIF($BO$2:BO156, BO156))</f>
        <v/>
      </c>
      <c r="BR156" s="68" t="str">
        <f t="shared" si="6"/>
        <v/>
      </c>
      <c r="BT156" s="8">
        <v>155</v>
      </c>
      <c r="BU156" s="9" t="str">
        <f>IFERROR(IF(INDEX($CL$2:$CL$7, MATCH(BU155, $CK$2:$CK$7, 0))&lt;=COUNTIF($BU$2:BU155, BU152), "", BU152), "")</f>
        <v/>
      </c>
      <c r="BV156" s="9" t="str">
        <f>IF(BU156="", "", COUNTIF($BU$2:BU156, BU156))</f>
        <v/>
      </c>
      <c r="BW156" s="68" t="str">
        <f t="shared" si="7"/>
        <v/>
      </c>
      <c r="BY156" s="80" t="str">
        <f t="shared" si="8"/>
        <v/>
      </c>
    </row>
    <row r="157" spans="1:77" x14ac:dyDescent="0.25">
      <c r="A157" s="1"/>
      <c r="B157" s="27"/>
      <c r="C157" s="326" t="s">
        <v>91</v>
      </c>
      <c r="D157" s="325"/>
      <c r="E157" s="327"/>
      <c r="F157" s="328" t="str">
        <f ca="1">IFERROR(IF(INDEX('Staff List'!$C$9:$C$358, MATCH(M163, 'Staff List'!$B$9:$B$358, 0))="", "", INDEX('Staff List'!$C$9:$C$358, MATCH(M163, 'Staff List'!$B$9:$B$358, 0))), "")</f>
        <v/>
      </c>
      <c r="G157" s="329"/>
      <c r="H157" s="329"/>
      <c r="I157" s="329"/>
      <c r="J157" s="329"/>
      <c r="K157" s="329"/>
      <c r="L157" s="329"/>
      <c r="M157" s="330"/>
      <c r="N157" s="28"/>
      <c r="O157" s="326" t="s">
        <v>91</v>
      </c>
      <c r="P157" s="325"/>
      <c r="Q157" s="327"/>
      <c r="R157" s="328" t="str">
        <f ca="1">IFERROR(IF(INDEX('Staff List'!$C$9:$C$358, MATCH(Y163, 'Staff List'!$B$9:$B$358, 0))="", "", INDEX('Staff List'!$C$9:$C$358, MATCH(Y163, 'Staff List'!$B$9:$B$358, 0))), "")</f>
        <v/>
      </c>
      <c r="S157" s="329"/>
      <c r="T157" s="329"/>
      <c r="U157" s="329"/>
      <c r="V157" s="329"/>
      <c r="W157" s="329"/>
      <c r="X157" s="329"/>
      <c r="Y157" s="330"/>
      <c r="Z157" s="28"/>
      <c r="AA157" s="326" t="s">
        <v>91</v>
      </c>
      <c r="AB157" s="325"/>
      <c r="AC157" s="327"/>
      <c r="AD157" s="328" t="str">
        <f ca="1">IFERROR(IF(INDEX('Staff List'!$C$9:$C$358, MATCH(AK163, 'Staff List'!$B$9:$B$358, 0))="", "", INDEX('Staff List'!$C$9:$C$358, MATCH(AK163, 'Staff List'!$B$9:$B$358, 0))), "")</f>
        <v/>
      </c>
      <c r="AE157" s="329"/>
      <c r="AF157" s="329"/>
      <c r="AG157" s="329"/>
      <c r="AH157" s="329"/>
      <c r="AI157" s="329"/>
      <c r="AJ157" s="329"/>
      <c r="AK157" s="330"/>
      <c r="AL157" s="28"/>
      <c r="AM157" s="326" t="s">
        <v>91</v>
      </c>
      <c r="AN157" s="325"/>
      <c r="AO157" s="327"/>
      <c r="AP157" s="328" t="str">
        <f ca="1">IFERROR(IF(INDEX('Staff List'!$C$9:$C$358, MATCH(AW163, 'Staff List'!$B$9:$B$358, 0))="", "", INDEX('Staff List'!$C$9:$C$358, MATCH(AW163, 'Staff List'!$B$9:$B$358, 0))), "")</f>
        <v/>
      </c>
      <c r="AQ157" s="329"/>
      <c r="AR157" s="329"/>
      <c r="AS157" s="329"/>
      <c r="AT157" s="329"/>
      <c r="AU157" s="329"/>
      <c r="AV157" s="329"/>
      <c r="AW157" s="330"/>
      <c r="AX157" s="28"/>
      <c r="AY157" s="326" t="s">
        <v>91</v>
      </c>
      <c r="AZ157" s="325"/>
      <c r="BA157" s="327"/>
      <c r="BB157" s="328" t="str">
        <f ca="1">IFERROR(IF(INDEX('Staff List'!$C$9:$C$358, MATCH(BI163, 'Staff List'!$B$9:$B$358, 0))="", "", INDEX('Staff List'!$C$9:$C$358, MATCH(BI163, 'Staff List'!$B$9:$B$358, 0))), "")</f>
        <v/>
      </c>
      <c r="BC157" s="329"/>
      <c r="BD157" s="329"/>
      <c r="BE157" s="329"/>
      <c r="BF157" s="329"/>
      <c r="BG157" s="329"/>
      <c r="BH157" s="329"/>
      <c r="BI157" s="330"/>
      <c r="BJ157" s="29"/>
      <c r="BK157" s="1"/>
      <c r="BN157" s="8">
        <v>156</v>
      </c>
      <c r="BO157" s="9" t="str">
        <f>IF(INDEX('Staff List'!$E$9:$E$358, MATCH(BN157, NumList, 0))="", "", INDEX('Staff List'!$E$9:$E$358, MATCH(BN157, NumList, 0)))</f>
        <v/>
      </c>
      <c r="BP157" s="9" t="str">
        <f>IFERROR(RANK(BO157,$BO$2:$BO$351,1)+COUNTIF($BO$2:BO157,BO157)-1, "")</f>
        <v/>
      </c>
      <c r="BQ157" s="9" t="str">
        <f>IF(BO157="", "", COUNTIF($BO$2:BO157, BO157))</f>
        <v/>
      </c>
      <c r="BR157" s="68" t="str">
        <f t="shared" si="6"/>
        <v/>
      </c>
      <c r="BT157" s="8">
        <v>156</v>
      </c>
      <c r="BU157" s="9" t="str">
        <f>IFERROR(IF(INDEX($CL$2:$CL$7,MATCH(BU152,$CK$2:$CK$7,0))&lt;=COUNTIF($BU$2:BU156,BU152),IF((BU152+1)&lt;=6,BU152+1,""),BU152), "")</f>
        <v/>
      </c>
      <c r="BV157" s="9" t="str">
        <f>IF(BU157="", "", COUNTIF($BU$2:BU157, BU157))</f>
        <v/>
      </c>
      <c r="BW157" s="68" t="str">
        <f t="shared" si="7"/>
        <v/>
      </c>
      <c r="BY157" s="80" t="str">
        <f t="shared" si="8"/>
        <v/>
      </c>
    </row>
    <row r="158" spans="1:77" x14ac:dyDescent="0.25">
      <c r="A158" s="1"/>
      <c r="B158" s="27"/>
      <c r="C158" s="332" t="s">
        <v>90</v>
      </c>
      <c r="D158" s="333"/>
      <c r="E158" s="72" t="str">
        <f ca="1">IFERROR(INDEX('Staff List'!$K$9:$K$358, MATCH(M163, 'Staff List'!$B$9:$B$358, 0)), "")</f>
        <v/>
      </c>
      <c r="F158" s="317" t="str">
        <f ca="1">IFERROR(IF(INDEX('Staff List'!$D$9:$D$358, MATCH(M163, 'Staff List'!$B$9:$B$358, 0))="", "", INDEX('Staff List'!$D$9:$D$358, MATCH(M163, 'Staff List'!$B$9:$B$358, 0))), "")</f>
        <v/>
      </c>
      <c r="G158" s="313"/>
      <c r="H158" s="313"/>
      <c r="I158" s="313"/>
      <c r="J158" s="313"/>
      <c r="K158" s="313"/>
      <c r="L158" s="313"/>
      <c r="M158" s="331"/>
      <c r="N158" s="28"/>
      <c r="O158" s="332" t="s">
        <v>90</v>
      </c>
      <c r="P158" s="333"/>
      <c r="Q158" s="72" t="str">
        <f ca="1">IFERROR(INDEX('Staff List'!$K$9:$K$358, MATCH(Y163, 'Staff List'!$B$9:$B$358, 0)), "")</f>
        <v/>
      </c>
      <c r="R158" s="317" t="str">
        <f ca="1">IFERROR(IF(INDEX('Staff List'!$D$9:$D$358, MATCH(Y163, 'Staff List'!$B$9:$B$358, 0))="", "", INDEX('Staff List'!$D$9:$D$358, MATCH(Y163, 'Staff List'!$B$9:$B$358, 0))), "")</f>
        <v/>
      </c>
      <c r="S158" s="313"/>
      <c r="T158" s="313"/>
      <c r="U158" s="313"/>
      <c r="V158" s="313"/>
      <c r="W158" s="313"/>
      <c r="X158" s="313"/>
      <c r="Y158" s="331"/>
      <c r="Z158" s="28"/>
      <c r="AA158" s="332" t="s">
        <v>90</v>
      </c>
      <c r="AB158" s="333"/>
      <c r="AC158" s="72" t="str">
        <f ca="1">IFERROR(INDEX('Staff List'!$K$9:$K$358, MATCH(AK163, 'Staff List'!$B$9:$B$358, 0)), "")</f>
        <v/>
      </c>
      <c r="AD158" s="317" t="str">
        <f ca="1">IFERROR(IF(INDEX('Staff List'!$D$9:$D$358, MATCH(AK163, 'Staff List'!$B$9:$B$358, 0))="", "", INDEX('Staff List'!$D$9:$D$358, MATCH(AK163, 'Staff List'!$B$9:$B$358, 0))), "")</f>
        <v/>
      </c>
      <c r="AE158" s="313"/>
      <c r="AF158" s="313"/>
      <c r="AG158" s="313"/>
      <c r="AH158" s="313"/>
      <c r="AI158" s="313"/>
      <c r="AJ158" s="313"/>
      <c r="AK158" s="331"/>
      <c r="AL158" s="28"/>
      <c r="AM158" s="332" t="s">
        <v>90</v>
      </c>
      <c r="AN158" s="333"/>
      <c r="AO158" s="72" t="str">
        <f ca="1">IFERROR(INDEX('Staff List'!$K$9:$K$358, MATCH(AW163, 'Staff List'!$B$9:$B$358, 0)), "")</f>
        <v/>
      </c>
      <c r="AP158" s="317" t="str">
        <f ca="1">IFERROR(IF(INDEX('Staff List'!$D$9:$D$358, MATCH(AW163, 'Staff List'!$B$9:$B$358, 0))="", "", INDEX('Staff List'!$D$9:$D$358, MATCH(AW163, 'Staff List'!$B$9:$B$358, 0))), "")</f>
        <v/>
      </c>
      <c r="AQ158" s="313"/>
      <c r="AR158" s="313"/>
      <c r="AS158" s="313"/>
      <c r="AT158" s="313"/>
      <c r="AU158" s="313"/>
      <c r="AV158" s="313"/>
      <c r="AW158" s="331"/>
      <c r="AX158" s="28"/>
      <c r="AY158" s="332" t="s">
        <v>90</v>
      </c>
      <c r="AZ158" s="333"/>
      <c r="BA158" s="72" t="str">
        <f ca="1">IFERROR(INDEX('Staff List'!$K$9:$K$358, MATCH(BI163, 'Staff List'!$B$9:$B$358, 0)), "")</f>
        <v/>
      </c>
      <c r="BB158" s="317" t="str">
        <f ca="1">IFERROR(IF(INDEX('Staff List'!$D$9:$D$358, MATCH(BI163, 'Staff List'!$B$9:$B$358, 0))="", "", INDEX('Staff List'!$D$9:$D$358, MATCH(BI163, 'Staff List'!$B$9:$B$358, 0))), "")</f>
        <v/>
      </c>
      <c r="BC158" s="313"/>
      <c r="BD158" s="313"/>
      <c r="BE158" s="313"/>
      <c r="BF158" s="313"/>
      <c r="BG158" s="313"/>
      <c r="BH158" s="313"/>
      <c r="BI158" s="331"/>
      <c r="BJ158" s="29"/>
      <c r="BK158" s="1"/>
      <c r="BN158" s="8">
        <v>157</v>
      </c>
      <c r="BO158" s="9" t="str">
        <f>IF(INDEX('Staff List'!$E$9:$E$358, MATCH(BN158, NumList, 0))="", "", INDEX('Staff List'!$E$9:$E$358, MATCH(BN158, NumList, 0)))</f>
        <v/>
      </c>
      <c r="BP158" s="9" t="str">
        <f>IFERROR(RANK(BO158,$BO$2:$BO$351,1)+COUNTIF($BO$2:BO158,BO158)-1, "")</f>
        <v/>
      </c>
      <c r="BQ158" s="9" t="str">
        <f>IF(BO158="", "", COUNTIF($BO$2:BO158, BO158))</f>
        <v/>
      </c>
      <c r="BR158" s="68" t="str">
        <f t="shared" si="6"/>
        <v/>
      </c>
      <c r="BT158" s="8">
        <v>157</v>
      </c>
      <c r="BU158" s="9" t="str">
        <f>IFERROR(IF(INDEX($CL$2:$CL$7, MATCH(BU157, $CK$2:$CK$7, 0))&lt;=COUNTIF($BU$2:BU157, BU157), "", BU157), "")</f>
        <v/>
      </c>
      <c r="BV158" s="9" t="str">
        <f>IF(BU158="", "", COUNTIF($BU$2:BU158, BU158))</f>
        <v/>
      </c>
      <c r="BW158" s="68" t="str">
        <f t="shared" si="7"/>
        <v/>
      </c>
      <c r="BY158" s="80" t="str">
        <f t="shared" si="8"/>
        <v/>
      </c>
    </row>
    <row r="159" spans="1:77" x14ac:dyDescent="0.25">
      <c r="A159" s="1"/>
      <c r="B159" s="27"/>
      <c r="C159" s="314" t="s">
        <v>95</v>
      </c>
      <c r="D159" s="315"/>
      <c r="E159" s="315"/>
      <c r="F159" s="325"/>
      <c r="G159" s="73" t="str">
        <f ca="1">IFERROR(INDEX('Staff List'!$H$9:$H$358, MATCH(M163, 'Staff List'!$B$9:$B$358, 0)), "")</f>
        <v/>
      </c>
      <c r="H159" s="323" t="str">
        <f ca="1">IFERROR(INDEX('Staff List'!$AU$6:$AU$10, MATCH(G159, 'Staff List'!$AJ$6:$AJ$10, 0)), "")</f>
        <v/>
      </c>
      <c r="I159" s="324"/>
      <c r="J159" s="324"/>
      <c r="K159" s="324"/>
      <c r="L159" s="324"/>
      <c r="M159" s="331"/>
      <c r="N159" s="28"/>
      <c r="O159" s="314" t="s">
        <v>95</v>
      </c>
      <c r="P159" s="315"/>
      <c r="Q159" s="315"/>
      <c r="R159" s="325"/>
      <c r="S159" s="73" t="str">
        <f ca="1">IFERROR(INDEX('Staff List'!$H$9:$H$358, MATCH(Y163, 'Staff List'!$B$9:$B$358, 0)), "")</f>
        <v/>
      </c>
      <c r="T159" s="323" t="str">
        <f ca="1">IFERROR(INDEX('Staff List'!$AU$6:$AU$10, MATCH(S159, 'Staff List'!$AJ$6:$AJ$10, 0)), "")</f>
        <v/>
      </c>
      <c r="U159" s="324"/>
      <c r="V159" s="324"/>
      <c r="W159" s="324"/>
      <c r="X159" s="324"/>
      <c r="Y159" s="331"/>
      <c r="Z159" s="28"/>
      <c r="AA159" s="314" t="s">
        <v>95</v>
      </c>
      <c r="AB159" s="315"/>
      <c r="AC159" s="315"/>
      <c r="AD159" s="325"/>
      <c r="AE159" s="73" t="str">
        <f ca="1">IFERROR(INDEX('Staff List'!$H$9:$H$358, MATCH(AK163, 'Staff List'!$B$9:$B$358, 0)), "")</f>
        <v/>
      </c>
      <c r="AF159" s="323" t="str">
        <f ca="1">IFERROR(INDEX('Staff List'!$AU$6:$AU$10, MATCH(AE159, 'Staff List'!$AJ$6:$AJ$10, 0)), "")</f>
        <v/>
      </c>
      <c r="AG159" s="324"/>
      <c r="AH159" s="324"/>
      <c r="AI159" s="324"/>
      <c r="AJ159" s="324"/>
      <c r="AK159" s="331"/>
      <c r="AL159" s="28"/>
      <c r="AM159" s="314" t="s">
        <v>95</v>
      </c>
      <c r="AN159" s="315"/>
      <c r="AO159" s="315"/>
      <c r="AP159" s="325"/>
      <c r="AQ159" s="73" t="str">
        <f ca="1">IFERROR(INDEX('Staff List'!$H$9:$H$358, MATCH(AW163, 'Staff List'!$B$9:$B$358, 0)), "")</f>
        <v/>
      </c>
      <c r="AR159" s="323" t="str">
        <f ca="1">IFERROR(INDEX('Staff List'!$AU$6:$AU$10, MATCH(AQ159, 'Staff List'!$AJ$6:$AJ$10, 0)), "")</f>
        <v/>
      </c>
      <c r="AS159" s="324"/>
      <c r="AT159" s="324"/>
      <c r="AU159" s="324"/>
      <c r="AV159" s="324"/>
      <c r="AW159" s="331"/>
      <c r="AX159" s="28"/>
      <c r="AY159" s="314" t="s">
        <v>95</v>
      </c>
      <c r="AZ159" s="315"/>
      <c r="BA159" s="315"/>
      <c r="BB159" s="325"/>
      <c r="BC159" s="73" t="str">
        <f ca="1">IFERROR(INDEX('Staff List'!$H$9:$H$358, MATCH(BI163, 'Staff List'!$B$9:$B$358, 0)), "")</f>
        <v/>
      </c>
      <c r="BD159" s="323" t="str">
        <f ca="1">IFERROR(INDEX('Staff List'!$AU$6:$AU$10, MATCH(BC159, 'Staff List'!$AJ$6:$AJ$10, 0)), "")</f>
        <v/>
      </c>
      <c r="BE159" s="324"/>
      <c r="BF159" s="324"/>
      <c r="BG159" s="324"/>
      <c r="BH159" s="324"/>
      <c r="BI159" s="331"/>
      <c r="BJ159" s="29"/>
      <c r="BK159" s="1"/>
      <c r="BN159" s="8">
        <v>158</v>
      </c>
      <c r="BO159" s="9" t="str">
        <f>IF(INDEX('Staff List'!$E$9:$E$358, MATCH(BN159, NumList, 0))="", "", INDEX('Staff List'!$E$9:$E$358, MATCH(BN159, NumList, 0)))</f>
        <v/>
      </c>
      <c r="BP159" s="9" t="str">
        <f>IFERROR(RANK(BO159,$BO$2:$BO$351,1)+COUNTIF($BO$2:BO159,BO159)-1, "")</f>
        <v/>
      </c>
      <c r="BQ159" s="9" t="str">
        <f>IF(BO159="", "", COUNTIF($BO$2:BO159, BO159))</f>
        <v/>
      </c>
      <c r="BR159" s="68" t="str">
        <f t="shared" si="6"/>
        <v/>
      </c>
      <c r="BT159" s="8">
        <v>158</v>
      </c>
      <c r="BU159" s="9" t="str">
        <f>IFERROR(IF(INDEX($CL$2:$CL$7, MATCH(BU158, $CK$2:$CK$7, 0))&lt;=COUNTIF($BU$2:BU158, BU157), "", BU157), "")</f>
        <v/>
      </c>
      <c r="BV159" s="9" t="str">
        <f>IF(BU159="", "", COUNTIF($BU$2:BU159, BU159))</f>
        <v/>
      </c>
      <c r="BW159" s="68" t="str">
        <f t="shared" si="7"/>
        <v/>
      </c>
      <c r="BY159" s="80" t="str">
        <f t="shared" si="8"/>
        <v/>
      </c>
    </row>
    <row r="160" spans="1:77" x14ac:dyDescent="0.25">
      <c r="A160" s="1"/>
      <c r="B160" s="27"/>
      <c r="C160" s="314" t="s">
        <v>94</v>
      </c>
      <c r="D160" s="315"/>
      <c r="E160" s="315"/>
      <c r="F160" s="315"/>
      <c r="G160" s="74" t="str">
        <f ca="1">IFERROR(INDEX('Staff List'!$G$9:$G$358, MATCH(M163, 'Staff List'!$B$9:$B$358, 0)), "")</f>
        <v/>
      </c>
      <c r="H160" s="317" t="str">
        <f ca="1">IFERROR(INDEX('Staff List'!$AP$6:$AP$8, MATCH(G160, 'Staff List'!$AI$6:$AI$8, 0)), "")</f>
        <v/>
      </c>
      <c r="I160" s="313"/>
      <c r="J160" s="313"/>
      <c r="K160" s="313"/>
      <c r="L160" s="313"/>
      <c r="M160" s="331"/>
      <c r="N160" s="28"/>
      <c r="O160" s="314" t="s">
        <v>94</v>
      </c>
      <c r="P160" s="315"/>
      <c r="Q160" s="315"/>
      <c r="R160" s="315"/>
      <c r="S160" s="74" t="str">
        <f ca="1">IFERROR(INDEX('Staff List'!$G$9:$G$358, MATCH(Y163, 'Staff List'!$B$9:$B$358, 0)), "")</f>
        <v/>
      </c>
      <c r="T160" s="317" t="str">
        <f ca="1">IFERROR(INDEX('Staff List'!$AP$6:$AP$8, MATCH(S160, 'Staff List'!$AI$6:$AI$8, 0)), "")</f>
        <v/>
      </c>
      <c r="U160" s="313"/>
      <c r="V160" s="313"/>
      <c r="W160" s="313"/>
      <c r="X160" s="313"/>
      <c r="Y160" s="331"/>
      <c r="Z160" s="28"/>
      <c r="AA160" s="314" t="s">
        <v>94</v>
      </c>
      <c r="AB160" s="315"/>
      <c r="AC160" s="315"/>
      <c r="AD160" s="315"/>
      <c r="AE160" s="74" t="str">
        <f ca="1">IFERROR(INDEX('Staff List'!$G$9:$G$358, MATCH(AK163, 'Staff List'!$B$9:$B$358, 0)), "")</f>
        <v/>
      </c>
      <c r="AF160" s="317" t="str">
        <f ca="1">IFERROR(INDEX('Staff List'!$AP$6:$AP$8, MATCH(AE160, 'Staff List'!$AI$6:$AI$8, 0)), "")</f>
        <v/>
      </c>
      <c r="AG160" s="313"/>
      <c r="AH160" s="313"/>
      <c r="AI160" s="313"/>
      <c r="AJ160" s="313"/>
      <c r="AK160" s="331"/>
      <c r="AL160" s="28"/>
      <c r="AM160" s="314" t="s">
        <v>94</v>
      </c>
      <c r="AN160" s="315"/>
      <c r="AO160" s="315"/>
      <c r="AP160" s="315"/>
      <c r="AQ160" s="74" t="str">
        <f ca="1">IFERROR(INDEX('Staff List'!$G$9:$G$358, MATCH(AW163, 'Staff List'!$B$9:$B$358, 0)), "")</f>
        <v/>
      </c>
      <c r="AR160" s="317" t="str">
        <f ca="1">IFERROR(INDEX('Staff List'!$AP$6:$AP$8, MATCH(AQ160, 'Staff List'!$AI$6:$AI$8, 0)), "")</f>
        <v/>
      </c>
      <c r="AS160" s="313"/>
      <c r="AT160" s="313"/>
      <c r="AU160" s="313"/>
      <c r="AV160" s="313"/>
      <c r="AW160" s="331"/>
      <c r="AX160" s="28"/>
      <c r="AY160" s="314" t="s">
        <v>94</v>
      </c>
      <c r="AZ160" s="315"/>
      <c r="BA160" s="315"/>
      <c r="BB160" s="315"/>
      <c r="BC160" s="74" t="str">
        <f ca="1">IFERROR(INDEX('Staff List'!$G$9:$G$358, MATCH(BI163, 'Staff List'!$B$9:$B$358, 0)), "")</f>
        <v/>
      </c>
      <c r="BD160" s="317" t="str">
        <f ca="1">IFERROR(INDEX('Staff List'!$AP$6:$AP$8, MATCH(BC160, 'Staff List'!$AI$6:$AI$8, 0)), "")</f>
        <v/>
      </c>
      <c r="BE160" s="313"/>
      <c r="BF160" s="313"/>
      <c r="BG160" s="313"/>
      <c r="BH160" s="313"/>
      <c r="BI160" s="331"/>
      <c r="BJ160" s="29"/>
      <c r="BK160" s="1"/>
      <c r="BN160" s="8">
        <v>159</v>
      </c>
      <c r="BO160" s="9" t="str">
        <f>IF(INDEX('Staff List'!$E$9:$E$358, MATCH(BN160, NumList, 0))="", "", INDEX('Staff List'!$E$9:$E$358, MATCH(BN160, NumList, 0)))</f>
        <v/>
      </c>
      <c r="BP160" s="9" t="str">
        <f>IFERROR(RANK(BO160,$BO$2:$BO$351,1)+COUNTIF($BO$2:BO160,BO160)-1, "")</f>
        <v/>
      </c>
      <c r="BQ160" s="9" t="str">
        <f>IF(BO160="", "", COUNTIF($BO$2:BO160, BO160))</f>
        <v/>
      </c>
      <c r="BR160" s="68" t="str">
        <f t="shared" si="6"/>
        <v/>
      </c>
      <c r="BT160" s="8">
        <v>159</v>
      </c>
      <c r="BU160" s="9" t="str">
        <f>IFERROR(IF(INDEX($CL$2:$CL$7, MATCH(BU159, $CK$2:$CK$7, 0))&lt;=COUNTIF($BU$2:BU159, BU157), "", BU157), "")</f>
        <v/>
      </c>
      <c r="BV160" s="9" t="str">
        <f>IF(BU160="", "", COUNTIF($BU$2:BU160, BU160))</f>
        <v/>
      </c>
      <c r="BW160" s="68" t="str">
        <f t="shared" si="7"/>
        <v/>
      </c>
      <c r="BY160" s="80" t="str">
        <f t="shared" si="8"/>
        <v/>
      </c>
    </row>
    <row r="161" spans="1:77" x14ac:dyDescent="0.25">
      <c r="A161" s="1"/>
      <c r="B161" s="27"/>
      <c r="C161" s="314" t="s">
        <v>97</v>
      </c>
      <c r="D161" s="315"/>
      <c r="E161" s="315"/>
      <c r="F161" s="319"/>
      <c r="G161" s="320"/>
      <c r="H161" s="317" t="str">
        <f ca="1">IFERROR(INDEX('Staff List'!$AT$6:$AT$8, MATCH(E158, 'Staff List'!$AM$6:$AM$8, 0)), "")</f>
        <v/>
      </c>
      <c r="I161" s="313"/>
      <c r="J161" s="313"/>
      <c r="K161" s="313"/>
      <c r="L161" s="313"/>
      <c r="M161" s="75" t="e">
        <f ca="1">INDEX($BY$2:$BY$401, MATCH(M164, $BT$2:$BT$401, 0))</f>
        <v>#N/A</v>
      </c>
      <c r="N161" s="28"/>
      <c r="O161" s="314" t="s">
        <v>97</v>
      </c>
      <c r="P161" s="315"/>
      <c r="Q161" s="315"/>
      <c r="R161" s="319"/>
      <c r="S161" s="320"/>
      <c r="T161" s="317" t="str">
        <f ca="1">IFERROR(INDEX('Staff List'!$AT$6:$AT$8, MATCH(Q158, 'Staff List'!$AM$6:$AM$8, 0)), "")</f>
        <v/>
      </c>
      <c r="U161" s="313"/>
      <c r="V161" s="313"/>
      <c r="W161" s="313"/>
      <c r="X161" s="313"/>
      <c r="Y161" s="75" t="e">
        <f ca="1">INDEX($BY$2:$BY$401, MATCH(Y164, $BT$2:$BT$401, 0))</f>
        <v>#N/A</v>
      </c>
      <c r="Z161" s="28"/>
      <c r="AA161" s="314" t="s">
        <v>97</v>
      </c>
      <c r="AB161" s="315"/>
      <c r="AC161" s="315"/>
      <c r="AD161" s="319"/>
      <c r="AE161" s="320"/>
      <c r="AF161" s="317" t="str">
        <f ca="1">IFERROR(INDEX('Staff List'!$AT$6:$AT$8, MATCH(AC158, 'Staff List'!$AM$6:$AM$8, 0)), "")</f>
        <v/>
      </c>
      <c r="AG161" s="313"/>
      <c r="AH161" s="313"/>
      <c r="AI161" s="313"/>
      <c r="AJ161" s="313"/>
      <c r="AK161" s="75" t="e">
        <f ca="1">INDEX($BY$2:$BY$401, MATCH(AK164, $BT$2:$BT$401, 0))</f>
        <v>#N/A</v>
      </c>
      <c r="AL161" s="28"/>
      <c r="AM161" s="314" t="s">
        <v>97</v>
      </c>
      <c r="AN161" s="315"/>
      <c r="AO161" s="315"/>
      <c r="AP161" s="319"/>
      <c r="AQ161" s="320"/>
      <c r="AR161" s="317" t="str">
        <f ca="1">IFERROR(INDEX('Staff List'!$AT$6:$AT$8, MATCH(AO158, 'Staff List'!$AM$6:$AM$8, 0)), "")</f>
        <v/>
      </c>
      <c r="AS161" s="313"/>
      <c r="AT161" s="313"/>
      <c r="AU161" s="313"/>
      <c r="AV161" s="313"/>
      <c r="AW161" s="75" t="e">
        <f ca="1">INDEX($BY$2:$BY$401, MATCH(AW164, $BT$2:$BT$401, 0))</f>
        <v>#N/A</v>
      </c>
      <c r="AX161" s="28"/>
      <c r="AY161" s="314" t="s">
        <v>97</v>
      </c>
      <c r="AZ161" s="315"/>
      <c r="BA161" s="315"/>
      <c r="BB161" s="319"/>
      <c r="BC161" s="320"/>
      <c r="BD161" s="317" t="str">
        <f ca="1">IFERROR(INDEX('Staff List'!$AT$6:$AT$8, MATCH(BA158, 'Staff List'!$AM$6:$AM$8, 0)), "")</f>
        <v/>
      </c>
      <c r="BE161" s="313"/>
      <c r="BF161" s="313"/>
      <c r="BG161" s="313"/>
      <c r="BH161" s="313"/>
      <c r="BI161" s="75" t="e">
        <f ca="1">INDEX($BY$2:$BY$401, MATCH(BI164, $BT$2:$BT$401, 0))</f>
        <v>#N/A</v>
      </c>
      <c r="BJ161" s="29"/>
      <c r="BK161" s="1"/>
      <c r="BN161" s="8">
        <v>160</v>
      </c>
      <c r="BO161" s="9" t="str">
        <f>IF(INDEX('Staff List'!$E$9:$E$358, MATCH(BN161, NumList, 0))="", "", INDEX('Staff List'!$E$9:$E$358, MATCH(BN161, NumList, 0)))</f>
        <v/>
      </c>
      <c r="BP161" s="9" t="str">
        <f>IFERROR(RANK(BO161,$BO$2:$BO$351,1)+COUNTIF($BO$2:BO161,BO161)-1, "")</f>
        <v/>
      </c>
      <c r="BQ161" s="9" t="str">
        <f>IF(BO161="", "", COUNTIF($BO$2:BO161, BO161))</f>
        <v/>
      </c>
      <c r="BR161" s="68" t="str">
        <f t="shared" si="6"/>
        <v/>
      </c>
      <c r="BT161" s="8">
        <v>160</v>
      </c>
      <c r="BU161" s="9" t="str">
        <f>IFERROR(IF(INDEX($CL$2:$CL$7, MATCH(BU160, $CK$2:$CK$7, 0))&lt;=COUNTIF($BU$2:BU160, BU157), "", BU157), "")</f>
        <v/>
      </c>
      <c r="BV161" s="9" t="str">
        <f>IF(BU161="", "", COUNTIF($BU$2:BU161, BU161))</f>
        <v/>
      </c>
      <c r="BW161" s="68" t="str">
        <f t="shared" si="7"/>
        <v/>
      </c>
      <c r="BY161" s="80" t="str">
        <f t="shared" si="8"/>
        <v/>
      </c>
    </row>
    <row r="162" spans="1:77" x14ac:dyDescent="0.25">
      <c r="A162" s="1"/>
      <c r="B162" s="27"/>
      <c r="C162" s="314" t="s">
        <v>93</v>
      </c>
      <c r="D162" s="315"/>
      <c r="E162" s="316"/>
      <c r="F162" s="313" t="str">
        <f ca="1">IFERROR(IF(INDEX('Staff List'!$M$9:$M$358, MATCH(M163, 'Staff List'!$B$9:$B$358, 0))="", "", INDEX('Staff List'!$M$9:$M$358, MATCH(M163, 'Staff List'!$B$9:$B$358, 0))), "")</f>
        <v/>
      </c>
      <c r="G162" s="313"/>
      <c r="H162" s="313"/>
      <c r="I162" s="313"/>
      <c r="J162" s="313"/>
      <c r="K162" s="313"/>
      <c r="L162" s="313"/>
      <c r="M162" s="75" t="str">
        <f ca="1">IFERROR(INDEX($BO$2:$BO$351, MATCH(M161, $BP$2:$BP$351, 0)), "")</f>
        <v/>
      </c>
      <c r="N162" s="28"/>
      <c r="O162" s="314" t="s">
        <v>93</v>
      </c>
      <c r="P162" s="315"/>
      <c r="Q162" s="316"/>
      <c r="R162" s="313" t="str">
        <f ca="1">IFERROR(IF(INDEX('Staff List'!$M$9:$M$358, MATCH(Y163, 'Staff List'!$B$9:$B$358, 0))="", "", INDEX('Staff List'!$M$9:$M$358, MATCH(Y163, 'Staff List'!$B$9:$B$358, 0))), "")</f>
        <v/>
      </c>
      <c r="S162" s="313"/>
      <c r="T162" s="313"/>
      <c r="U162" s="313"/>
      <c r="V162" s="313"/>
      <c r="W162" s="313"/>
      <c r="X162" s="313"/>
      <c r="Y162" s="75" t="str">
        <f ca="1">IFERROR(INDEX($BO$2:$BO$351, MATCH(Y161, $BP$2:$BP$351, 0)), "")</f>
        <v/>
      </c>
      <c r="Z162" s="28"/>
      <c r="AA162" s="314" t="s">
        <v>93</v>
      </c>
      <c r="AB162" s="315"/>
      <c r="AC162" s="316"/>
      <c r="AD162" s="313" t="str">
        <f ca="1">IFERROR(IF(INDEX('Staff List'!$M$9:$M$358, MATCH(AK163, 'Staff List'!$B$9:$B$358, 0))="", "", INDEX('Staff List'!$M$9:$M$358, MATCH(AK163, 'Staff List'!$B$9:$B$358, 0))), "")</f>
        <v/>
      </c>
      <c r="AE162" s="313"/>
      <c r="AF162" s="313"/>
      <c r="AG162" s="313"/>
      <c r="AH162" s="313"/>
      <c r="AI162" s="313"/>
      <c r="AJ162" s="313"/>
      <c r="AK162" s="75" t="str">
        <f ca="1">IFERROR(INDEX($BO$2:$BO$351, MATCH(AK161, $BP$2:$BP$351, 0)), "")</f>
        <v/>
      </c>
      <c r="AL162" s="28"/>
      <c r="AM162" s="314" t="s">
        <v>93</v>
      </c>
      <c r="AN162" s="315"/>
      <c r="AO162" s="316"/>
      <c r="AP162" s="313" t="str">
        <f ca="1">IFERROR(IF(INDEX('Staff List'!$M$9:$M$358, MATCH(AW163, 'Staff List'!$B$9:$B$358, 0))="", "", INDEX('Staff List'!$M$9:$M$358, MATCH(AW163, 'Staff List'!$B$9:$B$358, 0))), "")</f>
        <v/>
      </c>
      <c r="AQ162" s="313"/>
      <c r="AR162" s="313"/>
      <c r="AS162" s="313"/>
      <c r="AT162" s="313"/>
      <c r="AU162" s="313"/>
      <c r="AV162" s="313"/>
      <c r="AW162" s="75" t="str">
        <f ca="1">IFERROR(INDEX($BO$2:$BO$351, MATCH(AW161, $BP$2:$BP$351, 0)), "")</f>
        <v/>
      </c>
      <c r="AX162" s="28"/>
      <c r="AY162" s="314" t="s">
        <v>93</v>
      </c>
      <c r="AZ162" s="315"/>
      <c r="BA162" s="316"/>
      <c r="BB162" s="313" t="str">
        <f ca="1">IFERROR(IF(INDEX('Staff List'!$M$9:$M$358, MATCH(BI163, 'Staff List'!$B$9:$B$358, 0))="", "", INDEX('Staff List'!$M$9:$M$358, MATCH(BI163, 'Staff List'!$B$9:$B$358, 0))), "")</f>
        <v/>
      </c>
      <c r="BC162" s="313"/>
      <c r="BD162" s="313"/>
      <c r="BE162" s="313"/>
      <c r="BF162" s="313"/>
      <c r="BG162" s="313"/>
      <c r="BH162" s="313"/>
      <c r="BI162" s="75" t="str">
        <f ca="1">IFERROR(INDEX($BO$2:$BO$351, MATCH(BI161, $BP$2:$BP$351, 0)), "")</f>
        <v/>
      </c>
      <c r="BJ162" s="29"/>
      <c r="BK162" s="1"/>
      <c r="BN162" s="8">
        <v>161</v>
      </c>
      <c r="BO162" s="9" t="str">
        <f>IF(INDEX('Staff List'!$E$9:$E$358, MATCH(BN162, NumList, 0))="", "", INDEX('Staff List'!$E$9:$E$358, MATCH(BN162, NumList, 0)))</f>
        <v/>
      </c>
      <c r="BP162" s="9" t="str">
        <f>IFERROR(RANK(BO162,$BO$2:$BO$351,1)+COUNTIF($BO$2:BO162,BO162)-1, "")</f>
        <v/>
      </c>
      <c r="BQ162" s="9" t="str">
        <f>IF(BO162="", "", COUNTIF($BO$2:BO162, BO162))</f>
        <v/>
      </c>
      <c r="BR162" s="68" t="str">
        <f t="shared" si="6"/>
        <v/>
      </c>
      <c r="BT162" s="8">
        <v>161</v>
      </c>
      <c r="BU162" s="9" t="str">
        <f>IFERROR(IF(INDEX($CL$2:$CL$7,MATCH(BU157,$CK$2:$CK$7,0))&lt;=COUNTIF($BU$2:BU161,BU157),IF((BU157+1)&lt;=6,BU157+1,""),BU157), "")</f>
        <v/>
      </c>
      <c r="BV162" s="9" t="str">
        <f>IF(BU162="", "", COUNTIF($BU$2:BU162, BU162))</f>
        <v/>
      </c>
      <c r="BW162" s="68" t="str">
        <f t="shared" si="7"/>
        <v/>
      </c>
      <c r="BY162" s="80" t="str">
        <f t="shared" si="8"/>
        <v/>
      </c>
    </row>
    <row r="163" spans="1:77" x14ac:dyDescent="0.25">
      <c r="A163" s="1"/>
      <c r="B163" s="27"/>
      <c r="C163" s="314" t="s">
        <v>92</v>
      </c>
      <c r="D163" s="315"/>
      <c r="E163" s="316"/>
      <c r="F163" s="317" t="str">
        <f ca="1">IFERROR(IF(INDEX('Staff List'!$Q$9:$Q$358, MATCH(M163, 'Staff List'!$B$9:$B$358, 0))="", "", INDEX('Staff List'!$Q$9:$Q$358, MATCH(M163, 'Staff List'!$B$9:$B$358, 0))), "")</f>
        <v/>
      </c>
      <c r="G163" s="313"/>
      <c r="H163" s="313"/>
      <c r="I163" s="313"/>
      <c r="J163" s="313"/>
      <c r="K163" s="313"/>
      <c r="L163" s="313"/>
      <c r="M163" s="75" t="str">
        <f ca="1">IFERROR(IF(M161="", "", INDEX($BN$2:$BN$351, MATCH(M161, $BP$2:$BP$351, 0))), "")</f>
        <v/>
      </c>
      <c r="N163" s="28"/>
      <c r="O163" s="314" t="s">
        <v>92</v>
      </c>
      <c r="P163" s="315"/>
      <c r="Q163" s="316"/>
      <c r="R163" s="317" t="str">
        <f ca="1">IFERROR(IF(INDEX('Staff List'!$Q$9:$Q$358, MATCH(Y163, 'Staff List'!$B$9:$B$358, 0))="", "", INDEX('Staff List'!$Q$9:$Q$358, MATCH(Y163, 'Staff List'!$B$9:$B$358, 0))), "")</f>
        <v/>
      </c>
      <c r="S163" s="313"/>
      <c r="T163" s="313"/>
      <c r="U163" s="313"/>
      <c r="V163" s="313"/>
      <c r="W163" s="313"/>
      <c r="X163" s="313"/>
      <c r="Y163" s="75" t="str">
        <f ca="1">IFERROR(IF(Y161="", "", INDEX($BN$2:$BN$351, MATCH(Y161, $BP$2:$BP$351, 0))), "")</f>
        <v/>
      </c>
      <c r="Z163" s="28"/>
      <c r="AA163" s="314" t="s">
        <v>92</v>
      </c>
      <c r="AB163" s="315"/>
      <c r="AC163" s="316"/>
      <c r="AD163" s="317" t="str">
        <f ca="1">IFERROR(IF(INDEX('Staff List'!$Q$9:$Q$358, MATCH(AK163, 'Staff List'!$B$9:$B$358, 0))="", "", INDEX('Staff List'!$Q$9:$Q$358, MATCH(AK163, 'Staff List'!$B$9:$B$358, 0))), "")</f>
        <v/>
      </c>
      <c r="AE163" s="313"/>
      <c r="AF163" s="313"/>
      <c r="AG163" s="313"/>
      <c r="AH163" s="313"/>
      <c r="AI163" s="313"/>
      <c r="AJ163" s="313"/>
      <c r="AK163" s="75" t="str">
        <f ca="1">IFERROR(IF(AK161="", "", INDEX($BN$2:$BN$351, MATCH(AK161, $BP$2:$BP$351, 0))), "")</f>
        <v/>
      </c>
      <c r="AL163" s="28"/>
      <c r="AM163" s="314" t="s">
        <v>92</v>
      </c>
      <c r="AN163" s="315"/>
      <c r="AO163" s="316"/>
      <c r="AP163" s="317" t="str">
        <f ca="1">IFERROR(IF(INDEX('Staff List'!$Q$9:$Q$358, MATCH(AW163, 'Staff List'!$B$9:$B$358, 0))="", "", INDEX('Staff List'!$Q$9:$Q$358, MATCH(AW163, 'Staff List'!$B$9:$B$358, 0))), "")</f>
        <v/>
      </c>
      <c r="AQ163" s="313"/>
      <c r="AR163" s="313"/>
      <c r="AS163" s="313"/>
      <c r="AT163" s="313"/>
      <c r="AU163" s="313"/>
      <c r="AV163" s="313"/>
      <c r="AW163" s="75" t="str">
        <f ca="1">IFERROR(IF(AW161="", "", INDEX($BN$2:$BN$351, MATCH(AW161, $BP$2:$BP$351, 0))), "")</f>
        <v/>
      </c>
      <c r="AX163" s="28"/>
      <c r="AY163" s="314" t="s">
        <v>92</v>
      </c>
      <c r="AZ163" s="315"/>
      <c r="BA163" s="316"/>
      <c r="BB163" s="317" t="str">
        <f ca="1">IFERROR(IF(INDEX('Staff List'!$Q$9:$Q$358, MATCH(BI163, 'Staff List'!$B$9:$B$358, 0))="", "", INDEX('Staff List'!$Q$9:$Q$358, MATCH(BI163, 'Staff List'!$B$9:$B$358, 0))), "")</f>
        <v/>
      </c>
      <c r="BC163" s="313"/>
      <c r="BD163" s="313"/>
      <c r="BE163" s="313"/>
      <c r="BF163" s="313"/>
      <c r="BG163" s="313"/>
      <c r="BH163" s="313"/>
      <c r="BI163" s="75" t="str">
        <f ca="1">IFERROR(IF(BI161="", "", INDEX($BN$2:$BN$351, MATCH(BI161, $BP$2:$BP$351, 0))), "")</f>
        <v/>
      </c>
      <c r="BJ163" s="29"/>
      <c r="BK163" s="1"/>
      <c r="BN163" s="8">
        <v>162</v>
      </c>
      <c r="BO163" s="9" t="str">
        <f>IF(INDEX('Staff List'!$E$9:$E$358, MATCH(BN163, NumList, 0))="", "", INDEX('Staff List'!$E$9:$E$358, MATCH(BN163, NumList, 0)))</f>
        <v/>
      </c>
      <c r="BP163" s="9" t="str">
        <f>IFERROR(RANK(BO163,$BO$2:$BO$351,1)+COUNTIF($BO$2:BO163,BO163)-1, "")</f>
        <v/>
      </c>
      <c r="BQ163" s="9" t="str">
        <f>IF(BO163="", "", COUNTIF($BO$2:BO163, BO163))</f>
        <v/>
      </c>
      <c r="BR163" s="68" t="str">
        <f t="shared" si="6"/>
        <v/>
      </c>
      <c r="BT163" s="8">
        <v>162</v>
      </c>
      <c r="BU163" s="9" t="str">
        <f>IFERROR(IF(INDEX($CL$2:$CL$7, MATCH(BU162, $CK$2:$CK$7, 0))&lt;=COUNTIF($BU$2:BU162, BU162), "", BU162), "")</f>
        <v/>
      </c>
      <c r="BV163" s="9" t="str">
        <f>IF(BU163="", "", COUNTIF($BU$2:BU163, BU163))</f>
        <v/>
      </c>
      <c r="BW163" s="68" t="str">
        <f t="shared" si="7"/>
        <v/>
      </c>
      <c r="BY163" s="80" t="str">
        <f t="shared" si="8"/>
        <v/>
      </c>
    </row>
    <row r="164" spans="1:77" x14ac:dyDescent="0.25">
      <c r="A164" s="1"/>
      <c r="B164" s="27"/>
      <c r="C164" s="318" t="s">
        <v>96</v>
      </c>
      <c r="D164" s="319"/>
      <c r="E164" s="320"/>
      <c r="F164" s="321" t="str">
        <f ca="1">IFERROR(IF(INDEX('Staff List'!$U$9:$U$358, MATCH(M163, 'Staff List'!$B$9:$B$358, 0))="", "", INDEX('Staff List'!$U$9:$U$358, MATCH(M163, 'Staff List'!$B$9:$B$358, 0))), "")</f>
        <v/>
      </c>
      <c r="G164" s="322"/>
      <c r="H164" s="322"/>
      <c r="I164" s="322"/>
      <c r="J164" s="322"/>
      <c r="K164" s="322"/>
      <c r="L164" s="322"/>
      <c r="M164" s="81">
        <f ca="1">BI154+1</f>
        <v>570</v>
      </c>
      <c r="N164" s="28"/>
      <c r="O164" s="318" t="s">
        <v>96</v>
      </c>
      <c r="P164" s="319"/>
      <c r="Q164" s="320"/>
      <c r="R164" s="321" t="str">
        <f ca="1">IFERROR(IF(INDEX('Staff List'!$U$9:$U$358, MATCH(Y163, 'Staff List'!$B$9:$B$358, 0))="", "", INDEX('Staff List'!$U$9:$U$358, MATCH(Y163, 'Staff List'!$B$9:$B$358, 0))), "")</f>
        <v/>
      </c>
      <c r="S164" s="322"/>
      <c r="T164" s="322"/>
      <c r="U164" s="322"/>
      <c r="V164" s="322"/>
      <c r="W164" s="322"/>
      <c r="X164" s="322"/>
      <c r="Y164" s="81">
        <f ca="1">M164+1</f>
        <v>571</v>
      </c>
      <c r="Z164" s="28"/>
      <c r="AA164" s="318" t="s">
        <v>96</v>
      </c>
      <c r="AB164" s="319"/>
      <c r="AC164" s="320"/>
      <c r="AD164" s="321" t="str">
        <f ca="1">IFERROR(IF(INDEX('Staff List'!$U$9:$U$358, MATCH(AK163, 'Staff List'!$B$9:$B$358, 0))="", "", INDEX('Staff List'!$U$9:$U$358, MATCH(AK163, 'Staff List'!$B$9:$B$358, 0))), "")</f>
        <v/>
      </c>
      <c r="AE164" s="322"/>
      <c r="AF164" s="322"/>
      <c r="AG164" s="322"/>
      <c r="AH164" s="322"/>
      <c r="AI164" s="322"/>
      <c r="AJ164" s="322"/>
      <c r="AK164" s="81">
        <f ca="1">Y164+1</f>
        <v>572</v>
      </c>
      <c r="AL164" s="28"/>
      <c r="AM164" s="318" t="s">
        <v>96</v>
      </c>
      <c r="AN164" s="319"/>
      <c r="AO164" s="320"/>
      <c r="AP164" s="321" t="str">
        <f ca="1">IFERROR(IF(INDEX('Staff List'!$U$9:$U$358, MATCH(AW163, 'Staff List'!$B$9:$B$358, 0))="", "", INDEX('Staff List'!$U$9:$U$358, MATCH(AW163, 'Staff List'!$B$9:$B$358, 0))), "")</f>
        <v/>
      </c>
      <c r="AQ164" s="322"/>
      <c r="AR164" s="322"/>
      <c r="AS164" s="322"/>
      <c r="AT164" s="322"/>
      <c r="AU164" s="322"/>
      <c r="AV164" s="322"/>
      <c r="AW164" s="81">
        <f ca="1">AK164+1</f>
        <v>573</v>
      </c>
      <c r="AX164" s="28"/>
      <c r="AY164" s="318" t="s">
        <v>96</v>
      </c>
      <c r="AZ164" s="319"/>
      <c r="BA164" s="320"/>
      <c r="BB164" s="321" t="str">
        <f ca="1">IFERROR(IF(INDEX('Staff List'!$U$9:$U$358, MATCH(BI163, 'Staff List'!$B$9:$B$358, 0))="", "", INDEX('Staff List'!$U$9:$U$358, MATCH(BI163, 'Staff List'!$B$9:$B$358, 0))), "")</f>
        <v/>
      </c>
      <c r="BC164" s="322"/>
      <c r="BD164" s="322"/>
      <c r="BE164" s="322"/>
      <c r="BF164" s="322"/>
      <c r="BG164" s="322"/>
      <c r="BH164" s="322"/>
      <c r="BI164" s="81">
        <f ca="1">AW164+1</f>
        <v>574</v>
      </c>
      <c r="BJ164" s="29"/>
      <c r="BK164" s="1"/>
      <c r="BN164" s="8">
        <v>163</v>
      </c>
      <c r="BO164" s="9" t="str">
        <f>IF(INDEX('Staff List'!$E$9:$E$358, MATCH(BN164, NumList, 0))="", "", INDEX('Staff List'!$E$9:$E$358, MATCH(BN164, NumList, 0)))</f>
        <v/>
      </c>
      <c r="BP164" s="9" t="str">
        <f>IFERROR(RANK(BO164,$BO$2:$BO$351,1)+COUNTIF($BO$2:BO164,BO164)-1, "")</f>
        <v/>
      </c>
      <c r="BQ164" s="9" t="str">
        <f>IF(BO164="", "", COUNTIF($BO$2:BO164, BO164))</f>
        <v/>
      </c>
      <c r="BR164" s="68" t="str">
        <f t="shared" si="6"/>
        <v/>
      </c>
      <c r="BT164" s="8">
        <v>163</v>
      </c>
      <c r="BU164" s="9" t="str">
        <f>IFERROR(IF(INDEX($CL$2:$CL$7, MATCH(BU163, $CK$2:$CK$7, 0))&lt;=COUNTIF($BU$2:BU163, BU162), "", BU162), "")</f>
        <v/>
      </c>
      <c r="BV164" s="9" t="str">
        <f>IF(BU164="", "", COUNTIF($BU$2:BU164, BU164))</f>
        <v/>
      </c>
      <c r="BW164" s="68" t="str">
        <f t="shared" si="7"/>
        <v/>
      </c>
      <c r="BY164" s="80" t="str">
        <f t="shared" si="8"/>
        <v/>
      </c>
    </row>
    <row r="165" spans="1:77" x14ac:dyDescent="0.25">
      <c r="A165" s="1"/>
      <c r="B165" s="2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c r="BF165" s="28"/>
      <c r="BG165" s="28"/>
      <c r="BH165" s="28"/>
      <c r="BI165" s="28"/>
      <c r="BJ165" s="29"/>
      <c r="BK165" s="1"/>
      <c r="BN165" s="8">
        <v>164</v>
      </c>
      <c r="BO165" s="9" t="str">
        <f>IF(INDEX('Staff List'!$E$9:$E$358, MATCH(BN165, NumList, 0))="", "", INDEX('Staff List'!$E$9:$E$358, MATCH(BN165, NumList, 0)))</f>
        <v/>
      </c>
      <c r="BP165" s="9" t="str">
        <f>IFERROR(RANK(BO165,$BO$2:$BO$351,1)+COUNTIF($BO$2:BO165,BO165)-1, "")</f>
        <v/>
      </c>
      <c r="BQ165" s="9" t="str">
        <f>IF(BO165="", "", COUNTIF($BO$2:BO165, BO165))</f>
        <v/>
      </c>
      <c r="BR165" s="68" t="str">
        <f t="shared" si="6"/>
        <v/>
      </c>
      <c r="BT165" s="8">
        <v>164</v>
      </c>
      <c r="BU165" s="9" t="str">
        <f>IFERROR(IF(INDEX($CL$2:$CL$7, MATCH(BU164, $CK$2:$CK$7, 0))&lt;=COUNTIF($BU$2:BU164, BU162), "", BU162), "")</f>
        <v/>
      </c>
      <c r="BV165" s="9" t="str">
        <f>IF(BU165="", "", COUNTIF($BU$2:BU165, BU165))</f>
        <v/>
      </c>
      <c r="BW165" s="68" t="str">
        <f t="shared" si="7"/>
        <v/>
      </c>
      <c r="BY165" s="80" t="str">
        <f t="shared" si="8"/>
        <v/>
      </c>
    </row>
    <row r="166" spans="1:77" x14ac:dyDescent="0.25">
      <c r="A166" s="1"/>
      <c r="B166" s="27"/>
      <c r="C166" s="121" t="str">
        <f ca="1">"Tier "&amp;M172&amp;""</f>
        <v xml:space="preserve">Tier </v>
      </c>
      <c r="D166" s="122"/>
      <c r="E166" s="122"/>
      <c r="F166" s="122"/>
      <c r="G166" s="122"/>
      <c r="H166" s="122"/>
      <c r="I166" s="122"/>
      <c r="J166" s="122"/>
      <c r="K166" s="122"/>
      <c r="L166" s="122"/>
      <c r="M166" s="239"/>
      <c r="N166" s="28"/>
      <c r="O166" s="121" t="str">
        <f ca="1">"Tier "&amp;Y172&amp;""</f>
        <v xml:space="preserve">Tier </v>
      </c>
      <c r="P166" s="122"/>
      <c r="Q166" s="122"/>
      <c r="R166" s="122"/>
      <c r="S166" s="122"/>
      <c r="T166" s="122"/>
      <c r="U166" s="122"/>
      <c r="V166" s="122"/>
      <c r="W166" s="122"/>
      <c r="X166" s="122"/>
      <c r="Y166" s="239"/>
      <c r="Z166" s="28"/>
      <c r="AA166" s="121" t="str">
        <f ca="1">"Tier "&amp;AK172&amp;""</f>
        <v xml:space="preserve">Tier </v>
      </c>
      <c r="AB166" s="122"/>
      <c r="AC166" s="122"/>
      <c r="AD166" s="122"/>
      <c r="AE166" s="122"/>
      <c r="AF166" s="122"/>
      <c r="AG166" s="122"/>
      <c r="AH166" s="122"/>
      <c r="AI166" s="122"/>
      <c r="AJ166" s="122"/>
      <c r="AK166" s="239"/>
      <c r="AL166" s="28"/>
      <c r="AM166" s="121" t="str">
        <f ca="1">"Tier "&amp;AW172&amp;""</f>
        <v xml:space="preserve">Tier </v>
      </c>
      <c r="AN166" s="122"/>
      <c r="AO166" s="122"/>
      <c r="AP166" s="122"/>
      <c r="AQ166" s="122"/>
      <c r="AR166" s="122"/>
      <c r="AS166" s="122"/>
      <c r="AT166" s="122"/>
      <c r="AU166" s="122"/>
      <c r="AV166" s="122"/>
      <c r="AW166" s="239"/>
      <c r="AX166" s="28"/>
      <c r="AY166" s="121" t="str">
        <f ca="1">"Tier "&amp;BI172&amp;""</f>
        <v xml:space="preserve">Tier </v>
      </c>
      <c r="AZ166" s="122"/>
      <c r="BA166" s="122"/>
      <c r="BB166" s="122"/>
      <c r="BC166" s="122"/>
      <c r="BD166" s="122"/>
      <c r="BE166" s="122"/>
      <c r="BF166" s="122"/>
      <c r="BG166" s="122"/>
      <c r="BH166" s="122"/>
      <c r="BI166" s="239"/>
      <c r="BJ166" s="29"/>
      <c r="BK166" s="1"/>
      <c r="BN166" s="8">
        <v>165</v>
      </c>
      <c r="BO166" s="9" t="str">
        <f>IF(INDEX('Staff List'!$E$9:$E$358, MATCH(BN166, NumList, 0))="", "", INDEX('Staff List'!$E$9:$E$358, MATCH(BN166, NumList, 0)))</f>
        <v/>
      </c>
      <c r="BP166" s="9" t="str">
        <f>IFERROR(RANK(BO166,$BO$2:$BO$351,1)+COUNTIF($BO$2:BO166,BO166)-1, "")</f>
        <v/>
      </c>
      <c r="BQ166" s="9" t="str">
        <f>IF(BO166="", "", COUNTIF($BO$2:BO166, BO166))</f>
        <v/>
      </c>
      <c r="BR166" s="68" t="str">
        <f t="shared" si="6"/>
        <v/>
      </c>
      <c r="BT166" s="8">
        <v>165</v>
      </c>
      <c r="BU166" s="9" t="str">
        <f>IFERROR(IF(INDEX($CL$2:$CL$7, MATCH(BU165, $CK$2:$CK$7, 0))&lt;=COUNTIF($BU$2:BU165, BU162), "", BU162), "")</f>
        <v/>
      </c>
      <c r="BV166" s="9" t="str">
        <f>IF(BU166="", "", COUNTIF($BU$2:BU166, BU166))</f>
        <v/>
      </c>
      <c r="BW166" s="68" t="str">
        <f t="shared" si="7"/>
        <v/>
      </c>
      <c r="BY166" s="80" t="str">
        <f t="shared" si="8"/>
        <v/>
      </c>
    </row>
    <row r="167" spans="1:77" x14ac:dyDescent="0.25">
      <c r="A167" s="1"/>
      <c r="B167" s="27"/>
      <c r="C167" s="326" t="s">
        <v>91</v>
      </c>
      <c r="D167" s="325"/>
      <c r="E167" s="327"/>
      <c r="F167" s="328" t="str">
        <f ca="1">IFERROR(IF(INDEX('Staff List'!$C$9:$C$358, MATCH(M173, 'Staff List'!$B$9:$B$358, 0))="", "", INDEX('Staff List'!$C$9:$C$358, MATCH(M173, 'Staff List'!$B$9:$B$358, 0))), "")</f>
        <v/>
      </c>
      <c r="G167" s="329"/>
      <c r="H167" s="329"/>
      <c r="I167" s="329"/>
      <c r="J167" s="329"/>
      <c r="K167" s="329"/>
      <c r="L167" s="329"/>
      <c r="M167" s="330"/>
      <c r="N167" s="28"/>
      <c r="O167" s="326" t="s">
        <v>91</v>
      </c>
      <c r="P167" s="325"/>
      <c r="Q167" s="327"/>
      <c r="R167" s="328" t="str">
        <f ca="1">IFERROR(IF(INDEX('Staff List'!$C$9:$C$358, MATCH(Y173, 'Staff List'!$B$9:$B$358, 0))="", "", INDEX('Staff List'!$C$9:$C$358, MATCH(Y173, 'Staff List'!$B$9:$B$358, 0))), "")</f>
        <v/>
      </c>
      <c r="S167" s="329"/>
      <c r="T167" s="329"/>
      <c r="U167" s="329"/>
      <c r="V167" s="329"/>
      <c r="W167" s="329"/>
      <c r="X167" s="329"/>
      <c r="Y167" s="330"/>
      <c r="Z167" s="28"/>
      <c r="AA167" s="326" t="s">
        <v>91</v>
      </c>
      <c r="AB167" s="325"/>
      <c r="AC167" s="327"/>
      <c r="AD167" s="328" t="str">
        <f ca="1">IFERROR(IF(INDEX('Staff List'!$C$9:$C$358, MATCH(AK173, 'Staff List'!$B$9:$B$358, 0))="", "", INDEX('Staff List'!$C$9:$C$358, MATCH(AK173, 'Staff List'!$B$9:$B$358, 0))), "")</f>
        <v/>
      </c>
      <c r="AE167" s="329"/>
      <c r="AF167" s="329"/>
      <c r="AG167" s="329"/>
      <c r="AH167" s="329"/>
      <c r="AI167" s="329"/>
      <c r="AJ167" s="329"/>
      <c r="AK167" s="330"/>
      <c r="AL167" s="28"/>
      <c r="AM167" s="326" t="s">
        <v>91</v>
      </c>
      <c r="AN167" s="325"/>
      <c r="AO167" s="327"/>
      <c r="AP167" s="328" t="str">
        <f ca="1">IFERROR(IF(INDEX('Staff List'!$C$9:$C$358, MATCH(AW173, 'Staff List'!$B$9:$B$358, 0))="", "", INDEX('Staff List'!$C$9:$C$358, MATCH(AW173, 'Staff List'!$B$9:$B$358, 0))), "")</f>
        <v/>
      </c>
      <c r="AQ167" s="329"/>
      <c r="AR167" s="329"/>
      <c r="AS167" s="329"/>
      <c r="AT167" s="329"/>
      <c r="AU167" s="329"/>
      <c r="AV167" s="329"/>
      <c r="AW167" s="330"/>
      <c r="AX167" s="28"/>
      <c r="AY167" s="326" t="s">
        <v>91</v>
      </c>
      <c r="AZ167" s="325"/>
      <c r="BA167" s="327"/>
      <c r="BB167" s="328" t="str">
        <f ca="1">IFERROR(IF(INDEX('Staff List'!$C$9:$C$358, MATCH(BI173, 'Staff List'!$B$9:$B$358, 0))="", "", INDEX('Staff List'!$C$9:$C$358, MATCH(BI173, 'Staff List'!$B$9:$B$358, 0))), "")</f>
        <v/>
      </c>
      <c r="BC167" s="329"/>
      <c r="BD167" s="329"/>
      <c r="BE167" s="329"/>
      <c r="BF167" s="329"/>
      <c r="BG167" s="329"/>
      <c r="BH167" s="329"/>
      <c r="BI167" s="330"/>
      <c r="BJ167" s="29"/>
      <c r="BK167" s="1"/>
      <c r="BN167" s="8">
        <v>166</v>
      </c>
      <c r="BO167" s="9" t="str">
        <f>IF(INDEX('Staff List'!$E$9:$E$358, MATCH(BN167, NumList, 0))="", "", INDEX('Staff List'!$E$9:$E$358, MATCH(BN167, NumList, 0)))</f>
        <v/>
      </c>
      <c r="BP167" s="9" t="str">
        <f>IFERROR(RANK(BO167,$BO$2:$BO$351,1)+COUNTIF($BO$2:BO167,BO167)-1, "")</f>
        <v/>
      </c>
      <c r="BQ167" s="9" t="str">
        <f>IF(BO167="", "", COUNTIF($BO$2:BO167, BO167))</f>
        <v/>
      </c>
      <c r="BR167" s="68" t="str">
        <f t="shared" si="6"/>
        <v/>
      </c>
      <c r="BT167" s="8">
        <v>166</v>
      </c>
      <c r="BU167" s="9" t="str">
        <f>IFERROR(IF(INDEX($CL$2:$CL$7,MATCH(BU162,$CK$2:$CK$7,0))&lt;=COUNTIF($BU$2:BU166,BU162),IF((BU162+1)&lt;=6,BU162+1,""),BU162), "")</f>
        <v/>
      </c>
      <c r="BV167" s="9" t="str">
        <f>IF(BU167="", "", COUNTIF($BU$2:BU167, BU167))</f>
        <v/>
      </c>
      <c r="BW167" s="68" t="str">
        <f t="shared" si="7"/>
        <v/>
      </c>
      <c r="BY167" s="80" t="str">
        <f t="shared" si="8"/>
        <v/>
      </c>
    </row>
    <row r="168" spans="1:77" x14ac:dyDescent="0.25">
      <c r="A168" s="1"/>
      <c r="B168" s="27"/>
      <c r="C168" s="332" t="s">
        <v>90</v>
      </c>
      <c r="D168" s="333"/>
      <c r="E168" s="72" t="str">
        <f ca="1">IFERROR(INDEX('Staff List'!$K$9:$K$358, MATCH(M173, 'Staff List'!$B$9:$B$358, 0)), "")</f>
        <v/>
      </c>
      <c r="F168" s="317" t="str">
        <f ca="1">IFERROR(IF(INDEX('Staff List'!$D$9:$D$358, MATCH(M173, 'Staff List'!$B$9:$B$358, 0))="", "", INDEX('Staff List'!$D$9:$D$358, MATCH(M173, 'Staff List'!$B$9:$B$358, 0))), "")</f>
        <v/>
      </c>
      <c r="G168" s="313"/>
      <c r="H168" s="313"/>
      <c r="I168" s="313"/>
      <c r="J168" s="313"/>
      <c r="K168" s="313"/>
      <c r="L168" s="313"/>
      <c r="M168" s="331"/>
      <c r="N168" s="28"/>
      <c r="O168" s="332" t="s">
        <v>90</v>
      </c>
      <c r="P168" s="333"/>
      <c r="Q168" s="72" t="str">
        <f ca="1">IFERROR(INDEX('Staff List'!$K$9:$K$358, MATCH(Y173, 'Staff List'!$B$9:$B$358, 0)), "")</f>
        <v/>
      </c>
      <c r="R168" s="317" t="str">
        <f ca="1">IFERROR(IF(INDEX('Staff List'!$D$9:$D$358, MATCH(Y173, 'Staff List'!$B$9:$B$358, 0))="", "", INDEX('Staff List'!$D$9:$D$358, MATCH(Y173, 'Staff List'!$B$9:$B$358, 0))), "")</f>
        <v/>
      </c>
      <c r="S168" s="313"/>
      <c r="T168" s="313"/>
      <c r="U168" s="313"/>
      <c r="V168" s="313"/>
      <c r="W168" s="313"/>
      <c r="X168" s="313"/>
      <c r="Y168" s="331"/>
      <c r="Z168" s="28"/>
      <c r="AA168" s="332" t="s">
        <v>90</v>
      </c>
      <c r="AB168" s="333"/>
      <c r="AC168" s="72" t="str">
        <f ca="1">IFERROR(INDEX('Staff List'!$K$9:$K$358, MATCH(AK173, 'Staff List'!$B$9:$B$358, 0)), "")</f>
        <v/>
      </c>
      <c r="AD168" s="317" t="str">
        <f ca="1">IFERROR(IF(INDEX('Staff List'!$D$9:$D$358, MATCH(AK173, 'Staff List'!$B$9:$B$358, 0))="", "", INDEX('Staff List'!$D$9:$D$358, MATCH(AK173, 'Staff List'!$B$9:$B$358, 0))), "")</f>
        <v/>
      </c>
      <c r="AE168" s="313"/>
      <c r="AF168" s="313"/>
      <c r="AG168" s="313"/>
      <c r="AH168" s="313"/>
      <c r="AI168" s="313"/>
      <c r="AJ168" s="313"/>
      <c r="AK168" s="331"/>
      <c r="AL168" s="28"/>
      <c r="AM168" s="332" t="s">
        <v>90</v>
      </c>
      <c r="AN168" s="333"/>
      <c r="AO168" s="72" t="str">
        <f ca="1">IFERROR(INDEX('Staff List'!$K$9:$K$358, MATCH(AW173, 'Staff List'!$B$9:$B$358, 0)), "")</f>
        <v/>
      </c>
      <c r="AP168" s="317" t="str">
        <f ca="1">IFERROR(IF(INDEX('Staff List'!$D$9:$D$358, MATCH(AW173, 'Staff List'!$B$9:$B$358, 0))="", "", INDEX('Staff List'!$D$9:$D$358, MATCH(AW173, 'Staff List'!$B$9:$B$358, 0))), "")</f>
        <v/>
      </c>
      <c r="AQ168" s="313"/>
      <c r="AR168" s="313"/>
      <c r="AS168" s="313"/>
      <c r="AT168" s="313"/>
      <c r="AU168" s="313"/>
      <c r="AV168" s="313"/>
      <c r="AW168" s="331"/>
      <c r="AX168" s="28"/>
      <c r="AY168" s="332" t="s">
        <v>90</v>
      </c>
      <c r="AZ168" s="333"/>
      <c r="BA168" s="72" t="str">
        <f ca="1">IFERROR(INDEX('Staff List'!$K$9:$K$358, MATCH(BI173, 'Staff List'!$B$9:$B$358, 0)), "")</f>
        <v/>
      </c>
      <c r="BB168" s="317" t="str">
        <f ca="1">IFERROR(IF(INDEX('Staff List'!$D$9:$D$358, MATCH(BI173, 'Staff List'!$B$9:$B$358, 0))="", "", INDEX('Staff List'!$D$9:$D$358, MATCH(BI173, 'Staff List'!$B$9:$B$358, 0))), "")</f>
        <v/>
      </c>
      <c r="BC168" s="313"/>
      <c r="BD168" s="313"/>
      <c r="BE168" s="313"/>
      <c r="BF168" s="313"/>
      <c r="BG168" s="313"/>
      <c r="BH168" s="313"/>
      <c r="BI168" s="331"/>
      <c r="BJ168" s="29"/>
      <c r="BK168" s="1"/>
      <c r="BN168" s="8">
        <v>167</v>
      </c>
      <c r="BO168" s="9" t="str">
        <f>IF(INDEX('Staff List'!$E$9:$E$358, MATCH(BN168, NumList, 0))="", "", INDEX('Staff List'!$E$9:$E$358, MATCH(BN168, NumList, 0)))</f>
        <v/>
      </c>
      <c r="BP168" s="9" t="str">
        <f>IFERROR(RANK(BO168,$BO$2:$BO$351,1)+COUNTIF($BO$2:BO168,BO168)-1, "")</f>
        <v/>
      </c>
      <c r="BQ168" s="9" t="str">
        <f>IF(BO168="", "", COUNTIF($BO$2:BO168, BO168))</f>
        <v/>
      </c>
      <c r="BR168" s="68" t="str">
        <f t="shared" si="6"/>
        <v/>
      </c>
      <c r="BT168" s="8">
        <v>167</v>
      </c>
      <c r="BU168" s="9" t="str">
        <f>IFERROR(IF(INDEX($CL$2:$CL$7, MATCH(BU167, $CK$2:$CK$7, 0))&lt;=COUNTIF($BU$2:BU167, BU167), "", BU167), "")</f>
        <v/>
      </c>
      <c r="BV168" s="9" t="str">
        <f>IF(BU168="", "", COUNTIF($BU$2:BU168, BU168))</f>
        <v/>
      </c>
      <c r="BW168" s="68" t="str">
        <f t="shared" si="7"/>
        <v/>
      </c>
      <c r="BY168" s="80" t="str">
        <f t="shared" si="8"/>
        <v/>
      </c>
    </row>
    <row r="169" spans="1:77" x14ac:dyDescent="0.25">
      <c r="A169" s="1"/>
      <c r="B169" s="27"/>
      <c r="C169" s="314" t="s">
        <v>95</v>
      </c>
      <c r="D169" s="315"/>
      <c r="E169" s="315"/>
      <c r="F169" s="325"/>
      <c r="G169" s="73" t="str">
        <f ca="1">IFERROR(INDEX('Staff List'!$H$9:$H$358, MATCH(M173, 'Staff List'!$B$9:$B$358, 0)), "")</f>
        <v/>
      </c>
      <c r="H169" s="323" t="str">
        <f ca="1">IFERROR(INDEX('Staff List'!$AU$6:$AU$10, MATCH(G169, 'Staff List'!$AJ$6:$AJ$10, 0)), "")</f>
        <v/>
      </c>
      <c r="I169" s="324"/>
      <c r="J169" s="324"/>
      <c r="K169" s="324"/>
      <c r="L169" s="324"/>
      <c r="M169" s="331"/>
      <c r="N169" s="28"/>
      <c r="O169" s="314" t="s">
        <v>95</v>
      </c>
      <c r="P169" s="315"/>
      <c r="Q169" s="315"/>
      <c r="R169" s="325"/>
      <c r="S169" s="73" t="str">
        <f ca="1">IFERROR(INDEX('Staff List'!$H$9:$H$358, MATCH(Y173, 'Staff List'!$B$9:$B$358, 0)), "")</f>
        <v/>
      </c>
      <c r="T169" s="323" t="str">
        <f ca="1">IFERROR(INDEX('Staff List'!$AU$6:$AU$10, MATCH(S169, 'Staff List'!$AJ$6:$AJ$10, 0)), "")</f>
        <v/>
      </c>
      <c r="U169" s="324"/>
      <c r="V169" s="324"/>
      <c r="W169" s="324"/>
      <c r="X169" s="324"/>
      <c r="Y169" s="331"/>
      <c r="Z169" s="28"/>
      <c r="AA169" s="314" t="s">
        <v>95</v>
      </c>
      <c r="AB169" s="315"/>
      <c r="AC169" s="315"/>
      <c r="AD169" s="325"/>
      <c r="AE169" s="73" t="str">
        <f ca="1">IFERROR(INDEX('Staff List'!$H$9:$H$358, MATCH(AK173, 'Staff List'!$B$9:$B$358, 0)), "")</f>
        <v/>
      </c>
      <c r="AF169" s="323" t="str">
        <f ca="1">IFERROR(INDEX('Staff List'!$AU$6:$AU$10, MATCH(AE169, 'Staff List'!$AJ$6:$AJ$10, 0)), "")</f>
        <v/>
      </c>
      <c r="AG169" s="324"/>
      <c r="AH169" s="324"/>
      <c r="AI169" s="324"/>
      <c r="AJ169" s="324"/>
      <c r="AK169" s="331"/>
      <c r="AL169" s="28"/>
      <c r="AM169" s="314" t="s">
        <v>95</v>
      </c>
      <c r="AN169" s="315"/>
      <c r="AO169" s="315"/>
      <c r="AP169" s="325"/>
      <c r="AQ169" s="73" t="str">
        <f ca="1">IFERROR(INDEX('Staff List'!$H$9:$H$358, MATCH(AW173, 'Staff List'!$B$9:$B$358, 0)), "")</f>
        <v/>
      </c>
      <c r="AR169" s="323" t="str">
        <f ca="1">IFERROR(INDEX('Staff List'!$AU$6:$AU$10, MATCH(AQ169, 'Staff List'!$AJ$6:$AJ$10, 0)), "")</f>
        <v/>
      </c>
      <c r="AS169" s="324"/>
      <c r="AT169" s="324"/>
      <c r="AU169" s="324"/>
      <c r="AV169" s="324"/>
      <c r="AW169" s="331"/>
      <c r="AX169" s="28"/>
      <c r="AY169" s="314" t="s">
        <v>95</v>
      </c>
      <c r="AZ169" s="315"/>
      <c r="BA169" s="315"/>
      <c r="BB169" s="325"/>
      <c r="BC169" s="73" t="str">
        <f ca="1">IFERROR(INDEX('Staff List'!$H$9:$H$358, MATCH(BI173, 'Staff List'!$B$9:$B$358, 0)), "")</f>
        <v/>
      </c>
      <c r="BD169" s="323" t="str">
        <f ca="1">IFERROR(INDEX('Staff List'!$AU$6:$AU$10, MATCH(BC169, 'Staff List'!$AJ$6:$AJ$10, 0)), "")</f>
        <v/>
      </c>
      <c r="BE169" s="324"/>
      <c r="BF169" s="324"/>
      <c r="BG169" s="324"/>
      <c r="BH169" s="324"/>
      <c r="BI169" s="331"/>
      <c r="BJ169" s="29"/>
      <c r="BK169" s="1"/>
      <c r="BN169" s="8">
        <v>168</v>
      </c>
      <c r="BO169" s="9" t="str">
        <f>IF(INDEX('Staff List'!$E$9:$E$358, MATCH(BN169, NumList, 0))="", "", INDEX('Staff List'!$E$9:$E$358, MATCH(BN169, NumList, 0)))</f>
        <v/>
      </c>
      <c r="BP169" s="9" t="str">
        <f>IFERROR(RANK(BO169,$BO$2:$BO$351,1)+COUNTIF($BO$2:BO169,BO169)-1, "")</f>
        <v/>
      </c>
      <c r="BQ169" s="9" t="str">
        <f>IF(BO169="", "", COUNTIF($BO$2:BO169, BO169))</f>
        <v/>
      </c>
      <c r="BR169" s="68" t="str">
        <f t="shared" si="6"/>
        <v/>
      </c>
      <c r="BT169" s="8">
        <v>168</v>
      </c>
      <c r="BU169" s="9" t="str">
        <f>IFERROR(IF(INDEX($CL$2:$CL$7, MATCH(BU168, $CK$2:$CK$7, 0))&lt;=COUNTIF($BU$2:BU168, BU167), "", BU167), "")</f>
        <v/>
      </c>
      <c r="BV169" s="9" t="str">
        <f>IF(BU169="", "", COUNTIF($BU$2:BU169, BU169))</f>
        <v/>
      </c>
      <c r="BW169" s="68" t="str">
        <f t="shared" si="7"/>
        <v/>
      </c>
      <c r="BY169" s="80" t="str">
        <f t="shared" si="8"/>
        <v/>
      </c>
    </row>
    <row r="170" spans="1:77" x14ac:dyDescent="0.25">
      <c r="A170" s="1"/>
      <c r="B170" s="27"/>
      <c r="C170" s="314" t="s">
        <v>94</v>
      </c>
      <c r="D170" s="315"/>
      <c r="E170" s="315"/>
      <c r="F170" s="315"/>
      <c r="G170" s="74" t="str">
        <f ca="1">IFERROR(INDEX('Staff List'!$G$9:$G$358, MATCH(M173, 'Staff List'!$B$9:$B$358, 0)), "")</f>
        <v/>
      </c>
      <c r="H170" s="317" t="str">
        <f ca="1">IFERROR(INDEX('Staff List'!$AP$6:$AP$8, MATCH(G170, 'Staff List'!$AI$6:$AI$8, 0)), "")</f>
        <v/>
      </c>
      <c r="I170" s="313"/>
      <c r="J170" s="313"/>
      <c r="K170" s="313"/>
      <c r="L170" s="313"/>
      <c r="M170" s="331"/>
      <c r="N170" s="28"/>
      <c r="O170" s="314" t="s">
        <v>94</v>
      </c>
      <c r="P170" s="315"/>
      <c r="Q170" s="315"/>
      <c r="R170" s="315"/>
      <c r="S170" s="74" t="str">
        <f ca="1">IFERROR(INDEX('Staff List'!$G$9:$G$358, MATCH(Y173, 'Staff List'!$B$9:$B$358, 0)), "")</f>
        <v/>
      </c>
      <c r="T170" s="317" t="str">
        <f ca="1">IFERROR(INDEX('Staff List'!$AP$6:$AP$8, MATCH(S170, 'Staff List'!$AI$6:$AI$8, 0)), "")</f>
        <v/>
      </c>
      <c r="U170" s="313"/>
      <c r="V170" s="313"/>
      <c r="W170" s="313"/>
      <c r="X170" s="313"/>
      <c r="Y170" s="331"/>
      <c r="Z170" s="28"/>
      <c r="AA170" s="314" t="s">
        <v>94</v>
      </c>
      <c r="AB170" s="315"/>
      <c r="AC170" s="315"/>
      <c r="AD170" s="315"/>
      <c r="AE170" s="74" t="str">
        <f ca="1">IFERROR(INDEX('Staff List'!$G$9:$G$358, MATCH(AK173, 'Staff List'!$B$9:$B$358, 0)), "")</f>
        <v/>
      </c>
      <c r="AF170" s="317" t="str">
        <f ca="1">IFERROR(INDEX('Staff List'!$AP$6:$AP$8, MATCH(AE170, 'Staff List'!$AI$6:$AI$8, 0)), "")</f>
        <v/>
      </c>
      <c r="AG170" s="313"/>
      <c r="AH170" s="313"/>
      <c r="AI170" s="313"/>
      <c r="AJ170" s="313"/>
      <c r="AK170" s="331"/>
      <c r="AL170" s="28"/>
      <c r="AM170" s="314" t="s">
        <v>94</v>
      </c>
      <c r="AN170" s="315"/>
      <c r="AO170" s="315"/>
      <c r="AP170" s="315"/>
      <c r="AQ170" s="74" t="str">
        <f ca="1">IFERROR(INDEX('Staff List'!$G$9:$G$358, MATCH(AW173, 'Staff List'!$B$9:$B$358, 0)), "")</f>
        <v/>
      </c>
      <c r="AR170" s="317" t="str">
        <f ca="1">IFERROR(INDEX('Staff List'!$AP$6:$AP$8, MATCH(AQ170, 'Staff List'!$AI$6:$AI$8, 0)), "")</f>
        <v/>
      </c>
      <c r="AS170" s="313"/>
      <c r="AT170" s="313"/>
      <c r="AU170" s="313"/>
      <c r="AV170" s="313"/>
      <c r="AW170" s="331"/>
      <c r="AX170" s="28"/>
      <c r="AY170" s="314" t="s">
        <v>94</v>
      </c>
      <c r="AZ170" s="315"/>
      <c r="BA170" s="315"/>
      <c r="BB170" s="315"/>
      <c r="BC170" s="74" t="str">
        <f ca="1">IFERROR(INDEX('Staff List'!$G$9:$G$358, MATCH(BI173, 'Staff List'!$B$9:$B$358, 0)), "")</f>
        <v/>
      </c>
      <c r="BD170" s="317" t="str">
        <f ca="1">IFERROR(INDEX('Staff List'!$AP$6:$AP$8, MATCH(BC170, 'Staff List'!$AI$6:$AI$8, 0)), "")</f>
        <v/>
      </c>
      <c r="BE170" s="313"/>
      <c r="BF170" s="313"/>
      <c r="BG170" s="313"/>
      <c r="BH170" s="313"/>
      <c r="BI170" s="331"/>
      <c r="BJ170" s="29"/>
      <c r="BK170" s="1"/>
      <c r="BN170" s="8">
        <v>169</v>
      </c>
      <c r="BO170" s="9" t="str">
        <f>IF(INDEX('Staff List'!$E$9:$E$358, MATCH(BN170, NumList, 0))="", "", INDEX('Staff List'!$E$9:$E$358, MATCH(BN170, NumList, 0)))</f>
        <v/>
      </c>
      <c r="BP170" s="9" t="str">
        <f>IFERROR(RANK(BO170,$BO$2:$BO$351,1)+COUNTIF($BO$2:BO170,BO170)-1, "")</f>
        <v/>
      </c>
      <c r="BQ170" s="9" t="str">
        <f>IF(BO170="", "", COUNTIF($BO$2:BO170, BO170))</f>
        <v/>
      </c>
      <c r="BR170" s="68" t="str">
        <f t="shared" si="6"/>
        <v/>
      </c>
      <c r="BT170" s="8">
        <v>169</v>
      </c>
      <c r="BU170" s="9" t="str">
        <f>IFERROR(IF(INDEX($CL$2:$CL$7, MATCH(BU169, $CK$2:$CK$7, 0))&lt;=COUNTIF($BU$2:BU169, BU167), "", BU167), "")</f>
        <v/>
      </c>
      <c r="BV170" s="9" t="str">
        <f>IF(BU170="", "", COUNTIF($BU$2:BU170, BU170))</f>
        <v/>
      </c>
      <c r="BW170" s="68" t="str">
        <f t="shared" si="7"/>
        <v/>
      </c>
      <c r="BY170" s="80" t="str">
        <f t="shared" si="8"/>
        <v/>
      </c>
    </row>
    <row r="171" spans="1:77" x14ac:dyDescent="0.25">
      <c r="A171" s="1"/>
      <c r="B171" s="27"/>
      <c r="C171" s="314" t="s">
        <v>97</v>
      </c>
      <c r="D171" s="315"/>
      <c r="E171" s="315"/>
      <c r="F171" s="319"/>
      <c r="G171" s="320"/>
      <c r="H171" s="317" t="str">
        <f ca="1">IFERROR(INDEX('Staff List'!$AT$6:$AT$8, MATCH(E168, 'Staff List'!$AM$6:$AM$8, 0)), "")</f>
        <v/>
      </c>
      <c r="I171" s="313"/>
      <c r="J171" s="313"/>
      <c r="K171" s="313"/>
      <c r="L171" s="313"/>
      <c r="M171" s="75" t="e">
        <f ca="1">INDEX($BY$2:$BY$401, MATCH(M174, $BT$2:$BT$401, 0))</f>
        <v>#N/A</v>
      </c>
      <c r="N171" s="28"/>
      <c r="O171" s="314" t="s">
        <v>97</v>
      </c>
      <c r="P171" s="315"/>
      <c r="Q171" s="315"/>
      <c r="R171" s="319"/>
      <c r="S171" s="320"/>
      <c r="T171" s="317" t="str">
        <f ca="1">IFERROR(INDEX('Staff List'!$AT$6:$AT$8, MATCH(Q168, 'Staff List'!$AM$6:$AM$8, 0)), "")</f>
        <v/>
      </c>
      <c r="U171" s="313"/>
      <c r="V171" s="313"/>
      <c r="W171" s="313"/>
      <c r="X171" s="313"/>
      <c r="Y171" s="75" t="e">
        <f ca="1">INDEX($BY$2:$BY$401, MATCH(Y174, $BT$2:$BT$401, 0))</f>
        <v>#N/A</v>
      </c>
      <c r="Z171" s="28"/>
      <c r="AA171" s="314" t="s">
        <v>97</v>
      </c>
      <c r="AB171" s="315"/>
      <c r="AC171" s="315"/>
      <c r="AD171" s="319"/>
      <c r="AE171" s="320"/>
      <c r="AF171" s="317" t="str">
        <f ca="1">IFERROR(INDEX('Staff List'!$AT$6:$AT$8, MATCH(AC168, 'Staff List'!$AM$6:$AM$8, 0)), "")</f>
        <v/>
      </c>
      <c r="AG171" s="313"/>
      <c r="AH171" s="313"/>
      <c r="AI171" s="313"/>
      <c r="AJ171" s="313"/>
      <c r="AK171" s="75" t="e">
        <f ca="1">INDEX($BY$2:$BY$401, MATCH(AK174, $BT$2:$BT$401, 0))</f>
        <v>#N/A</v>
      </c>
      <c r="AL171" s="28"/>
      <c r="AM171" s="314" t="s">
        <v>97</v>
      </c>
      <c r="AN171" s="315"/>
      <c r="AO171" s="315"/>
      <c r="AP171" s="319"/>
      <c r="AQ171" s="320"/>
      <c r="AR171" s="317" t="str">
        <f ca="1">IFERROR(INDEX('Staff List'!$AT$6:$AT$8, MATCH(AO168, 'Staff List'!$AM$6:$AM$8, 0)), "")</f>
        <v/>
      </c>
      <c r="AS171" s="313"/>
      <c r="AT171" s="313"/>
      <c r="AU171" s="313"/>
      <c r="AV171" s="313"/>
      <c r="AW171" s="75" t="e">
        <f ca="1">INDEX($BY$2:$BY$401, MATCH(AW174, $BT$2:$BT$401, 0))</f>
        <v>#N/A</v>
      </c>
      <c r="AX171" s="28"/>
      <c r="AY171" s="314" t="s">
        <v>97</v>
      </c>
      <c r="AZ171" s="315"/>
      <c r="BA171" s="315"/>
      <c r="BB171" s="319"/>
      <c r="BC171" s="320"/>
      <c r="BD171" s="317" t="str">
        <f ca="1">IFERROR(INDEX('Staff List'!$AT$6:$AT$8, MATCH(BA168, 'Staff List'!$AM$6:$AM$8, 0)), "")</f>
        <v/>
      </c>
      <c r="BE171" s="313"/>
      <c r="BF171" s="313"/>
      <c r="BG171" s="313"/>
      <c r="BH171" s="313"/>
      <c r="BI171" s="75" t="e">
        <f ca="1">INDEX($BY$2:$BY$401, MATCH(BI174, $BT$2:$BT$401, 0))</f>
        <v>#N/A</v>
      </c>
      <c r="BJ171" s="29"/>
      <c r="BK171" s="1"/>
      <c r="BN171" s="8">
        <v>170</v>
      </c>
      <c r="BO171" s="9" t="str">
        <f>IF(INDEX('Staff List'!$E$9:$E$358, MATCH(BN171, NumList, 0))="", "", INDEX('Staff List'!$E$9:$E$358, MATCH(BN171, NumList, 0)))</f>
        <v/>
      </c>
      <c r="BP171" s="9" t="str">
        <f>IFERROR(RANK(BO171,$BO$2:$BO$351,1)+COUNTIF($BO$2:BO171,BO171)-1, "")</f>
        <v/>
      </c>
      <c r="BQ171" s="9" t="str">
        <f>IF(BO171="", "", COUNTIF($BO$2:BO171, BO171))</f>
        <v/>
      </c>
      <c r="BR171" s="68" t="str">
        <f t="shared" si="6"/>
        <v/>
      </c>
      <c r="BT171" s="8">
        <v>170</v>
      </c>
      <c r="BU171" s="9" t="str">
        <f>IFERROR(IF(INDEX($CL$2:$CL$7, MATCH(BU170, $CK$2:$CK$7, 0))&lt;=COUNTIF($BU$2:BU170, BU167), "", BU167), "")</f>
        <v/>
      </c>
      <c r="BV171" s="9" t="str">
        <f>IF(BU171="", "", COUNTIF($BU$2:BU171, BU171))</f>
        <v/>
      </c>
      <c r="BW171" s="68" t="str">
        <f t="shared" si="7"/>
        <v/>
      </c>
      <c r="BY171" s="80" t="str">
        <f t="shared" si="8"/>
        <v/>
      </c>
    </row>
    <row r="172" spans="1:77" x14ac:dyDescent="0.25">
      <c r="A172" s="1"/>
      <c r="B172" s="27"/>
      <c r="C172" s="314" t="s">
        <v>93</v>
      </c>
      <c r="D172" s="315"/>
      <c r="E172" s="316"/>
      <c r="F172" s="313" t="str">
        <f ca="1">IFERROR(IF(INDEX('Staff List'!$M$9:$M$358, MATCH(M173, 'Staff List'!$B$9:$B$358, 0))="", "", INDEX('Staff List'!$M$9:$M$358, MATCH(M173, 'Staff List'!$B$9:$B$358, 0))), "")</f>
        <v/>
      </c>
      <c r="G172" s="313"/>
      <c r="H172" s="313"/>
      <c r="I172" s="313"/>
      <c r="J172" s="313"/>
      <c r="K172" s="313"/>
      <c r="L172" s="313"/>
      <c r="M172" s="75" t="str">
        <f ca="1">IFERROR(INDEX($BO$2:$BO$351, MATCH(M171, $BP$2:$BP$351, 0)), "")</f>
        <v/>
      </c>
      <c r="N172" s="28"/>
      <c r="O172" s="314" t="s">
        <v>93</v>
      </c>
      <c r="P172" s="315"/>
      <c r="Q172" s="316"/>
      <c r="R172" s="313" t="str">
        <f ca="1">IFERROR(IF(INDEX('Staff List'!$M$9:$M$358, MATCH(Y173, 'Staff List'!$B$9:$B$358, 0))="", "", INDEX('Staff List'!$M$9:$M$358, MATCH(Y173, 'Staff List'!$B$9:$B$358, 0))), "")</f>
        <v/>
      </c>
      <c r="S172" s="313"/>
      <c r="T172" s="313"/>
      <c r="U172" s="313"/>
      <c r="V172" s="313"/>
      <c r="W172" s="313"/>
      <c r="X172" s="313"/>
      <c r="Y172" s="75" t="str">
        <f ca="1">IFERROR(INDEX($BO$2:$BO$351, MATCH(Y171, $BP$2:$BP$351, 0)), "")</f>
        <v/>
      </c>
      <c r="Z172" s="28"/>
      <c r="AA172" s="314" t="s">
        <v>93</v>
      </c>
      <c r="AB172" s="315"/>
      <c r="AC172" s="316"/>
      <c r="AD172" s="313" t="str">
        <f ca="1">IFERROR(IF(INDEX('Staff List'!$M$9:$M$358, MATCH(AK173, 'Staff List'!$B$9:$B$358, 0))="", "", INDEX('Staff List'!$M$9:$M$358, MATCH(AK173, 'Staff List'!$B$9:$B$358, 0))), "")</f>
        <v/>
      </c>
      <c r="AE172" s="313"/>
      <c r="AF172" s="313"/>
      <c r="AG172" s="313"/>
      <c r="AH172" s="313"/>
      <c r="AI172" s="313"/>
      <c r="AJ172" s="313"/>
      <c r="AK172" s="75" t="str">
        <f ca="1">IFERROR(INDEX($BO$2:$BO$351, MATCH(AK171, $BP$2:$BP$351, 0)), "")</f>
        <v/>
      </c>
      <c r="AL172" s="28"/>
      <c r="AM172" s="314" t="s">
        <v>93</v>
      </c>
      <c r="AN172" s="315"/>
      <c r="AO172" s="316"/>
      <c r="AP172" s="313" t="str">
        <f ca="1">IFERROR(IF(INDEX('Staff List'!$M$9:$M$358, MATCH(AW173, 'Staff List'!$B$9:$B$358, 0))="", "", INDEX('Staff List'!$M$9:$M$358, MATCH(AW173, 'Staff List'!$B$9:$B$358, 0))), "")</f>
        <v/>
      </c>
      <c r="AQ172" s="313"/>
      <c r="AR172" s="313"/>
      <c r="AS172" s="313"/>
      <c r="AT172" s="313"/>
      <c r="AU172" s="313"/>
      <c r="AV172" s="313"/>
      <c r="AW172" s="75" t="str">
        <f ca="1">IFERROR(INDEX($BO$2:$BO$351, MATCH(AW171, $BP$2:$BP$351, 0)), "")</f>
        <v/>
      </c>
      <c r="AX172" s="28"/>
      <c r="AY172" s="314" t="s">
        <v>93</v>
      </c>
      <c r="AZ172" s="315"/>
      <c r="BA172" s="316"/>
      <c r="BB172" s="313" t="str">
        <f ca="1">IFERROR(IF(INDEX('Staff List'!$M$9:$M$358, MATCH(BI173, 'Staff List'!$B$9:$B$358, 0))="", "", INDEX('Staff List'!$M$9:$M$358, MATCH(BI173, 'Staff List'!$B$9:$B$358, 0))), "")</f>
        <v/>
      </c>
      <c r="BC172" s="313"/>
      <c r="BD172" s="313"/>
      <c r="BE172" s="313"/>
      <c r="BF172" s="313"/>
      <c r="BG172" s="313"/>
      <c r="BH172" s="313"/>
      <c r="BI172" s="75" t="str">
        <f ca="1">IFERROR(INDEX($BO$2:$BO$351, MATCH(BI171, $BP$2:$BP$351, 0)), "")</f>
        <v/>
      </c>
      <c r="BJ172" s="29"/>
      <c r="BK172" s="1"/>
      <c r="BN172" s="8">
        <v>171</v>
      </c>
      <c r="BO172" s="9" t="str">
        <f>IF(INDEX('Staff List'!$E$9:$E$358, MATCH(BN172, NumList, 0))="", "", INDEX('Staff List'!$E$9:$E$358, MATCH(BN172, NumList, 0)))</f>
        <v/>
      </c>
      <c r="BP172" s="9" t="str">
        <f>IFERROR(RANK(BO172,$BO$2:$BO$351,1)+COUNTIF($BO$2:BO172,BO172)-1, "")</f>
        <v/>
      </c>
      <c r="BQ172" s="9" t="str">
        <f>IF(BO172="", "", COUNTIF($BO$2:BO172, BO172))</f>
        <v/>
      </c>
      <c r="BR172" s="68" t="str">
        <f t="shared" si="6"/>
        <v/>
      </c>
      <c r="BT172" s="8">
        <v>171</v>
      </c>
      <c r="BU172" s="9" t="str">
        <f>IFERROR(IF(INDEX($CL$2:$CL$7,MATCH(BU167,$CK$2:$CK$7,0))&lt;=COUNTIF($BU$2:BU171,BU167),IF((BU167+1)&lt;=6,BU167+1,""),BU167), "")</f>
        <v/>
      </c>
      <c r="BV172" s="9" t="str">
        <f>IF(BU172="", "", COUNTIF($BU$2:BU172, BU172))</f>
        <v/>
      </c>
      <c r="BW172" s="68" t="str">
        <f t="shared" si="7"/>
        <v/>
      </c>
      <c r="BY172" s="80" t="str">
        <f t="shared" si="8"/>
        <v/>
      </c>
    </row>
    <row r="173" spans="1:77" x14ac:dyDescent="0.25">
      <c r="A173" s="1"/>
      <c r="B173" s="27"/>
      <c r="C173" s="314" t="s">
        <v>92</v>
      </c>
      <c r="D173" s="315"/>
      <c r="E173" s="316"/>
      <c r="F173" s="317" t="str">
        <f ca="1">IFERROR(IF(INDEX('Staff List'!$Q$9:$Q$358, MATCH(M173, 'Staff List'!$B$9:$B$358, 0))="", "", INDEX('Staff List'!$Q$9:$Q$358, MATCH(M173, 'Staff List'!$B$9:$B$358, 0))), "")</f>
        <v/>
      </c>
      <c r="G173" s="313"/>
      <c r="H173" s="313"/>
      <c r="I173" s="313"/>
      <c r="J173" s="313"/>
      <c r="K173" s="313"/>
      <c r="L173" s="313"/>
      <c r="M173" s="75" t="str">
        <f ca="1">IFERROR(IF(M171="", "", INDEX($BN$2:$BN$351, MATCH(M171, $BP$2:$BP$351, 0))), "")</f>
        <v/>
      </c>
      <c r="N173" s="28"/>
      <c r="O173" s="314" t="s">
        <v>92</v>
      </c>
      <c r="P173" s="315"/>
      <c r="Q173" s="316"/>
      <c r="R173" s="317" t="str">
        <f ca="1">IFERROR(IF(INDEX('Staff List'!$Q$9:$Q$358, MATCH(Y173, 'Staff List'!$B$9:$B$358, 0))="", "", INDEX('Staff List'!$Q$9:$Q$358, MATCH(Y173, 'Staff List'!$B$9:$B$358, 0))), "")</f>
        <v/>
      </c>
      <c r="S173" s="313"/>
      <c r="T173" s="313"/>
      <c r="U173" s="313"/>
      <c r="V173" s="313"/>
      <c r="W173" s="313"/>
      <c r="X173" s="313"/>
      <c r="Y173" s="75" t="str">
        <f ca="1">IFERROR(IF(Y171="", "", INDEX($BN$2:$BN$351, MATCH(Y171, $BP$2:$BP$351, 0))), "")</f>
        <v/>
      </c>
      <c r="Z173" s="28"/>
      <c r="AA173" s="314" t="s">
        <v>92</v>
      </c>
      <c r="AB173" s="315"/>
      <c r="AC173" s="316"/>
      <c r="AD173" s="317" t="str">
        <f ca="1">IFERROR(IF(INDEX('Staff List'!$Q$9:$Q$358, MATCH(AK173, 'Staff List'!$B$9:$B$358, 0))="", "", INDEX('Staff List'!$Q$9:$Q$358, MATCH(AK173, 'Staff List'!$B$9:$B$358, 0))), "")</f>
        <v/>
      </c>
      <c r="AE173" s="313"/>
      <c r="AF173" s="313"/>
      <c r="AG173" s="313"/>
      <c r="AH173" s="313"/>
      <c r="AI173" s="313"/>
      <c r="AJ173" s="313"/>
      <c r="AK173" s="75" t="str">
        <f ca="1">IFERROR(IF(AK171="", "", INDEX($BN$2:$BN$351, MATCH(AK171, $BP$2:$BP$351, 0))), "")</f>
        <v/>
      </c>
      <c r="AL173" s="28"/>
      <c r="AM173" s="314" t="s">
        <v>92</v>
      </c>
      <c r="AN173" s="315"/>
      <c r="AO173" s="316"/>
      <c r="AP173" s="317" t="str">
        <f ca="1">IFERROR(IF(INDEX('Staff List'!$Q$9:$Q$358, MATCH(AW173, 'Staff List'!$B$9:$B$358, 0))="", "", INDEX('Staff List'!$Q$9:$Q$358, MATCH(AW173, 'Staff List'!$B$9:$B$358, 0))), "")</f>
        <v/>
      </c>
      <c r="AQ173" s="313"/>
      <c r="AR173" s="313"/>
      <c r="AS173" s="313"/>
      <c r="AT173" s="313"/>
      <c r="AU173" s="313"/>
      <c r="AV173" s="313"/>
      <c r="AW173" s="75" t="str">
        <f ca="1">IFERROR(IF(AW171="", "", INDEX($BN$2:$BN$351, MATCH(AW171, $BP$2:$BP$351, 0))), "")</f>
        <v/>
      </c>
      <c r="AX173" s="28"/>
      <c r="AY173" s="314" t="s">
        <v>92</v>
      </c>
      <c r="AZ173" s="315"/>
      <c r="BA173" s="316"/>
      <c r="BB173" s="317" t="str">
        <f ca="1">IFERROR(IF(INDEX('Staff List'!$Q$9:$Q$358, MATCH(BI173, 'Staff List'!$B$9:$B$358, 0))="", "", INDEX('Staff List'!$Q$9:$Q$358, MATCH(BI173, 'Staff List'!$B$9:$B$358, 0))), "")</f>
        <v/>
      </c>
      <c r="BC173" s="313"/>
      <c r="BD173" s="313"/>
      <c r="BE173" s="313"/>
      <c r="BF173" s="313"/>
      <c r="BG173" s="313"/>
      <c r="BH173" s="313"/>
      <c r="BI173" s="75" t="str">
        <f ca="1">IFERROR(IF(BI171="", "", INDEX($BN$2:$BN$351, MATCH(BI171, $BP$2:$BP$351, 0))), "")</f>
        <v/>
      </c>
      <c r="BJ173" s="29"/>
      <c r="BK173" s="1"/>
      <c r="BN173" s="8">
        <v>172</v>
      </c>
      <c r="BO173" s="9" t="str">
        <f>IF(INDEX('Staff List'!$E$9:$E$358, MATCH(BN173, NumList, 0))="", "", INDEX('Staff List'!$E$9:$E$358, MATCH(BN173, NumList, 0)))</f>
        <v/>
      </c>
      <c r="BP173" s="9" t="str">
        <f>IFERROR(RANK(BO173,$BO$2:$BO$351,1)+COUNTIF($BO$2:BO173,BO173)-1, "")</f>
        <v/>
      </c>
      <c r="BQ173" s="9" t="str">
        <f>IF(BO173="", "", COUNTIF($BO$2:BO173, BO173))</f>
        <v/>
      </c>
      <c r="BR173" s="68" t="str">
        <f t="shared" si="6"/>
        <v/>
      </c>
      <c r="BT173" s="8">
        <v>172</v>
      </c>
      <c r="BU173" s="9" t="str">
        <f>IFERROR(IF(INDEX($CL$2:$CL$7, MATCH(BU172, $CK$2:$CK$7, 0))&lt;=COUNTIF($BU$2:BU172, BU172), "", BU172), "")</f>
        <v/>
      </c>
      <c r="BV173" s="9" t="str">
        <f>IF(BU173="", "", COUNTIF($BU$2:BU173, BU173))</f>
        <v/>
      </c>
      <c r="BW173" s="68" t="str">
        <f t="shared" si="7"/>
        <v/>
      </c>
      <c r="BY173" s="80" t="str">
        <f t="shared" si="8"/>
        <v/>
      </c>
    </row>
    <row r="174" spans="1:77" x14ac:dyDescent="0.25">
      <c r="A174" s="1"/>
      <c r="B174" s="27"/>
      <c r="C174" s="318" t="s">
        <v>96</v>
      </c>
      <c r="D174" s="319"/>
      <c r="E174" s="320"/>
      <c r="F174" s="321" t="str">
        <f ca="1">IFERROR(IF(INDEX('Staff List'!$U$9:$U$358, MATCH(M173, 'Staff List'!$B$9:$B$358, 0))="", "", INDEX('Staff List'!$U$9:$U$358, MATCH(M173, 'Staff List'!$B$9:$B$358, 0))), "")</f>
        <v/>
      </c>
      <c r="G174" s="322"/>
      <c r="H174" s="322"/>
      <c r="I174" s="322"/>
      <c r="J174" s="322"/>
      <c r="K174" s="322"/>
      <c r="L174" s="322"/>
      <c r="M174" s="81">
        <f ca="1">BI164+1</f>
        <v>575</v>
      </c>
      <c r="N174" s="28"/>
      <c r="O174" s="318" t="s">
        <v>96</v>
      </c>
      <c r="P174" s="319"/>
      <c r="Q174" s="320"/>
      <c r="R174" s="321" t="str">
        <f ca="1">IFERROR(IF(INDEX('Staff List'!$U$9:$U$358, MATCH(Y173, 'Staff List'!$B$9:$B$358, 0))="", "", INDEX('Staff List'!$U$9:$U$358, MATCH(Y173, 'Staff List'!$B$9:$B$358, 0))), "")</f>
        <v/>
      </c>
      <c r="S174" s="322"/>
      <c r="T174" s="322"/>
      <c r="U174" s="322"/>
      <c r="V174" s="322"/>
      <c r="W174" s="322"/>
      <c r="X174" s="322"/>
      <c r="Y174" s="81">
        <f ca="1">M174+1</f>
        <v>576</v>
      </c>
      <c r="Z174" s="28"/>
      <c r="AA174" s="318" t="s">
        <v>96</v>
      </c>
      <c r="AB174" s="319"/>
      <c r="AC174" s="320"/>
      <c r="AD174" s="321" t="str">
        <f ca="1">IFERROR(IF(INDEX('Staff List'!$U$9:$U$358, MATCH(AK173, 'Staff List'!$B$9:$B$358, 0))="", "", INDEX('Staff List'!$U$9:$U$358, MATCH(AK173, 'Staff List'!$B$9:$B$358, 0))), "")</f>
        <v/>
      </c>
      <c r="AE174" s="322"/>
      <c r="AF174" s="322"/>
      <c r="AG174" s="322"/>
      <c r="AH174" s="322"/>
      <c r="AI174" s="322"/>
      <c r="AJ174" s="322"/>
      <c r="AK174" s="81">
        <f ca="1">Y174+1</f>
        <v>577</v>
      </c>
      <c r="AL174" s="28"/>
      <c r="AM174" s="318" t="s">
        <v>96</v>
      </c>
      <c r="AN174" s="319"/>
      <c r="AO174" s="320"/>
      <c r="AP174" s="321" t="str">
        <f ca="1">IFERROR(IF(INDEX('Staff List'!$U$9:$U$358, MATCH(AW173, 'Staff List'!$B$9:$B$358, 0))="", "", INDEX('Staff List'!$U$9:$U$358, MATCH(AW173, 'Staff List'!$B$9:$B$358, 0))), "")</f>
        <v/>
      </c>
      <c r="AQ174" s="322"/>
      <c r="AR174" s="322"/>
      <c r="AS174" s="322"/>
      <c r="AT174" s="322"/>
      <c r="AU174" s="322"/>
      <c r="AV174" s="322"/>
      <c r="AW174" s="81">
        <f ca="1">AK174+1</f>
        <v>578</v>
      </c>
      <c r="AX174" s="28"/>
      <c r="AY174" s="318" t="s">
        <v>96</v>
      </c>
      <c r="AZ174" s="319"/>
      <c r="BA174" s="320"/>
      <c r="BB174" s="321" t="str">
        <f ca="1">IFERROR(IF(INDEX('Staff List'!$U$9:$U$358, MATCH(BI173, 'Staff List'!$B$9:$B$358, 0))="", "", INDEX('Staff List'!$U$9:$U$358, MATCH(BI173, 'Staff List'!$B$9:$B$358, 0))), "")</f>
        <v/>
      </c>
      <c r="BC174" s="322"/>
      <c r="BD174" s="322"/>
      <c r="BE174" s="322"/>
      <c r="BF174" s="322"/>
      <c r="BG174" s="322"/>
      <c r="BH174" s="322"/>
      <c r="BI174" s="81">
        <f ca="1">AW174+1</f>
        <v>579</v>
      </c>
      <c r="BJ174" s="29"/>
      <c r="BK174" s="1"/>
      <c r="BN174" s="8">
        <v>173</v>
      </c>
      <c r="BO174" s="9" t="str">
        <f>IF(INDEX('Staff List'!$E$9:$E$358, MATCH(BN174, NumList, 0))="", "", INDEX('Staff List'!$E$9:$E$358, MATCH(BN174, NumList, 0)))</f>
        <v/>
      </c>
      <c r="BP174" s="9" t="str">
        <f>IFERROR(RANK(BO174,$BO$2:$BO$351,1)+COUNTIF($BO$2:BO174,BO174)-1, "")</f>
        <v/>
      </c>
      <c r="BQ174" s="9" t="str">
        <f>IF(BO174="", "", COUNTIF($BO$2:BO174, BO174))</f>
        <v/>
      </c>
      <c r="BR174" s="68" t="str">
        <f t="shared" si="6"/>
        <v/>
      </c>
      <c r="BT174" s="8">
        <v>173</v>
      </c>
      <c r="BU174" s="9" t="str">
        <f>IFERROR(IF(INDEX($CL$2:$CL$7, MATCH(BU173, $CK$2:$CK$7, 0))&lt;=COUNTIF($BU$2:BU173, BU172), "", BU172), "")</f>
        <v/>
      </c>
      <c r="BV174" s="9" t="str">
        <f>IF(BU174="", "", COUNTIF($BU$2:BU174, BU174))</f>
        <v/>
      </c>
      <c r="BW174" s="68" t="str">
        <f t="shared" si="7"/>
        <v/>
      </c>
      <c r="BY174" s="80" t="str">
        <f t="shared" si="8"/>
        <v/>
      </c>
    </row>
    <row r="175" spans="1:77" x14ac:dyDescent="0.25">
      <c r="A175" s="1"/>
      <c r="B175" s="2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c r="BF175" s="28"/>
      <c r="BG175" s="28"/>
      <c r="BH175" s="28"/>
      <c r="BI175" s="28"/>
      <c r="BJ175" s="29"/>
      <c r="BK175" s="1"/>
      <c r="BN175" s="8">
        <v>174</v>
      </c>
      <c r="BO175" s="9" t="str">
        <f>IF(INDEX('Staff List'!$E$9:$E$358, MATCH(BN175, NumList, 0))="", "", INDEX('Staff List'!$E$9:$E$358, MATCH(BN175, NumList, 0)))</f>
        <v/>
      </c>
      <c r="BP175" s="9" t="str">
        <f>IFERROR(RANK(BO175,$BO$2:$BO$351,1)+COUNTIF($BO$2:BO175,BO175)-1, "")</f>
        <v/>
      </c>
      <c r="BQ175" s="9" t="str">
        <f>IF(BO175="", "", COUNTIF($BO$2:BO175, BO175))</f>
        <v/>
      </c>
      <c r="BR175" s="68" t="str">
        <f t="shared" si="6"/>
        <v/>
      </c>
      <c r="BT175" s="8">
        <v>174</v>
      </c>
      <c r="BU175" s="9" t="str">
        <f>IFERROR(IF(INDEX($CL$2:$CL$7, MATCH(BU174, $CK$2:$CK$7, 0))&lt;=COUNTIF($BU$2:BU174, BU172), "", BU172), "")</f>
        <v/>
      </c>
      <c r="BV175" s="9" t="str">
        <f>IF(BU175="", "", COUNTIF($BU$2:BU175, BU175))</f>
        <v/>
      </c>
      <c r="BW175" s="68" t="str">
        <f t="shared" si="7"/>
        <v/>
      </c>
      <c r="BY175" s="80" t="str">
        <f t="shared" si="8"/>
        <v/>
      </c>
    </row>
    <row r="176" spans="1:77" x14ac:dyDescent="0.25">
      <c r="A176" s="1"/>
      <c r="B176" s="27"/>
      <c r="C176" s="121" t="str">
        <f ca="1">"Tier "&amp;M182&amp;""</f>
        <v xml:space="preserve">Tier </v>
      </c>
      <c r="D176" s="122"/>
      <c r="E176" s="122"/>
      <c r="F176" s="122"/>
      <c r="G176" s="122"/>
      <c r="H176" s="122"/>
      <c r="I176" s="122"/>
      <c r="J176" s="122"/>
      <c r="K176" s="122"/>
      <c r="L176" s="122"/>
      <c r="M176" s="239"/>
      <c r="N176" s="28"/>
      <c r="O176" s="121" t="str">
        <f ca="1">"Tier "&amp;Y182&amp;""</f>
        <v xml:space="preserve">Tier </v>
      </c>
      <c r="P176" s="122"/>
      <c r="Q176" s="122"/>
      <c r="R176" s="122"/>
      <c r="S176" s="122"/>
      <c r="T176" s="122"/>
      <c r="U176" s="122"/>
      <c r="V176" s="122"/>
      <c r="W176" s="122"/>
      <c r="X176" s="122"/>
      <c r="Y176" s="239"/>
      <c r="Z176" s="28"/>
      <c r="AA176" s="121" t="str">
        <f ca="1">"Tier "&amp;AK182&amp;""</f>
        <v xml:space="preserve">Tier </v>
      </c>
      <c r="AB176" s="122"/>
      <c r="AC176" s="122"/>
      <c r="AD176" s="122"/>
      <c r="AE176" s="122"/>
      <c r="AF176" s="122"/>
      <c r="AG176" s="122"/>
      <c r="AH176" s="122"/>
      <c r="AI176" s="122"/>
      <c r="AJ176" s="122"/>
      <c r="AK176" s="239"/>
      <c r="AL176" s="28"/>
      <c r="AM176" s="121" t="str">
        <f ca="1">"Tier "&amp;AW182&amp;""</f>
        <v xml:space="preserve">Tier </v>
      </c>
      <c r="AN176" s="122"/>
      <c r="AO176" s="122"/>
      <c r="AP176" s="122"/>
      <c r="AQ176" s="122"/>
      <c r="AR176" s="122"/>
      <c r="AS176" s="122"/>
      <c r="AT176" s="122"/>
      <c r="AU176" s="122"/>
      <c r="AV176" s="122"/>
      <c r="AW176" s="239"/>
      <c r="AX176" s="28"/>
      <c r="AY176" s="121" t="str">
        <f ca="1">"Tier "&amp;BI182&amp;""</f>
        <v xml:space="preserve">Tier </v>
      </c>
      <c r="AZ176" s="122"/>
      <c r="BA176" s="122"/>
      <c r="BB176" s="122"/>
      <c r="BC176" s="122"/>
      <c r="BD176" s="122"/>
      <c r="BE176" s="122"/>
      <c r="BF176" s="122"/>
      <c r="BG176" s="122"/>
      <c r="BH176" s="122"/>
      <c r="BI176" s="239"/>
      <c r="BJ176" s="29"/>
      <c r="BK176" s="1"/>
      <c r="BN176" s="8">
        <v>175</v>
      </c>
      <c r="BO176" s="9" t="str">
        <f>IF(INDEX('Staff List'!$E$9:$E$358, MATCH(BN176, NumList, 0))="", "", INDEX('Staff List'!$E$9:$E$358, MATCH(BN176, NumList, 0)))</f>
        <v/>
      </c>
      <c r="BP176" s="9" t="str">
        <f>IFERROR(RANK(BO176,$BO$2:$BO$351,1)+COUNTIF($BO$2:BO176,BO176)-1, "")</f>
        <v/>
      </c>
      <c r="BQ176" s="9" t="str">
        <f>IF(BO176="", "", COUNTIF($BO$2:BO176, BO176))</f>
        <v/>
      </c>
      <c r="BR176" s="68" t="str">
        <f t="shared" si="6"/>
        <v/>
      </c>
      <c r="BT176" s="8">
        <v>175</v>
      </c>
      <c r="BU176" s="9" t="str">
        <f>IFERROR(IF(INDEX($CL$2:$CL$7, MATCH(BU175, $CK$2:$CK$7, 0))&lt;=COUNTIF($BU$2:BU175, BU172), "", BU172), "")</f>
        <v/>
      </c>
      <c r="BV176" s="9" t="str">
        <f>IF(BU176="", "", COUNTIF($BU$2:BU176, BU176))</f>
        <v/>
      </c>
      <c r="BW176" s="68" t="str">
        <f t="shared" si="7"/>
        <v/>
      </c>
      <c r="BY176" s="80" t="str">
        <f t="shared" si="8"/>
        <v/>
      </c>
    </row>
    <row r="177" spans="1:77" x14ac:dyDescent="0.25">
      <c r="A177" s="1"/>
      <c r="B177" s="27"/>
      <c r="C177" s="326" t="s">
        <v>91</v>
      </c>
      <c r="D177" s="325"/>
      <c r="E177" s="327"/>
      <c r="F177" s="328" t="str">
        <f ca="1">IFERROR(IF(INDEX('Staff List'!$C$9:$C$358, MATCH(M183, 'Staff List'!$B$9:$B$358, 0))="", "", INDEX('Staff List'!$C$9:$C$358, MATCH(M183, 'Staff List'!$B$9:$B$358, 0))), "")</f>
        <v/>
      </c>
      <c r="G177" s="329"/>
      <c r="H177" s="329"/>
      <c r="I177" s="329"/>
      <c r="J177" s="329"/>
      <c r="K177" s="329"/>
      <c r="L177" s="329"/>
      <c r="M177" s="330"/>
      <c r="N177" s="28"/>
      <c r="O177" s="326" t="s">
        <v>91</v>
      </c>
      <c r="P177" s="325"/>
      <c r="Q177" s="327"/>
      <c r="R177" s="328" t="str">
        <f ca="1">IFERROR(IF(INDEX('Staff List'!$C$9:$C$358, MATCH(Y183, 'Staff List'!$B$9:$B$358, 0))="", "", INDEX('Staff List'!$C$9:$C$358, MATCH(Y183, 'Staff List'!$B$9:$B$358, 0))), "")</f>
        <v/>
      </c>
      <c r="S177" s="329"/>
      <c r="T177" s="329"/>
      <c r="U177" s="329"/>
      <c r="V177" s="329"/>
      <c r="W177" s="329"/>
      <c r="X177" s="329"/>
      <c r="Y177" s="330"/>
      <c r="Z177" s="28"/>
      <c r="AA177" s="326" t="s">
        <v>91</v>
      </c>
      <c r="AB177" s="325"/>
      <c r="AC177" s="327"/>
      <c r="AD177" s="328" t="str">
        <f ca="1">IFERROR(IF(INDEX('Staff List'!$C$9:$C$358, MATCH(AK183, 'Staff List'!$B$9:$B$358, 0))="", "", INDEX('Staff List'!$C$9:$C$358, MATCH(AK183, 'Staff List'!$B$9:$B$358, 0))), "")</f>
        <v/>
      </c>
      <c r="AE177" s="329"/>
      <c r="AF177" s="329"/>
      <c r="AG177" s="329"/>
      <c r="AH177" s="329"/>
      <c r="AI177" s="329"/>
      <c r="AJ177" s="329"/>
      <c r="AK177" s="330"/>
      <c r="AL177" s="28"/>
      <c r="AM177" s="326" t="s">
        <v>91</v>
      </c>
      <c r="AN177" s="325"/>
      <c r="AO177" s="327"/>
      <c r="AP177" s="328" t="str">
        <f ca="1">IFERROR(IF(INDEX('Staff List'!$C$9:$C$358, MATCH(AW183, 'Staff List'!$B$9:$B$358, 0))="", "", INDEX('Staff List'!$C$9:$C$358, MATCH(AW183, 'Staff List'!$B$9:$B$358, 0))), "")</f>
        <v/>
      </c>
      <c r="AQ177" s="329"/>
      <c r="AR177" s="329"/>
      <c r="AS177" s="329"/>
      <c r="AT177" s="329"/>
      <c r="AU177" s="329"/>
      <c r="AV177" s="329"/>
      <c r="AW177" s="330"/>
      <c r="AX177" s="28"/>
      <c r="AY177" s="326" t="s">
        <v>91</v>
      </c>
      <c r="AZ177" s="325"/>
      <c r="BA177" s="327"/>
      <c r="BB177" s="328" t="str">
        <f ca="1">IFERROR(IF(INDEX('Staff List'!$C$9:$C$358, MATCH(BI183, 'Staff List'!$B$9:$B$358, 0))="", "", INDEX('Staff List'!$C$9:$C$358, MATCH(BI183, 'Staff List'!$B$9:$B$358, 0))), "")</f>
        <v/>
      </c>
      <c r="BC177" s="329"/>
      <c r="BD177" s="329"/>
      <c r="BE177" s="329"/>
      <c r="BF177" s="329"/>
      <c r="BG177" s="329"/>
      <c r="BH177" s="329"/>
      <c r="BI177" s="330"/>
      <c r="BJ177" s="29"/>
      <c r="BK177" s="1"/>
      <c r="BN177" s="8">
        <v>176</v>
      </c>
      <c r="BO177" s="9" t="str">
        <f>IF(INDEX('Staff List'!$E$9:$E$358, MATCH(BN177, NumList, 0))="", "", INDEX('Staff List'!$E$9:$E$358, MATCH(BN177, NumList, 0)))</f>
        <v/>
      </c>
      <c r="BP177" s="9" t="str">
        <f>IFERROR(RANK(BO177,$BO$2:$BO$351,1)+COUNTIF($BO$2:BO177,BO177)-1, "")</f>
        <v/>
      </c>
      <c r="BQ177" s="9" t="str">
        <f>IF(BO177="", "", COUNTIF($BO$2:BO177, BO177))</f>
        <v/>
      </c>
      <c r="BR177" s="68" t="str">
        <f t="shared" si="6"/>
        <v/>
      </c>
      <c r="BT177" s="8">
        <v>176</v>
      </c>
      <c r="BU177" s="9" t="str">
        <f>IFERROR(IF(INDEX($CL$2:$CL$7,MATCH(BU172,$CK$2:$CK$7,0))&lt;=COUNTIF($BU$2:BU176,BU172),IF((BU172+1)&lt;=6,BU172+1,""),BU172), "")</f>
        <v/>
      </c>
      <c r="BV177" s="9" t="str">
        <f>IF(BU177="", "", COUNTIF($BU$2:BU177, BU177))</f>
        <v/>
      </c>
      <c r="BW177" s="68" t="str">
        <f t="shared" si="7"/>
        <v/>
      </c>
      <c r="BY177" s="80" t="str">
        <f t="shared" si="8"/>
        <v/>
      </c>
    </row>
    <row r="178" spans="1:77" x14ac:dyDescent="0.25">
      <c r="A178" s="1"/>
      <c r="B178" s="27"/>
      <c r="C178" s="332" t="s">
        <v>90</v>
      </c>
      <c r="D178" s="333"/>
      <c r="E178" s="72" t="str">
        <f ca="1">IFERROR(INDEX('Staff List'!$K$9:$K$358, MATCH(M183, 'Staff List'!$B$9:$B$358, 0)), "")</f>
        <v/>
      </c>
      <c r="F178" s="317" t="str">
        <f ca="1">IFERROR(IF(INDEX('Staff List'!$D$9:$D$358, MATCH(M183, 'Staff List'!$B$9:$B$358, 0))="", "", INDEX('Staff List'!$D$9:$D$358, MATCH(M183, 'Staff List'!$B$9:$B$358, 0))), "")</f>
        <v/>
      </c>
      <c r="G178" s="313"/>
      <c r="H178" s="313"/>
      <c r="I178" s="313"/>
      <c r="J178" s="313"/>
      <c r="K178" s="313"/>
      <c r="L178" s="313"/>
      <c r="M178" s="331"/>
      <c r="N178" s="28"/>
      <c r="O178" s="332" t="s">
        <v>90</v>
      </c>
      <c r="P178" s="333"/>
      <c r="Q178" s="72" t="str">
        <f ca="1">IFERROR(INDEX('Staff List'!$K$9:$K$358, MATCH(Y183, 'Staff List'!$B$9:$B$358, 0)), "")</f>
        <v/>
      </c>
      <c r="R178" s="317" t="str">
        <f ca="1">IFERROR(IF(INDEX('Staff List'!$D$9:$D$358, MATCH(Y183, 'Staff List'!$B$9:$B$358, 0))="", "", INDEX('Staff List'!$D$9:$D$358, MATCH(Y183, 'Staff List'!$B$9:$B$358, 0))), "")</f>
        <v/>
      </c>
      <c r="S178" s="313"/>
      <c r="T178" s="313"/>
      <c r="U178" s="313"/>
      <c r="V178" s="313"/>
      <c r="W178" s="313"/>
      <c r="X178" s="313"/>
      <c r="Y178" s="331"/>
      <c r="Z178" s="28"/>
      <c r="AA178" s="332" t="s">
        <v>90</v>
      </c>
      <c r="AB178" s="333"/>
      <c r="AC178" s="72" t="str">
        <f ca="1">IFERROR(INDEX('Staff List'!$K$9:$K$358, MATCH(AK183, 'Staff List'!$B$9:$B$358, 0)), "")</f>
        <v/>
      </c>
      <c r="AD178" s="317" t="str">
        <f ca="1">IFERROR(IF(INDEX('Staff List'!$D$9:$D$358, MATCH(AK183, 'Staff List'!$B$9:$B$358, 0))="", "", INDEX('Staff List'!$D$9:$D$358, MATCH(AK183, 'Staff List'!$B$9:$B$358, 0))), "")</f>
        <v/>
      </c>
      <c r="AE178" s="313"/>
      <c r="AF178" s="313"/>
      <c r="AG178" s="313"/>
      <c r="AH178" s="313"/>
      <c r="AI178" s="313"/>
      <c r="AJ178" s="313"/>
      <c r="AK178" s="331"/>
      <c r="AL178" s="28"/>
      <c r="AM178" s="332" t="s">
        <v>90</v>
      </c>
      <c r="AN178" s="333"/>
      <c r="AO178" s="72" t="str">
        <f ca="1">IFERROR(INDEX('Staff List'!$K$9:$K$358, MATCH(AW183, 'Staff List'!$B$9:$B$358, 0)), "")</f>
        <v/>
      </c>
      <c r="AP178" s="317" t="str">
        <f ca="1">IFERROR(IF(INDEX('Staff List'!$D$9:$D$358, MATCH(AW183, 'Staff List'!$B$9:$B$358, 0))="", "", INDEX('Staff List'!$D$9:$D$358, MATCH(AW183, 'Staff List'!$B$9:$B$358, 0))), "")</f>
        <v/>
      </c>
      <c r="AQ178" s="313"/>
      <c r="AR178" s="313"/>
      <c r="AS178" s="313"/>
      <c r="AT178" s="313"/>
      <c r="AU178" s="313"/>
      <c r="AV178" s="313"/>
      <c r="AW178" s="331"/>
      <c r="AX178" s="28"/>
      <c r="AY178" s="332" t="s">
        <v>90</v>
      </c>
      <c r="AZ178" s="333"/>
      <c r="BA178" s="72" t="str">
        <f ca="1">IFERROR(INDEX('Staff List'!$K$9:$K$358, MATCH(BI183, 'Staff List'!$B$9:$B$358, 0)), "")</f>
        <v/>
      </c>
      <c r="BB178" s="317" t="str">
        <f ca="1">IFERROR(IF(INDEX('Staff List'!$D$9:$D$358, MATCH(BI183, 'Staff List'!$B$9:$B$358, 0))="", "", INDEX('Staff List'!$D$9:$D$358, MATCH(BI183, 'Staff List'!$B$9:$B$358, 0))), "")</f>
        <v/>
      </c>
      <c r="BC178" s="313"/>
      <c r="BD178" s="313"/>
      <c r="BE178" s="313"/>
      <c r="BF178" s="313"/>
      <c r="BG178" s="313"/>
      <c r="BH178" s="313"/>
      <c r="BI178" s="331"/>
      <c r="BJ178" s="29"/>
      <c r="BK178" s="1"/>
      <c r="BN178" s="8">
        <v>177</v>
      </c>
      <c r="BO178" s="9" t="str">
        <f>IF(INDEX('Staff List'!$E$9:$E$358, MATCH(BN178, NumList, 0))="", "", INDEX('Staff List'!$E$9:$E$358, MATCH(BN178, NumList, 0)))</f>
        <v/>
      </c>
      <c r="BP178" s="9" t="str">
        <f>IFERROR(RANK(BO178,$BO$2:$BO$351,1)+COUNTIF($BO$2:BO178,BO178)-1, "")</f>
        <v/>
      </c>
      <c r="BQ178" s="9" t="str">
        <f>IF(BO178="", "", COUNTIF($BO$2:BO178, BO178))</f>
        <v/>
      </c>
      <c r="BR178" s="68" t="str">
        <f t="shared" si="6"/>
        <v/>
      </c>
      <c r="BT178" s="8">
        <v>177</v>
      </c>
      <c r="BU178" s="9" t="str">
        <f>IFERROR(IF(INDEX($CL$2:$CL$7, MATCH(BU177, $CK$2:$CK$7, 0))&lt;=COUNTIF($BU$2:BU177, BU177), "", BU177), "")</f>
        <v/>
      </c>
      <c r="BV178" s="9" t="str">
        <f>IF(BU178="", "", COUNTIF($BU$2:BU178, BU178))</f>
        <v/>
      </c>
      <c r="BW178" s="68" t="str">
        <f t="shared" si="7"/>
        <v/>
      </c>
      <c r="BY178" s="80" t="str">
        <f t="shared" si="8"/>
        <v/>
      </c>
    </row>
    <row r="179" spans="1:77" x14ac:dyDescent="0.25">
      <c r="A179" s="1"/>
      <c r="B179" s="27"/>
      <c r="C179" s="314" t="s">
        <v>95</v>
      </c>
      <c r="D179" s="315"/>
      <c r="E179" s="315"/>
      <c r="F179" s="325"/>
      <c r="G179" s="73" t="str">
        <f ca="1">IFERROR(INDEX('Staff List'!$H$9:$H$358, MATCH(M183, 'Staff List'!$B$9:$B$358, 0)), "")</f>
        <v/>
      </c>
      <c r="H179" s="323" t="str">
        <f ca="1">IFERROR(INDEX('Staff List'!$AU$6:$AU$10, MATCH(G179, 'Staff List'!$AJ$6:$AJ$10, 0)), "")</f>
        <v/>
      </c>
      <c r="I179" s="324"/>
      <c r="J179" s="324"/>
      <c r="K179" s="324"/>
      <c r="L179" s="324"/>
      <c r="M179" s="331"/>
      <c r="N179" s="28"/>
      <c r="O179" s="314" t="s">
        <v>95</v>
      </c>
      <c r="P179" s="315"/>
      <c r="Q179" s="315"/>
      <c r="R179" s="325"/>
      <c r="S179" s="73" t="str">
        <f ca="1">IFERROR(INDEX('Staff List'!$H$9:$H$358, MATCH(Y183, 'Staff List'!$B$9:$B$358, 0)), "")</f>
        <v/>
      </c>
      <c r="T179" s="323" t="str">
        <f ca="1">IFERROR(INDEX('Staff List'!$AU$6:$AU$10, MATCH(S179, 'Staff List'!$AJ$6:$AJ$10, 0)), "")</f>
        <v/>
      </c>
      <c r="U179" s="324"/>
      <c r="V179" s="324"/>
      <c r="W179" s="324"/>
      <c r="X179" s="324"/>
      <c r="Y179" s="331"/>
      <c r="Z179" s="28"/>
      <c r="AA179" s="314" t="s">
        <v>95</v>
      </c>
      <c r="AB179" s="315"/>
      <c r="AC179" s="315"/>
      <c r="AD179" s="325"/>
      <c r="AE179" s="73" t="str">
        <f ca="1">IFERROR(INDEX('Staff List'!$H$9:$H$358, MATCH(AK183, 'Staff List'!$B$9:$B$358, 0)), "")</f>
        <v/>
      </c>
      <c r="AF179" s="323" t="str">
        <f ca="1">IFERROR(INDEX('Staff List'!$AU$6:$AU$10, MATCH(AE179, 'Staff List'!$AJ$6:$AJ$10, 0)), "")</f>
        <v/>
      </c>
      <c r="AG179" s="324"/>
      <c r="AH179" s="324"/>
      <c r="AI179" s="324"/>
      <c r="AJ179" s="324"/>
      <c r="AK179" s="331"/>
      <c r="AL179" s="28"/>
      <c r="AM179" s="314" t="s">
        <v>95</v>
      </c>
      <c r="AN179" s="315"/>
      <c r="AO179" s="315"/>
      <c r="AP179" s="325"/>
      <c r="AQ179" s="73" t="str">
        <f ca="1">IFERROR(INDEX('Staff List'!$H$9:$H$358, MATCH(AW183, 'Staff List'!$B$9:$B$358, 0)), "")</f>
        <v/>
      </c>
      <c r="AR179" s="323" t="str">
        <f ca="1">IFERROR(INDEX('Staff List'!$AU$6:$AU$10, MATCH(AQ179, 'Staff List'!$AJ$6:$AJ$10, 0)), "")</f>
        <v/>
      </c>
      <c r="AS179" s="324"/>
      <c r="AT179" s="324"/>
      <c r="AU179" s="324"/>
      <c r="AV179" s="324"/>
      <c r="AW179" s="331"/>
      <c r="AX179" s="28"/>
      <c r="AY179" s="314" t="s">
        <v>95</v>
      </c>
      <c r="AZ179" s="315"/>
      <c r="BA179" s="315"/>
      <c r="BB179" s="325"/>
      <c r="BC179" s="73" t="str">
        <f ca="1">IFERROR(INDEX('Staff List'!$H$9:$H$358, MATCH(BI183, 'Staff List'!$B$9:$B$358, 0)), "")</f>
        <v/>
      </c>
      <c r="BD179" s="323" t="str">
        <f ca="1">IFERROR(INDEX('Staff List'!$AU$6:$AU$10, MATCH(BC179, 'Staff List'!$AJ$6:$AJ$10, 0)), "")</f>
        <v/>
      </c>
      <c r="BE179" s="324"/>
      <c r="BF179" s="324"/>
      <c r="BG179" s="324"/>
      <c r="BH179" s="324"/>
      <c r="BI179" s="331"/>
      <c r="BJ179" s="29"/>
      <c r="BK179" s="1"/>
      <c r="BN179" s="8">
        <v>178</v>
      </c>
      <c r="BO179" s="9" t="str">
        <f>IF(INDEX('Staff List'!$E$9:$E$358, MATCH(BN179, NumList, 0))="", "", INDEX('Staff List'!$E$9:$E$358, MATCH(BN179, NumList, 0)))</f>
        <v/>
      </c>
      <c r="BP179" s="9" t="str">
        <f>IFERROR(RANK(BO179,$BO$2:$BO$351,1)+COUNTIF($BO$2:BO179,BO179)-1, "")</f>
        <v/>
      </c>
      <c r="BQ179" s="9" t="str">
        <f>IF(BO179="", "", COUNTIF($BO$2:BO179, BO179))</f>
        <v/>
      </c>
      <c r="BR179" s="68" t="str">
        <f t="shared" si="6"/>
        <v/>
      </c>
      <c r="BT179" s="8">
        <v>178</v>
      </c>
      <c r="BU179" s="9" t="str">
        <f>IFERROR(IF(INDEX($CL$2:$CL$7, MATCH(BU178, $CK$2:$CK$7, 0))&lt;=COUNTIF($BU$2:BU178, BU177), "", BU177), "")</f>
        <v/>
      </c>
      <c r="BV179" s="9" t="str">
        <f>IF(BU179="", "", COUNTIF($BU$2:BU179, BU179))</f>
        <v/>
      </c>
      <c r="BW179" s="68" t="str">
        <f t="shared" si="7"/>
        <v/>
      </c>
      <c r="BY179" s="80" t="str">
        <f t="shared" si="8"/>
        <v/>
      </c>
    </row>
    <row r="180" spans="1:77" x14ac:dyDescent="0.25">
      <c r="A180" s="1"/>
      <c r="B180" s="27"/>
      <c r="C180" s="314" t="s">
        <v>94</v>
      </c>
      <c r="D180" s="315"/>
      <c r="E180" s="315"/>
      <c r="F180" s="315"/>
      <c r="G180" s="74" t="str">
        <f ca="1">IFERROR(INDEX('Staff List'!$G$9:$G$358, MATCH(M183, 'Staff List'!$B$9:$B$358, 0)), "")</f>
        <v/>
      </c>
      <c r="H180" s="317" t="str">
        <f ca="1">IFERROR(INDEX('Staff List'!$AP$6:$AP$8, MATCH(G180, 'Staff List'!$AI$6:$AI$8, 0)), "")</f>
        <v/>
      </c>
      <c r="I180" s="313"/>
      <c r="J180" s="313"/>
      <c r="K180" s="313"/>
      <c r="L180" s="313"/>
      <c r="M180" s="331"/>
      <c r="N180" s="28"/>
      <c r="O180" s="314" t="s">
        <v>94</v>
      </c>
      <c r="P180" s="315"/>
      <c r="Q180" s="315"/>
      <c r="R180" s="315"/>
      <c r="S180" s="74" t="str">
        <f ca="1">IFERROR(INDEX('Staff List'!$G$9:$G$358, MATCH(Y183, 'Staff List'!$B$9:$B$358, 0)), "")</f>
        <v/>
      </c>
      <c r="T180" s="317" t="str">
        <f ca="1">IFERROR(INDEX('Staff List'!$AP$6:$AP$8, MATCH(S180, 'Staff List'!$AI$6:$AI$8, 0)), "")</f>
        <v/>
      </c>
      <c r="U180" s="313"/>
      <c r="V180" s="313"/>
      <c r="W180" s="313"/>
      <c r="X180" s="313"/>
      <c r="Y180" s="331"/>
      <c r="Z180" s="28"/>
      <c r="AA180" s="314" t="s">
        <v>94</v>
      </c>
      <c r="AB180" s="315"/>
      <c r="AC180" s="315"/>
      <c r="AD180" s="315"/>
      <c r="AE180" s="74" t="str">
        <f ca="1">IFERROR(INDEX('Staff List'!$G$9:$G$358, MATCH(AK183, 'Staff List'!$B$9:$B$358, 0)), "")</f>
        <v/>
      </c>
      <c r="AF180" s="317" t="str">
        <f ca="1">IFERROR(INDEX('Staff List'!$AP$6:$AP$8, MATCH(AE180, 'Staff List'!$AI$6:$AI$8, 0)), "")</f>
        <v/>
      </c>
      <c r="AG180" s="313"/>
      <c r="AH180" s="313"/>
      <c r="AI180" s="313"/>
      <c r="AJ180" s="313"/>
      <c r="AK180" s="331"/>
      <c r="AL180" s="28"/>
      <c r="AM180" s="314" t="s">
        <v>94</v>
      </c>
      <c r="AN180" s="315"/>
      <c r="AO180" s="315"/>
      <c r="AP180" s="315"/>
      <c r="AQ180" s="74" t="str">
        <f ca="1">IFERROR(INDEX('Staff List'!$G$9:$G$358, MATCH(AW183, 'Staff List'!$B$9:$B$358, 0)), "")</f>
        <v/>
      </c>
      <c r="AR180" s="317" t="str">
        <f ca="1">IFERROR(INDEX('Staff List'!$AP$6:$AP$8, MATCH(AQ180, 'Staff List'!$AI$6:$AI$8, 0)), "")</f>
        <v/>
      </c>
      <c r="AS180" s="313"/>
      <c r="AT180" s="313"/>
      <c r="AU180" s="313"/>
      <c r="AV180" s="313"/>
      <c r="AW180" s="331"/>
      <c r="AX180" s="28"/>
      <c r="AY180" s="314" t="s">
        <v>94</v>
      </c>
      <c r="AZ180" s="315"/>
      <c r="BA180" s="315"/>
      <c r="BB180" s="315"/>
      <c r="BC180" s="74" t="str">
        <f ca="1">IFERROR(INDEX('Staff List'!$G$9:$G$358, MATCH(BI183, 'Staff List'!$B$9:$B$358, 0)), "")</f>
        <v/>
      </c>
      <c r="BD180" s="317" t="str">
        <f ca="1">IFERROR(INDEX('Staff List'!$AP$6:$AP$8, MATCH(BC180, 'Staff List'!$AI$6:$AI$8, 0)), "")</f>
        <v/>
      </c>
      <c r="BE180" s="313"/>
      <c r="BF180" s="313"/>
      <c r="BG180" s="313"/>
      <c r="BH180" s="313"/>
      <c r="BI180" s="331"/>
      <c r="BJ180" s="29"/>
      <c r="BK180" s="1"/>
      <c r="BN180" s="8">
        <v>179</v>
      </c>
      <c r="BO180" s="9" t="str">
        <f>IF(INDEX('Staff List'!$E$9:$E$358, MATCH(BN180, NumList, 0))="", "", INDEX('Staff List'!$E$9:$E$358, MATCH(BN180, NumList, 0)))</f>
        <v/>
      </c>
      <c r="BP180" s="9" t="str">
        <f>IFERROR(RANK(BO180,$BO$2:$BO$351,1)+COUNTIF($BO$2:BO180,BO180)-1, "")</f>
        <v/>
      </c>
      <c r="BQ180" s="9" t="str">
        <f>IF(BO180="", "", COUNTIF($BO$2:BO180, BO180))</f>
        <v/>
      </c>
      <c r="BR180" s="68" t="str">
        <f t="shared" si="6"/>
        <v/>
      </c>
      <c r="BT180" s="8">
        <v>179</v>
      </c>
      <c r="BU180" s="9" t="str">
        <f>IFERROR(IF(INDEX($CL$2:$CL$7, MATCH(BU179, $CK$2:$CK$7, 0))&lt;=COUNTIF($BU$2:BU179, BU177), "", BU177), "")</f>
        <v/>
      </c>
      <c r="BV180" s="9" t="str">
        <f>IF(BU180="", "", COUNTIF($BU$2:BU180, BU180))</f>
        <v/>
      </c>
      <c r="BW180" s="68" t="str">
        <f t="shared" si="7"/>
        <v/>
      </c>
      <c r="BY180" s="80" t="str">
        <f t="shared" si="8"/>
        <v/>
      </c>
    </row>
    <row r="181" spans="1:77" x14ac:dyDescent="0.25">
      <c r="A181" s="1"/>
      <c r="B181" s="27"/>
      <c r="C181" s="314" t="s">
        <v>97</v>
      </c>
      <c r="D181" s="315"/>
      <c r="E181" s="315"/>
      <c r="F181" s="319"/>
      <c r="G181" s="320"/>
      <c r="H181" s="317" t="str">
        <f ca="1">IFERROR(INDEX('Staff List'!$AT$6:$AT$8, MATCH(E178, 'Staff List'!$AM$6:$AM$8, 0)), "")</f>
        <v/>
      </c>
      <c r="I181" s="313"/>
      <c r="J181" s="313"/>
      <c r="K181" s="313"/>
      <c r="L181" s="313"/>
      <c r="M181" s="75" t="e">
        <f ca="1">INDEX($BY$2:$BY$401, MATCH(M184, $BT$2:$BT$401, 0))</f>
        <v>#N/A</v>
      </c>
      <c r="N181" s="28"/>
      <c r="O181" s="314" t="s">
        <v>97</v>
      </c>
      <c r="P181" s="315"/>
      <c r="Q181" s="315"/>
      <c r="R181" s="319"/>
      <c r="S181" s="320"/>
      <c r="T181" s="317" t="str">
        <f ca="1">IFERROR(INDEX('Staff List'!$AT$6:$AT$8, MATCH(Q178, 'Staff List'!$AM$6:$AM$8, 0)), "")</f>
        <v/>
      </c>
      <c r="U181" s="313"/>
      <c r="V181" s="313"/>
      <c r="W181" s="313"/>
      <c r="X181" s="313"/>
      <c r="Y181" s="75" t="e">
        <f ca="1">INDEX($BY$2:$BY$401, MATCH(Y184, $BT$2:$BT$401, 0))</f>
        <v>#N/A</v>
      </c>
      <c r="Z181" s="28"/>
      <c r="AA181" s="314" t="s">
        <v>97</v>
      </c>
      <c r="AB181" s="315"/>
      <c r="AC181" s="315"/>
      <c r="AD181" s="319"/>
      <c r="AE181" s="320"/>
      <c r="AF181" s="317" t="str">
        <f ca="1">IFERROR(INDEX('Staff List'!$AT$6:$AT$8, MATCH(AC178, 'Staff List'!$AM$6:$AM$8, 0)), "")</f>
        <v/>
      </c>
      <c r="AG181" s="313"/>
      <c r="AH181" s="313"/>
      <c r="AI181" s="313"/>
      <c r="AJ181" s="313"/>
      <c r="AK181" s="75" t="e">
        <f ca="1">INDEX($BY$2:$BY$401, MATCH(AK184, $BT$2:$BT$401, 0))</f>
        <v>#N/A</v>
      </c>
      <c r="AL181" s="28"/>
      <c r="AM181" s="314" t="s">
        <v>97</v>
      </c>
      <c r="AN181" s="315"/>
      <c r="AO181" s="315"/>
      <c r="AP181" s="319"/>
      <c r="AQ181" s="320"/>
      <c r="AR181" s="317" t="str">
        <f ca="1">IFERROR(INDEX('Staff List'!$AT$6:$AT$8, MATCH(AO178, 'Staff List'!$AM$6:$AM$8, 0)), "")</f>
        <v/>
      </c>
      <c r="AS181" s="313"/>
      <c r="AT181" s="313"/>
      <c r="AU181" s="313"/>
      <c r="AV181" s="313"/>
      <c r="AW181" s="75" t="e">
        <f ca="1">INDEX($BY$2:$BY$401, MATCH(AW184, $BT$2:$BT$401, 0))</f>
        <v>#N/A</v>
      </c>
      <c r="AX181" s="28"/>
      <c r="AY181" s="314" t="s">
        <v>97</v>
      </c>
      <c r="AZ181" s="315"/>
      <c r="BA181" s="315"/>
      <c r="BB181" s="319"/>
      <c r="BC181" s="320"/>
      <c r="BD181" s="317" t="str">
        <f ca="1">IFERROR(INDEX('Staff List'!$AT$6:$AT$8, MATCH(BA178, 'Staff List'!$AM$6:$AM$8, 0)), "")</f>
        <v/>
      </c>
      <c r="BE181" s="313"/>
      <c r="BF181" s="313"/>
      <c r="BG181" s="313"/>
      <c r="BH181" s="313"/>
      <c r="BI181" s="75" t="e">
        <f ca="1">INDEX($BY$2:$BY$401, MATCH(BI184, $BT$2:$BT$401, 0))</f>
        <v>#N/A</v>
      </c>
      <c r="BJ181" s="29"/>
      <c r="BK181" s="1"/>
      <c r="BN181" s="8">
        <v>180</v>
      </c>
      <c r="BO181" s="9" t="str">
        <f>IF(INDEX('Staff List'!$E$9:$E$358, MATCH(BN181, NumList, 0))="", "", INDEX('Staff List'!$E$9:$E$358, MATCH(BN181, NumList, 0)))</f>
        <v/>
      </c>
      <c r="BP181" s="9" t="str">
        <f>IFERROR(RANK(BO181,$BO$2:$BO$351,1)+COUNTIF($BO$2:BO181,BO181)-1, "")</f>
        <v/>
      </c>
      <c r="BQ181" s="9" t="str">
        <f>IF(BO181="", "", COUNTIF($BO$2:BO181, BO181))</f>
        <v/>
      </c>
      <c r="BR181" s="68" t="str">
        <f t="shared" si="6"/>
        <v/>
      </c>
      <c r="BT181" s="8">
        <v>180</v>
      </c>
      <c r="BU181" s="9" t="str">
        <f>IFERROR(IF(INDEX($CL$2:$CL$7, MATCH(BU180, $CK$2:$CK$7, 0))&lt;=COUNTIF($BU$2:BU180, BU177), "", BU177), "")</f>
        <v/>
      </c>
      <c r="BV181" s="9" t="str">
        <f>IF(BU181="", "", COUNTIF($BU$2:BU181, BU181))</f>
        <v/>
      </c>
      <c r="BW181" s="68" t="str">
        <f t="shared" si="7"/>
        <v/>
      </c>
      <c r="BY181" s="80" t="str">
        <f t="shared" si="8"/>
        <v/>
      </c>
    </row>
    <row r="182" spans="1:77" x14ac:dyDescent="0.25">
      <c r="A182" s="1"/>
      <c r="B182" s="27"/>
      <c r="C182" s="314" t="s">
        <v>93</v>
      </c>
      <c r="D182" s="315"/>
      <c r="E182" s="316"/>
      <c r="F182" s="313" t="str">
        <f ca="1">IFERROR(IF(INDEX('Staff List'!$M$9:$M$358, MATCH(M183, 'Staff List'!$B$9:$B$358, 0))="", "", INDEX('Staff List'!$M$9:$M$358, MATCH(M183, 'Staff List'!$B$9:$B$358, 0))), "")</f>
        <v/>
      </c>
      <c r="G182" s="313"/>
      <c r="H182" s="313"/>
      <c r="I182" s="313"/>
      <c r="J182" s="313"/>
      <c r="K182" s="313"/>
      <c r="L182" s="313"/>
      <c r="M182" s="75" t="str">
        <f ca="1">IFERROR(INDEX($BO$2:$BO$351, MATCH(M181, $BP$2:$BP$351, 0)), "")</f>
        <v/>
      </c>
      <c r="N182" s="28"/>
      <c r="O182" s="314" t="s">
        <v>93</v>
      </c>
      <c r="P182" s="315"/>
      <c r="Q182" s="316"/>
      <c r="R182" s="313" t="str">
        <f ca="1">IFERROR(IF(INDEX('Staff List'!$M$9:$M$358, MATCH(Y183, 'Staff List'!$B$9:$B$358, 0))="", "", INDEX('Staff List'!$M$9:$M$358, MATCH(Y183, 'Staff List'!$B$9:$B$358, 0))), "")</f>
        <v/>
      </c>
      <c r="S182" s="313"/>
      <c r="T182" s="313"/>
      <c r="U182" s="313"/>
      <c r="V182" s="313"/>
      <c r="W182" s="313"/>
      <c r="X182" s="313"/>
      <c r="Y182" s="75" t="str">
        <f ca="1">IFERROR(INDEX($BO$2:$BO$351, MATCH(Y181, $BP$2:$BP$351, 0)), "")</f>
        <v/>
      </c>
      <c r="Z182" s="28"/>
      <c r="AA182" s="314" t="s">
        <v>93</v>
      </c>
      <c r="AB182" s="315"/>
      <c r="AC182" s="316"/>
      <c r="AD182" s="313" t="str">
        <f ca="1">IFERROR(IF(INDEX('Staff List'!$M$9:$M$358, MATCH(AK183, 'Staff List'!$B$9:$B$358, 0))="", "", INDEX('Staff List'!$M$9:$M$358, MATCH(AK183, 'Staff List'!$B$9:$B$358, 0))), "")</f>
        <v/>
      </c>
      <c r="AE182" s="313"/>
      <c r="AF182" s="313"/>
      <c r="AG182" s="313"/>
      <c r="AH182" s="313"/>
      <c r="AI182" s="313"/>
      <c r="AJ182" s="313"/>
      <c r="AK182" s="75" t="str">
        <f ca="1">IFERROR(INDEX($BO$2:$BO$351, MATCH(AK181, $BP$2:$BP$351, 0)), "")</f>
        <v/>
      </c>
      <c r="AL182" s="28"/>
      <c r="AM182" s="314" t="s">
        <v>93</v>
      </c>
      <c r="AN182" s="315"/>
      <c r="AO182" s="316"/>
      <c r="AP182" s="313" t="str">
        <f ca="1">IFERROR(IF(INDEX('Staff List'!$M$9:$M$358, MATCH(AW183, 'Staff List'!$B$9:$B$358, 0))="", "", INDEX('Staff List'!$M$9:$M$358, MATCH(AW183, 'Staff List'!$B$9:$B$358, 0))), "")</f>
        <v/>
      </c>
      <c r="AQ182" s="313"/>
      <c r="AR182" s="313"/>
      <c r="AS182" s="313"/>
      <c r="AT182" s="313"/>
      <c r="AU182" s="313"/>
      <c r="AV182" s="313"/>
      <c r="AW182" s="75" t="str">
        <f ca="1">IFERROR(INDEX($BO$2:$BO$351, MATCH(AW181, $BP$2:$BP$351, 0)), "")</f>
        <v/>
      </c>
      <c r="AX182" s="28"/>
      <c r="AY182" s="314" t="s">
        <v>93</v>
      </c>
      <c r="AZ182" s="315"/>
      <c r="BA182" s="316"/>
      <c r="BB182" s="313" t="str">
        <f ca="1">IFERROR(IF(INDEX('Staff List'!$M$9:$M$358, MATCH(BI183, 'Staff List'!$B$9:$B$358, 0))="", "", INDEX('Staff List'!$M$9:$M$358, MATCH(BI183, 'Staff List'!$B$9:$B$358, 0))), "")</f>
        <v/>
      </c>
      <c r="BC182" s="313"/>
      <c r="BD182" s="313"/>
      <c r="BE182" s="313"/>
      <c r="BF182" s="313"/>
      <c r="BG182" s="313"/>
      <c r="BH182" s="313"/>
      <c r="BI182" s="75" t="str">
        <f ca="1">IFERROR(INDEX($BO$2:$BO$351, MATCH(BI181, $BP$2:$BP$351, 0)), "")</f>
        <v/>
      </c>
      <c r="BJ182" s="29"/>
      <c r="BK182" s="1"/>
      <c r="BN182" s="8">
        <v>181</v>
      </c>
      <c r="BO182" s="9" t="str">
        <f>IF(INDEX('Staff List'!$E$9:$E$358, MATCH(BN182, NumList, 0))="", "", INDEX('Staff List'!$E$9:$E$358, MATCH(BN182, NumList, 0)))</f>
        <v/>
      </c>
      <c r="BP182" s="9" t="str">
        <f>IFERROR(RANK(BO182,$BO$2:$BO$351,1)+COUNTIF($BO$2:BO182,BO182)-1, "")</f>
        <v/>
      </c>
      <c r="BQ182" s="9" t="str">
        <f>IF(BO182="", "", COUNTIF($BO$2:BO182, BO182))</f>
        <v/>
      </c>
      <c r="BR182" s="68" t="str">
        <f t="shared" si="6"/>
        <v/>
      </c>
      <c r="BT182" s="8">
        <v>181</v>
      </c>
      <c r="BU182" s="9" t="str">
        <f>IFERROR(IF(INDEX($CL$2:$CL$7,MATCH(BU177,$CK$2:$CK$7,0))&lt;=COUNTIF($BU$2:BU181,BU177),IF((BU177+1)&lt;=6,BU177+1,""),BU177), "")</f>
        <v/>
      </c>
      <c r="BV182" s="9" t="str">
        <f>IF(BU182="", "", COUNTIF($BU$2:BU182, BU182))</f>
        <v/>
      </c>
      <c r="BW182" s="68" t="str">
        <f t="shared" si="7"/>
        <v/>
      </c>
      <c r="BY182" s="80" t="str">
        <f t="shared" si="8"/>
        <v/>
      </c>
    </row>
    <row r="183" spans="1:77" x14ac:dyDescent="0.25">
      <c r="A183" s="1"/>
      <c r="B183" s="27"/>
      <c r="C183" s="314" t="s">
        <v>92</v>
      </c>
      <c r="D183" s="315"/>
      <c r="E183" s="316"/>
      <c r="F183" s="317" t="str">
        <f ca="1">IFERROR(IF(INDEX('Staff List'!$Q$9:$Q$358, MATCH(M183, 'Staff List'!$B$9:$B$358, 0))="", "", INDEX('Staff List'!$Q$9:$Q$358, MATCH(M183, 'Staff List'!$B$9:$B$358, 0))), "")</f>
        <v/>
      </c>
      <c r="G183" s="313"/>
      <c r="H183" s="313"/>
      <c r="I183" s="313"/>
      <c r="J183" s="313"/>
      <c r="K183" s="313"/>
      <c r="L183" s="313"/>
      <c r="M183" s="75" t="str">
        <f ca="1">IFERROR(IF(M181="", "", INDEX($BN$2:$BN$351, MATCH(M181, $BP$2:$BP$351, 0))), "")</f>
        <v/>
      </c>
      <c r="N183" s="28"/>
      <c r="O183" s="314" t="s">
        <v>92</v>
      </c>
      <c r="P183" s="315"/>
      <c r="Q183" s="316"/>
      <c r="R183" s="317" t="str">
        <f ca="1">IFERROR(IF(INDEX('Staff List'!$Q$9:$Q$358, MATCH(Y183, 'Staff List'!$B$9:$B$358, 0))="", "", INDEX('Staff List'!$Q$9:$Q$358, MATCH(Y183, 'Staff List'!$B$9:$B$358, 0))), "")</f>
        <v/>
      </c>
      <c r="S183" s="313"/>
      <c r="T183" s="313"/>
      <c r="U183" s="313"/>
      <c r="V183" s="313"/>
      <c r="W183" s="313"/>
      <c r="X183" s="313"/>
      <c r="Y183" s="75" t="str">
        <f ca="1">IFERROR(IF(Y181="", "", INDEX($BN$2:$BN$351, MATCH(Y181, $BP$2:$BP$351, 0))), "")</f>
        <v/>
      </c>
      <c r="Z183" s="28"/>
      <c r="AA183" s="314" t="s">
        <v>92</v>
      </c>
      <c r="AB183" s="315"/>
      <c r="AC183" s="316"/>
      <c r="AD183" s="317" t="str">
        <f ca="1">IFERROR(IF(INDEX('Staff List'!$Q$9:$Q$358, MATCH(AK183, 'Staff List'!$B$9:$B$358, 0))="", "", INDEX('Staff List'!$Q$9:$Q$358, MATCH(AK183, 'Staff List'!$B$9:$B$358, 0))), "")</f>
        <v/>
      </c>
      <c r="AE183" s="313"/>
      <c r="AF183" s="313"/>
      <c r="AG183" s="313"/>
      <c r="AH183" s="313"/>
      <c r="AI183" s="313"/>
      <c r="AJ183" s="313"/>
      <c r="AK183" s="75" t="str">
        <f ca="1">IFERROR(IF(AK181="", "", INDEX($BN$2:$BN$351, MATCH(AK181, $BP$2:$BP$351, 0))), "")</f>
        <v/>
      </c>
      <c r="AL183" s="28"/>
      <c r="AM183" s="314" t="s">
        <v>92</v>
      </c>
      <c r="AN183" s="315"/>
      <c r="AO183" s="316"/>
      <c r="AP183" s="317" t="str">
        <f ca="1">IFERROR(IF(INDEX('Staff List'!$Q$9:$Q$358, MATCH(AW183, 'Staff List'!$B$9:$B$358, 0))="", "", INDEX('Staff List'!$Q$9:$Q$358, MATCH(AW183, 'Staff List'!$B$9:$B$358, 0))), "")</f>
        <v/>
      </c>
      <c r="AQ183" s="313"/>
      <c r="AR183" s="313"/>
      <c r="AS183" s="313"/>
      <c r="AT183" s="313"/>
      <c r="AU183" s="313"/>
      <c r="AV183" s="313"/>
      <c r="AW183" s="75" t="str">
        <f ca="1">IFERROR(IF(AW181="", "", INDEX($BN$2:$BN$351, MATCH(AW181, $BP$2:$BP$351, 0))), "")</f>
        <v/>
      </c>
      <c r="AX183" s="28"/>
      <c r="AY183" s="314" t="s">
        <v>92</v>
      </c>
      <c r="AZ183" s="315"/>
      <c r="BA183" s="316"/>
      <c r="BB183" s="317" t="str">
        <f ca="1">IFERROR(IF(INDEX('Staff List'!$Q$9:$Q$358, MATCH(BI183, 'Staff List'!$B$9:$B$358, 0))="", "", INDEX('Staff List'!$Q$9:$Q$358, MATCH(BI183, 'Staff List'!$B$9:$B$358, 0))), "")</f>
        <v/>
      </c>
      <c r="BC183" s="313"/>
      <c r="BD183" s="313"/>
      <c r="BE183" s="313"/>
      <c r="BF183" s="313"/>
      <c r="BG183" s="313"/>
      <c r="BH183" s="313"/>
      <c r="BI183" s="75" t="str">
        <f ca="1">IFERROR(IF(BI181="", "", INDEX($BN$2:$BN$351, MATCH(BI181, $BP$2:$BP$351, 0))), "")</f>
        <v/>
      </c>
      <c r="BJ183" s="29"/>
      <c r="BK183" s="1"/>
      <c r="BN183" s="8">
        <v>182</v>
      </c>
      <c r="BO183" s="9" t="str">
        <f>IF(INDEX('Staff List'!$E$9:$E$358, MATCH(BN183, NumList, 0))="", "", INDEX('Staff List'!$E$9:$E$358, MATCH(BN183, NumList, 0)))</f>
        <v/>
      </c>
      <c r="BP183" s="9" t="str">
        <f>IFERROR(RANK(BO183,$BO$2:$BO$351,1)+COUNTIF($BO$2:BO183,BO183)-1, "")</f>
        <v/>
      </c>
      <c r="BQ183" s="9" t="str">
        <f>IF(BO183="", "", COUNTIF($BO$2:BO183, BO183))</f>
        <v/>
      </c>
      <c r="BR183" s="68" t="str">
        <f t="shared" si="6"/>
        <v/>
      </c>
      <c r="BT183" s="8">
        <v>182</v>
      </c>
      <c r="BU183" s="9" t="str">
        <f>IFERROR(IF(INDEX($CL$2:$CL$7, MATCH(BU182, $CK$2:$CK$7, 0))&lt;=COUNTIF($BU$2:BU182, BU182), "", BU182), "")</f>
        <v/>
      </c>
      <c r="BV183" s="9" t="str">
        <f>IF(BU183="", "", COUNTIF($BU$2:BU183, BU183))</f>
        <v/>
      </c>
      <c r="BW183" s="68" t="str">
        <f t="shared" si="7"/>
        <v/>
      </c>
      <c r="BY183" s="80" t="str">
        <f t="shared" si="8"/>
        <v/>
      </c>
    </row>
    <row r="184" spans="1:77" x14ac:dyDescent="0.25">
      <c r="A184" s="1"/>
      <c r="B184" s="27"/>
      <c r="C184" s="318" t="s">
        <v>96</v>
      </c>
      <c r="D184" s="319"/>
      <c r="E184" s="320"/>
      <c r="F184" s="321" t="str">
        <f ca="1">IFERROR(IF(INDEX('Staff List'!$U$9:$U$358, MATCH(M183, 'Staff List'!$B$9:$B$358, 0))="", "", INDEX('Staff List'!$U$9:$U$358, MATCH(M183, 'Staff List'!$B$9:$B$358, 0))), "")</f>
        <v/>
      </c>
      <c r="G184" s="322"/>
      <c r="H184" s="322"/>
      <c r="I184" s="322"/>
      <c r="J184" s="322"/>
      <c r="K184" s="322"/>
      <c r="L184" s="322"/>
      <c r="M184" s="81">
        <f ca="1">BI174+1</f>
        <v>580</v>
      </c>
      <c r="N184" s="28"/>
      <c r="O184" s="318" t="s">
        <v>96</v>
      </c>
      <c r="P184" s="319"/>
      <c r="Q184" s="320"/>
      <c r="R184" s="321" t="str">
        <f ca="1">IFERROR(IF(INDEX('Staff List'!$U$9:$U$358, MATCH(Y183, 'Staff List'!$B$9:$B$358, 0))="", "", INDEX('Staff List'!$U$9:$U$358, MATCH(Y183, 'Staff List'!$B$9:$B$358, 0))), "")</f>
        <v/>
      </c>
      <c r="S184" s="322"/>
      <c r="T184" s="322"/>
      <c r="U184" s="322"/>
      <c r="V184" s="322"/>
      <c r="W184" s="322"/>
      <c r="X184" s="322"/>
      <c r="Y184" s="81">
        <f ca="1">M184+1</f>
        <v>581</v>
      </c>
      <c r="Z184" s="28"/>
      <c r="AA184" s="318" t="s">
        <v>96</v>
      </c>
      <c r="AB184" s="319"/>
      <c r="AC184" s="320"/>
      <c r="AD184" s="321" t="str">
        <f ca="1">IFERROR(IF(INDEX('Staff List'!$U$9:$U$358, MATCH(AK183, 'Staff List'!$B$9:$B$358, 0))="", "", INDEX('Staff List'!$U$9:$U$358, MATCH(AK183, 'Staff List'!$B$9:$B$358, 0))), "")</f>
        <v/>
      </c>
      <c r="AE184" s="322"/>
      <c r="AF184" s="322"/>
      <c r="AG184" s="322"/>
      <c r="AH184" s="322"/>
      <c r="AI184" s="322"/>
      <c r="AJ184" s="322"/>
      <c r="AK184" s="81">
        <f ca="1">Y184+1</f>
        <v>582</v>
      </c>
      <c r="AL184" s="28"/>
      <c r="AM184" s="318" t="s">
        <v>96</v>
      </c>
      <c r="AN184" s="319"/>
      <c r="AO184" s="320"/>
      <c r="AP184" s="321" t="str">
        <f ca="1">IFERROR(IF(INDEX('Staff List'!$U$9:$U$358, MATCH(AW183, 'Staff List'!$B$9:$B$358, 0))="", "", INDEX('Staff List'!$U$9:$U$358, MATCH(AW183, 'Staff List'!$B$9:$B$358, 0))), "")</f>
        <v/>
      </c>
      <c r="AQ184" s="322"/>
      <c r="AR184" s="322"/>
      <c r="AS184" s="322"/>
      <c r="AT184" s="322"/>
      <c r="AU184" s="322"/>
      <c r="AV184" s="322"/>
      <c r="AW184" s="81">
        <f ca="1">AK184+1</f>
        <v>583</v>
      </c>
      <c r="AX184" s="28"/>
      <c r="AY184" s="318" t="s">
        <v>96</v>
      </c>
      <c r="AZ184" s="319"/>
      <c r="BA184" s="320"/>
      <c r="BB184" s="321" t="str">
        <f ca="1">IFERROR(IF(INDEX('Staff List'!$U$9:$U$358, MATCH(BI183, 'Staff List'!$B$9:$B$358, 0))="", "", INDEX('Staff List'!$U$9:$U$358, MATCH(BI183, 'Staff List'!$B$9:$B$358, 0))), "")</f>
        <v/>
      </c>
      <c r="BC184" s="322"/>
      <c r="BD184" s="322"/>
      <c r="BE184" s="322"/>
      <c r="BF184" s="322"/>
      <c r="BG184" s="322"/>
      <c r="BH184" s="322"/>
      <c r="BI184" s="81">
        <f ca="1">AW184+1</f>
        <v>584</v>
      </c>
      <c r="BJ184" s="29"/>
      <c r="BK184" s="1"/>
      <c r="BN184" s="8">
        <v>183</v>
      </c>
      <c r="BO184" s="9" t="str">
        <f>IF(INDEX('Staff List'!$E$9:$E$358, MATCH(BN184, NumList, 0))="", "", INDEX('Staff List'!$E$9:$E$358, MATCH(BN184, NumList, 0)))</f>
        <v/>
      </c>
      <c r="BP184" s="9" t="str">
        <f>IFERROR(RANK(BO184,$BO$2:$BO$351,1)+COUNTIF($BO$2:BO184,BO184)-1, "")</f>
        <v/>
      </c>
      <c r="BQ184" s="9" t="str">
        <f>IF(BO184="", "", COUNTIF($BO$2:BO184, BO184))</f>
        <v/>
      </c>
      <c r="BR184" s="68" t="str">
        <f t="shared" si="6"/>
        <v/>
      </c>
      <c r="BT184" s="8">
        <v>183</v>
      </c>
      <c r="BU184" s="9" t="str">
        <f>IFERROR(IF(INDEX($CL$2:$CL$7, MATCH(BU183, $CK$2:$CK$7, 0))&lt;=COUNTIF($BU$2:BU183, BU182), "", BU182), "")</f>
        <v/>
      </c>
      <c r="BV184" s="9" t="str">
        <f>IF(BU184="", "", COUNTIF($BU$2:BU184, BU184))</f>
        <v/>
      </c>
      <c r="BW184" s="68" t="str">
        <f t="shared" si="7"/>
        <v/>
      </c>
      <c r="BY184" s="80" t="str">
        <f t="shared" si="8"/>
        <v/>
      </c>
    </row>
    <row r="185" spans="1:77" x14ac:dyDescent="0.25">
      <c r="A185" s="1"/>
      <c r="B185" s="27"/>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c r="BE185" s="28"/>
      <c r="BF185" s="28"/>
      <c r="BG185" s="28"/>
      <c r="BH185" s="28"/>
      <c r="BI185" s="28"/>
      <c r="BJ185" s="29"/>
      <c r="BK185" s="1"/>
      <c r="BN185" s="8">
        <v>184</v>
      </c>
      <c r="BO185" s="9" t="str">
        <f>IF(INDEX('Staff List'!$E$9:$E$358, MATCH(BN185, NumList, 0))="", "", INDEX('Staff List'!$E$9:$E$358, MATCH(BN185, NumList, 0)))</f>
        <v/>
      </c>
      <c r="BP185" s="9" t="str">
        <f>IFERROR(RANK(BO185,$BO$2:$BO$351,1)+COUNTIF($BO$2:BO185,BO185)-1, "")</f>
        <v/>
      </c>
      <c r="BQ185" s="9" t="str">
        <f>IF(BO185="", "", COUNTIF($BO$2:BO185, BO185))</f>
        <v/>
      </c>
      <c r="BR185" s="68" t="str">
        <f t="shared" si="6"/>
        <v/>
      </c>
      <c r="BT185" s="8">
        <v>184</v>
      </c>
      <c r="BU185" s="9" t="str">
        <f>IFERROR(IF(INDEX($CL$2:$CL$7, MATCH(BU184, $CK$2:$CK$7, 0))&lt;=COUNTIF($BU$2:BU184, BU182), "", BU182), "")</f>
        <v/>
      </c>
      <c r="BV185" s="9" t="str">
        <f>IF(BU185="", "", COUNTIF($BU$2:BU185, BU185))</f>
        <v/>
      </c>
      <c r="BW185" s="68" t="str">
        <f t="shared" si="7"/>
        <v/>
      </c>
      <c r="BY185" s="80" t="str">
        <f t="shared" si="8"/>
        <v/>
      </c>
    </row>
    <row r="186" spans="1:77" x14ac:dyDescent="0.25">
      <c r="A186" s="1"/>
      <c r="B186" s="27"/>
      <c r="C186" s="121" t="str">
        <f ca="1">"Tier "&amp;M192&amp;""</f>
        <v xml:space="preserve">Tier </v>
      </c>
      <c r="D186" s="122"/>
      <c r="E186" s="122"/>
      <c r="F186" s="122"/>
      <c r="G186" s="122"/>
      <c r="H186" s="122"/>
      <c r="I186" s="122"/>
      <c r="J186" s="122"/>
      <c r="K186" s="122"/>
      <c r="L186" s="122"/>
      <c r="M186" s="239"/>
      <c r="N186" s="28"/>
      <c r="O186" s="121" t="str">
        <f ca="1">"Tier "&amp;Y192&amp;""</f>
        <v xml:space="preserve">Tier </v>
      </c>
      <c r="P186" s="122"/>
      <c r="Q186" s="122"/>
      <c r="R186" s="122"/>
      <c r="S186" s="122"/>
      <c r="T186" s="122"/>
      <c r="U186" s="122"/>
      <c r="V186" s="122"/>
      <c r="W186" s="122"/>
      <c r="X186" s="122"/>
      <c r="Y186" s="239"/>
      <c r="Z186" s="28"/>
      <c r="AA186" s="121" t="str">
        <f ca="1">"Tier "&amp;AK192&amp;""</f>
        <v xml:space="preserve">Tier </v>
      </c>
      <c r="AB186" s="122"/>
      <c r="AC186" s="122"/>
      <c r="AD186" s="122"/>
      <c r="AE186" s="122"/>
      <c r="AF186" s="122"/>
      <c r="AG186" s="122"/>
      <c r="AH186" s="122"/>
      <c r="AI186" s="122"/>
      <c r="AJ186" s="122"/>
      <c r="AK186" s="239"/>
      <c r="AL186" s="28"/>
      <c r="AM186" s="121" t="str">
        <f ca="1">"Tier "&amp;AW192&amp;""</f>
        <v xml:space="preserve">Tier </v>
      </c>
      <c r="AN186" s="122"/>
      <c r="AO186" s="122"/>
      <c r="AP186" s="122"/>
      <c r="AQ186" s="122"/>
      <c r="AR186" s="122"/>
      <c r="AS186" s="122"/>
      <c r="AT186" s="122"/>
      <c r="AU186" s="122"/>
      <c r="AV186" s="122"/>
      <c r="AW186" s="239"/>
      <c r="AX186" s="28"/>
      <c r="AY186" s="121" t="str">
        <f ca="1">"Tier "&amp;BI192&amp;""</f>
        <v xml:space="preserve">Tier </v>
      </c>
      <c r="AZ186" s="122"/>
      <c r="BA186" s="122"/>
      <c r="BB186" s="122"/>
      <c r="BC186" s="122"/>
      <c r="BD186" s="122"/>
      <c r="BE186" s="122"/>
      <c r="BF186" s="122"/>
      <c r="BG186" s="122"/>
      <c r="BH186" s="122"/>
      <c r="BI186" s="239"/>
      <c r="BJ186" s="29"/>
      <c r="BK186" s="1"/>
      <c r="BN186" s="8">
        <v>185</v>
      </c>
      <c r="BO186" s="9" t="str">
        <f>IF(INDEX('Staff List'!$E$9:$E$358, MATCH(BN186, NumList, 0))="", "", INDEX('Staff List'!$E$9:$E$358, MATCH(BN186, NumList, 0)))</f>
        <v/>
      </c>
      <c r="BP186" s="9" t="str">
        <f>IFERROR(RANK(BO186,$BO$2:$BO$351,1)+COUNTIF($BO$2:BO186,BO186)-1, "")</f>
        <v/>
      </c>
      <c r="BQ186" s="9" t="str">
        <f>IF(BO186="", "", COUNTIF($BO$2:BO186, BO186))</f>
        <v/>
      </c>
      <c r="BR186" s="68" t="str">
        <f t="shared" si="6"/>
        <v/>
      </c>
      <c r="BT186" s="8">
        <v>185</v>
      </c>
      <c r="BU186" s="9" t="str">
        <f>IFERROR(IF(INDEX($CL$2:$CL$7, MATCH(BU185, $CK$2:$CK$7, 0))&lt;=COUNTIF($BU$2:BU185, BU182), "", BU182), "")</f>
        <v/>
      </c>
      <c r="BV186" s="9" t="str">
        <f>IF(BU186="", "", COUNTIF($BU$2:BU186, BU186))</f>
        <v/>
      </c>
      <c r="BW186" s="68" t="str">
        <f t="shared" si="7"/>
        <v/>
      </c>
      <c r="BY186" s="80" t="str">
        <f t="shared" si="8"/>
        <v/>
      </c>
    </row>
    <row r="187" spans="1:77" x14ac:dyDescent="0.25">
      <c r="A187" s="1"/>
      <c r="B187" s="27"/>
      <c r="C187" s="326" t="s">
        <v>91</v>
      </c>
      <c r="D187" s="325"/>
      <c r="E187" s="327"/>
      <c r="F187" s="328" t="str">
        <f ca="1">IFERROR(IF(INDEX('Staff List'!$C$9:$C$358, MATCH(M193, 'Staff List'!$B$9:$B$358, 0))="", "", INDEX('Staff List'!$C$9:$C$358, MATCH(M193, 'Staff List'!$B$9:$B$358, 0))), "")</f>
        <v/>
      </c>
      <c r="G187" s="329"/>
      <c r="H187" s="329"/>
      <c r="I187" s="329"/>
      <c r="J187" s="329"/>
      <c r="K187" s="329"/>
      <c r="L187" s="329"/>
      <c r="M187" s="330"/>
      <c r="N187" s="28"/>
      <c r="O187" s="326" t="s">
        <v>91</v>
      </c>
      <c r="P187" s="325"/>
      <c r="Q187" s="327"/>
      <c r="R187" s="328" t="str">
        <f ca="1">IFERROR(IF(INDEX('Staff List'!$C$9:$C$358, MATCH(Y193, 'Staff List'!$B$9:$B$358, 0))="", "", INDEX('Staff List'!$C$9:$C$358, MATCH(Y193, 'Staff List'!$B$9:$B$358, 0))), "")</f>
        <v/>
      </c>
      <c r="S187" s="329"/>
      <c r="T187" s="329"/>
      <c r="U187" s="329"/>
      <c r="V187" s="329"/>
      <c r="W187" s="329"/>
      <c r="X187" s="329"/>
      <c r="Y187" s="330"/>
      <c r="Z187" s="28"/>
      <c r="AA187" s="326" t="s">
        <v>91</v>
      </c>
      <c r="AB187" s="325"/>
      <c r="AC187" s="327"/>
      <c r="AD187" s="328" t="str">
        <f ca="1">IFERROR(IF(INDEX('Staff List'!$C$9:$C$358, MATCH(AK193, 'Staff List'!$B$9:$B$358, 0))="", "", INDEX('Staff List'!$C$9:$C$358, MATCH(AK193, 'Staff List'!$B$9:$B$358, 0))), "")</f>
        <v/>
      </c>
      <c r="AE187" s="329"/>
      <c r="AF187" s="329"/>
      <c r="AG187" s="329"/>
      <c r="AH187" s="329"/>
      <c r="AI187" s="329"/>
      <c r="AJ187" s="329"/>
      <c r="AK187" s="330"/>
      <c r="AL187" s="28"/>
      <c r="AM187" s="326" t="s">
        <v>91</v>
      </c>
      <c r="AN187" s="325"/>
      <c r="AO187" s="327"/>
      <c r="AP187" s="328" t="str">
        <f ca="1">IFERROR(IF(INDEX('Staff List'!$C$9:$C$358, MATCH(AW193, 'Staff List'!$B$9:$B$358, 0))="", "", INDEX('Staff List'!$C$9:$C$358, MATCH(AW193, 'Staff List'!$B$9:$B$358, 0))), "")</f>
        <v/>
      </c>
      <c r="AQ187" s="329"/>
      <c r="AR187" s="329"/>
      <c r="AS187" s="329"/>
      <c r="AT187" s="329"/>
      <c r="AU187" s="329"/>
      <c r="AV187" s="329"/>
      <c r="AW187" s="330"/>
      <c r="AX187" s="28"/>
      <c r="AY187" s="326" t="s">
        <v>91</v>
      </c>
      <c r="AZ187" s="325"/>
      <c r="BA187" s="327"/>
      <c r="BB187" s="328" t="str">
        <f ca="1">IFERROR(IF(INDEX('Staff List'!$C$9:$C$358, MATCH(BI193, 'Staff List'!$B$9:$B$358, 0))="", "", INDEX('Staff List'!$C$9:$C$358, MATCH(BI193, 'Staff List'!$B$9:$B$358, 0))), "")</f>
        <v/>
      </c>
      <c r="BC187" s="329"/>
      <c r="BD187" s="329"/>
      <c r="BE187" s="329"/>
      <c r="BF187" s="329"/>
      <c r="BG187" s="329"/>
      <c r="BH187" s="329"/>
      <c r="BI187" s="330"/>
      <c r="BJ187" s="29"/>
      <c r="BK187" s="1"/>
      <c r="BN187" s="8">
        <v>186</v>
      </c>
      <c r="BO187" s="9" t="str">
        <f>IF(INDEX('Staff List'!$E$9:$E$358, MATCH(BN187, NumList, 0))="", "", INDEX('Staff List'!$E$9:$E$358, MATCH(BN187, NumList, 0)))</f>
        <v/>
      </c>
      <c r="BP187" s="9" t="str">
        <f>IFERROR(RANK(BO187,$BO$2:$BO$351,1)+COUNTIF($BO$2:BO187,BO187)-1, "")</f>
        <v/>
      </c>
      <c r="BQ187" s="9" t="str">
        <f>IF(BO187="", "", COUNTIF($BO$2:BO187, BO187))</f>
        <v/>
      </c>
      <c r="BR187" s="68" t="str">
        <f t="shared" si="6"/>
        <v/>
      </c>
      <c r="BT187" s="8">
        <v>186</v>
      </c>
      <c r="BU187" s="9" t="str">
        <f>IFERROR(IF(INDEX($CL$2:$CL$7,MATCH(BU182,$CK$2:$CK$7,0))&lt;=COUNTIF($BU$2:BU186,BU182),IF((BU182+1)&lt;=6,BU182+1,""),BU182), "")</f>
        <v/>
      </c>
      <c r="BV187" s="9" t="str">
        <f>IF(BU187="", "", COUNTIF($BU$2:BU187, BU187))</f>
        <v/>
      </c>
      <c r="BW187" s="68" t="str">
        <f t="shared" si="7"/>
        <v/>
      </c>
      <c r="BY187" s="80" t="str">
        <f t="shared" si="8"/>
        <v/>
      </c>
    </row>
    <row r="188" spans="1:77" x14ac:dyDescent="0.25">
      <c r="A188" s="1"/>
      <c r="B188" s="27"/>
      <c r="C188" s="332" t="s">
        <v>90</v>
      </c>
      <c r="D188" s="333"/>
      <c r="E188" s="72" t="str">
        <f ca="1">IFERROR(INDEX('Staff List'!$K$9:$K$358, MATCH(M193, 'Staff List'!$B$9:$B$358, 0)), "")</f>
        <v/>
      </c>
      <c r="F188" s="317" t="str">
        <f ca="1">IFERROR(IF(INDEX('Staff List'!$D$9:$D$358, MATCH(M193, 'Staff List'!$B$9:$B$358, 0))="", "", INDEX('Staff List'!$D$9:$D$358, MATCH(M193, 'Staff List'!$B$9:$B$358, 0))), "")</f>
        <v/>
      </c>
      <c r="G188" s="313"/>
      <c r="H188" s="313"/>
      <c r="I188" s="313"/>
      <c r="J188" s="313"/>
      <c r="K188" s="313"/>
      <c r="L188" s="313"/>
      <c r="M188" s="331"/>
      <c r="N188" s="28"/>
      <c r="O188" s="332" t="s">
        <v>90</v>
      </c>
      <c r="P188" s="333"/>
      <c r="Q188" s="72" t="str">
        <f ca="1">IFERROR(INDEX('Staff List'!$K$9:$K$358, MATCH(Y193, 'Staff List'!$B$9:$B$358, 0)), "")</f>
        <v/>
      </c>
      <c r="R188" s="317" t="str">
        <f ca="1">IFERROR(IF(INDEX('Staff List'!$D$9:$D$358, MATCH(Y193, 'Staff List'!$B$9:$B$358, 0))="", "", INDEX('Staff List'!$D$9:$D$358, MATCH(Y193, 'Staff List'!$B$9:$B$358, 0))), "")</f>
        <v/>
      </c>
      <c r="S188" s="313"/>
      <c r="T188" s="313"/>
      <c r="U188" s="313"/>
      <c r="V188" s="313"/>
      <c r="W188" s="313"/>
      <c r="X188" s="313"/>
      <c r="Y188" s="331"/>
      <c r="Z188" s="28"/>
      <c r="AA188" s="332" t="s">
        <v>90</v>
      </c>
      <c r="AB188" s="333"/>
      <c r="AC188" s="72" t="str">
        <f ca="1">IFERROR(INDEX('Staff List'!$K$9:$K$358, MATCH(AK193, 'Staff List'!$B$9:$B$358, 0)), "")</f>
        <v/>
      </c>
      <c r="AD188" s="317" t="str">
        <f ca="1">IFERROR(IF(INDEX('Staff List'!$D$9:$D$358, MATCH(AK193, 'Staff List'!$B$9:$B$358, 0))="", "", INDEX('Staff List'!$D$9:$D$358, MATCH(AK193, 'Staff List'!$B$9:$B$358, 0))), "")</f>
        <v/>
      </c>
      <c r="AE188" s="313"/>
      <c r="AF188" s="313"/>
      <c r="AG188" s="313"/>
      <c r="AH188" s="313"/>
      <c r="AI188" s="313"/>
      <c r="AJ188" s="313"/>
      <c r="AK188" s="331"/>
      <c r="AL188" s="28"/>
      <c r="AM188" s="332" t="s">
        <v>90</v>
      </c>
      <c r="AN188" s="333"/>
      <c r="AO188" s="72" t="str">
        <f ca="1">IFERROR(INDEX('Staff List'!$K$9:$K$358, MATCH(AW193, 'Staff List'!$B$9:$B$358, 0)), "")</f>
        <v/>
      </c>
      <c r="AP188" s="317" t="str">
        <f ca="1">IFERROR(IF(INDEX('Staff List'!$D$9:$D$358, MATCH(AW193, 'Staff List'!$B$9:$B$358, 0))="", "", INDEX('Staff List'!$D$9:$D$358, MATCH(AW193, 'Staff List'!$B$9:$B$358, 0))), "")</f>
        <v/>
      </c>
      <c r="AQ188" s="313"/>
      <c r="AR188" s="313"/>
      <c r="AS188" s="313"/>
      <c r="AT188" s="313"/>
      <c r="AU188" s="313"/>
      <c r="AV188" s="313"/>
      <c r="AW188" s="331"/>
      <c r="AX188" s="28"/>
      <c r="AY188" s="332" t="s">
        <v>90</v>
      </c>
      <c r="AZ188" s="333"/>
      <c r="BA188" s="72" t="str">
        <f ca="1">IFERROR(INDEX('Staff List'!$K$9:$K$358, MATCH(BI193, 'Staff List'!$B$9:$B$358, 0)), "")</f>
        <v/>
      </c>
      <c r="BB188" s="317" t="str">
        <f ca="1">IFERROR(IF(INDEX('Staff List'!$D$9:$D$358, MATCH(BI193, 'Staff List'!$B$9:$B$358, 0))="", "", INDEX('Staff List'!$D$9:$D$358, MATCH(BI193, 'Staff List'!$B$9:$B$358, 0))), "")</f>
        <v/>
      </c>
      <c r="BC188" s="313"/>
      <c r="BD188" s="313"/>
      <c r="BE188" s="313"/>
      <c r="BF188" s="313"/>
      <c r="BG188" s="313"/>
      <c r="BH188" s="313"/>
      <c r="BI188" s="331"/>
      <c r="BJ188" s="29"/>
      <c r="BK188" s="1"/>
      <c r="BN188" s="8">
        <v>187</v>
      </c>
      <c r="BO188" s="9" t="str">
        <f>IF(INDEX('Staff List'!$E$9:$E$358, MATCH(BN188, NumList, 0))="", "", INDEX('Staff List'!$E$9:$E$358, MATCH(BN188, NumList, 0)))</f>
        <v/>
      </c>
      <c r="BP188" s="9" t="str">
        <f>IFERROR(RANK(BO188,$BO$2:$BO$351,1)+COUNTIF($BO$2:BO188,BO188)-1, "")</f>
        <v/>
      </c>
      <c r="BQ188" s="9" t="str">
        <f>IF(BO188="", "", COUNTIF($BO$2:BO188, BO188))</f>
        <v/>
      </c>
      <c r="BR188" s="68" t="str">
        <f t="shared" si="6"/>
        <v/>
      </c>
      <c r="BT188" s="8">
        <v>187</v>
      </c>
      <c r="BU188" s="9" t="str">
        <f>IFERROR(IF(INDEX($CL$2:$CL$7, MATCH(BU187, $CK$2:$CK$7, 0))&lt;=COUNTIF($BU$2:BU187, BU187), "", BU187), "")</f>
        <v/>
      </c>
      <c r="BV188" s="9" t="str">
        <f>IF(BU188="", "", COUNTIF($BU$2:BU188, BU188))</f>
        <v/>
      </c>
      <c r="BW188" s="68" t="str">
        <f t="shared" si="7"/>
        <v/>
      </c>
      <c r="BY188" s="80" t="str">
        <f t="shared" si="8"/>
        <v/>
      </c>
    </row>
    <row r="189" spans="1:77" x14ac:dyDescent="0.25">
      <c r="A189" s="1"/>
      <c r="B189" s="27"/>
      <c r="C189" s="314" t="s">
        <v>95</v>
      </c>
      <c r="D189" s="315"/>
      <c r="E189" s="315"/>
      <c r="F189" s="325"/>
      <c r="G189" s="73" t="str">
        <f ca="1">IFERROR(INDEX('Staff List'!$H$9:$H$358, MATCH(M193, 'Staff List'!$B$9:$B$358, 0)), "")</f>
        <v/>
      </c>
      <c r="H189" s="323" t="str">
        <f ca="1">IFERROR(INDEX('Staff List'!$AU$6:$AU$10, MATCH(G189, 'Staff List'!$AJ$6:$AJ$10, 0)), "")</f>
        <v/>
      </c>
      <c r="I189" s="324"/>
      <c r="J189" s="324"/>
      <c r="K189" s="324"/>
      <c r="L189" s="324"/>
      <c r="M189" s="331"/>
      <c r="N189" s="28"/>
      <c r="O189" s="314" t="s">
        <v>95</v>
      </c>
      <c r="P189" s="315"/>
      <c r="Q189" s="315"/>
      <c r="R189" s="325"/>
      <c r="S189" s="73" t="str">
        <f ca="1">IFERROR(INDEX('Staff List'!$H$9:$H$358, MATCH(Y193, 'Staff List'!$B$9:$B$358, 0)), "")</f>
        <v/>
      </c>
      <c r="T189" s="323" t="str">
        <f ca="1">IFERROR(INDEX('Staff List'!$AU$6:$AU$10, MATCH(S189, 'Staff List'!$AJ$6:$AJ$10, 0)), "")</f>
        <v/>
      </c>
      <c r="U189" s="324"/>
      <c r="V189" s="324"/>
      <c r="W189" s="324"/>
      <c r="X189" s="324"/>
      <c r="Y189" s="331"/>
      <c r="Z189" s="28"/>
      <c r="AA189" s="314" t="s">
        <v>95</v>
      </c>
      <c r="AB189" s="315"/>
      <c r="AC189" s="315"/>
      <c r="AD189" s="325"/>
      <c r="AE189" s="73" t="str">
        <f ca="1">IFERROR(INDEX('Staff List'!$H$9:$H$358, MATCH(AK193, 'Staff List'!$B$9:$B$358, 0)), "")</f>
        <v/>
      </c>
      <c r="AF189" s="323" t="str">
        <f ca="1">IFERROR(INDEX('Staff List'!$AU$6:$AU$10, MATCH(AE189, 'Staff List'!$AJ$6:$AJ$10, 0)), "")</f>
        <v/>
      </c>
      <c r="AG189" s="324"/>
      <c r="AH189" s="324"/>
      <c r="AI189" s="324"/>
      <c r="AJ189" s="324"/>
      <c r="AK189" s="331"/>
      <c r="AL189" s="28"/>
      <c r="AM189" s="314" t="s">
        <v>95</v>
      </c>
      <c r="AN189" s="315"/>
      <c r="AO189" s="315"/>
      <c r="AP189" s="325"/>
      <c r="AQ189" s="73" t="str">
        <f ca="1">IFERROR(INDEX('Staff List'!$H$9:$H$358, MATCH(AW193, 'Staff List'!$B$9:$B$358, 0)), "")</f>
        <v/>
      </c>
      <c r="AR189" s="323" t="str">
        <f ca="1">IFERROR(INDEX('Staff List'!$AU$6:$AU$10, MATCH(AQ189, 'Staff List'!$AJ$6:$AJ$10, 0)), "")</f>
        <v/>
      </c>
      <c r="AS189" s="324"/>
      <c r="AT189" s="324"/>
      <c r="AU189" s="324"/>
      <c r="AV189" s="324"/>
      <c r="AW189" s="331"/>
      <c r="AX189" s="28"/>
      <c r="AY189" s="314" t="s">
        <v>95</v>
      </c>
      <c r="AZ189" s="315"/>
      <c r="BA189" s="315"/>
      <c r="BB189" s="325"/>
      <c r="BC189" s="73" t="str">
        <f ca="1">IFERROR(INDEX('Staff List'!$H$9:$H$358, MATCH(BI193, 'Staff List'!$B$9:$B$358, 0)), "")</f>
        <v/>
      </c>
      <c r="BD189" s="323" t="str">
        <f ca="1">IFERROR(INDEX('Staff List'!$AU$6:$AU$10, MATCH(BC189, 'Staff List'!$AJ$6:$AJ$10, 0)), "")</f>
        <v/>
      </c>
      <c r="BE189" s="324"/>
      <c r="BF189" s="324"/>
      <c r="BG189" s="324"/>
      <c r="BH189" s="324"/>
      <c r="BI189" s="331"/>
      <c r="BJ189" s="29"/>
      <c r="BK189" s="1"/>
      <c r="BN189" s="8">
        <v>188</v>
      </c>
      <c r="BO189" s="9" t="str">
        <f>IF(INDEX('Staff List'!$E$9:$E$358, MATCH(BN189, NumList, 0))="", "", INDEX('Staff List'!$E$9:$E$358, MATCH(BN189, NumList, 0)))</f>
        <v/>
      </c>
      <c r="BP189" s="9" t="str">
        <f>IFERROR(RANK(BO189,$BO$2:$BO$351,1)+COUNTIF($BO$2:BO189,BO189)-1, "")</f>
        <v/>
      </c>
      <c r="BQ189" s="9" t="str">
        <f>IF(BO189="", "", COUNTIF($BO$2:BO189, BO189))</f>
        <v/>
      </c>
      <c r="BR189" s="68" t="str">
        <f t="shared" si="6"/>
        <v/>
      </c>
      <c r="BT189" s="8">
        <v>188</v>
      </c>
      <c r="BU189" s="9" t="str">
        <f>IFERROR(IF(INDEX($CL$2:$CL$7, MATCH(BU188, $CK$2:$CK$7, 0))&lt;=COUNTIF($BU$2:BU188, BU187), "", BU187), "")</f>
        <v/>
      </c>
      <c r="BV189" s="9" t="str">
        <f>IF(BU189="", "", COUNTIF($BU$2:BU189, BU189))</f>
        <v/>
      </c>
      <c r="BW189" s="68" t="str">
        <f t="shared" si="7"/>
        <v/>
      </c>
      <c r="BY189" s="80" t="str">
        <f t="shared" si="8"/>
        <v/>
      </c>
    </row>
    <row r="190" spans="1:77" x14ac:dyDescent="0.25">
      <c r="A190" s="1"/>
      <c r="B190" s="27"/>
      <c r="C190" s="314" t="s">
        <v>94</v>
      </c>
      <c r="D190" s="315"/>
      <c r="E190" s="315"/>
      <c r="F190" s="315"/>
      <c r="G190" s="74" t="str">
        <f ca="1">IFERROR(INDEX('Staff List'!$G$9:$G$358, MATCH(M193, 'Staff List'!$B$9:$B$358, 0)), "")</f>
        <v/>
      </c>
      <c r="H190" s="317" t="str">
        <f ca="1">IFERROR(INDEX('Staff List'!$AP$6:$AP$8, MATCH(G190, 'Staff List'!$AI$6:$AI$8, 0)), "")</f>
        <v/>
      </c>
      <c r="I190" s="313"/>
      <c r="J190" s="313"/>
      <c r="K190" s="313"/>
      <c r="L190" s="313"/>
      <c r="M190" s="331"/>
      <c r="N190" s="28"/>
      <c r="O190" s="314" t="s">
        <v>94</v>
      </c>
      <c r="P190" s="315"/>
      <c r="Q190" s="315"/>
      <c r="R190" s="315"/>
      <c r="S190" s="74" t="str">
        <f ca="1">IFERROR(INDEX('Staff List'!$G$9:$G$358, MATCH(Y193, 'Staff List'!$B$9:$B$358, 0)), "")</f>
        <v/>
      </c>
      <c r="T190" s="317" t="str">
        <f ca="1">IFERROR(INDEX('Staff List'!$AP$6:$AP$8, MATCH(S190, 'Staff List'!$AI$6:$AI$8, 0)), "")</f>
        <v/>
      </c>
      <c r="U190" s="313"/>
      <c r="V190" s="313"/>
      <c r="W190" s="313"/>
      <c r="X190" s="313"/>
      <c r="Y190" s="331"/>
      <c r="Z190" s="28"/>
      <c r="AA190" s="314" t="s">
        <v>94</v>
      </c>
      <c r="AB190" s="315"/>
      <c r="AC190" s="315"/>
      <c r="AD190" s="315"/>
      <c r="AE190" s="74" t="str">
        <f ca="1">IFERROR(INDEX('Staff List'!$G$9:$G$358, MATCH(AK193, 'Staff List'!$B$9:$B$358, 0)), "")</f>
        <v/>
      </c>
      <c r="AF190" s="317" t="str">
        <f ca="1">IFERROR(INDEX('Staff List'!$AP$6:$AP$8, MATCH(AE190, 'Staff List'!$AI$6:$AI$8, 0)), "")</f>
        <v/>
      </c>
      <c r="AG190" s="313"/>
      <c r="AH190" s="313"/>
      <c r="AI190" s="313"/>
      <c r="AJ190" s="313"/>
      <c r="AK190" s="331"/>
      <c r="AL190" s="28"/>
      <c r="AM190" s="314" t="s">
        <v>94</v>
      </c>
      <c r="AN190" s="315"/>
      <c r="AO190" s="315"/>
      <c r="AP190" s="315"/>
      <c r="AQ190" s="74" t="str">
        <f ca="1">IFERROR(INDEX('Staff List'!$G$9:$G$358, MATCH(AW193, 'Staff List'!$B$9:$B$358, 0)), "")</f>
        <v/>
      </c>
      <c r="AR190" s="317" t="str">
        <f ca="1">IFERROR(INDEX('Staff List'!$AP$6:$AP$8, MATCH(AQ190, 'Staff List'!$AI$6:$AI$8, 0)), "")</f>
        <v/>
      </c>
      <c r="AS190" s="313"/>
      <c r="AT190" s="313"/>
      <c r="AU190" s="313"/>
      <c r="AV190" s="313"/>
      <c r="AW190" s="331"/>
      <c r="AX190" s="28"/>
      <c r="AY190" s="314" t="s">
        <v>94</v>
      </c>
      <c r="AZ190" s="315"/>
      <c r="BA190" s="315"/>
      <c r="BB190" s="315"/>
      <c r="BC190" s="74" t="str">
        <f ca="1">IFERROR(INDEX('Staff List'!$G$9:$G$358, MATCH(BI193, 'Staff List'!$B$9:$B$358, 0)), "")</f>
        <v/>
      </c>
      <c r="BD190" s="317" t="str">
        <f ca="1">IFERROR(INDEX('Staff List'!$AP$6:$AP$8, MATCH(BC190, 'Staff List'!$AI$6:$AI$8, 0)), "")</f>
        <v/>
      </c>
      <c r="BE190" s="313"/>
      <c r="BF190" s="313"/>
      <c r="BG190" s="313"/>
      <c r="BH190" s="313"/>
      <c r="BI190" s="331"/>
      <c r="BJ190" s="29"/>
      <c r="BK190" s="1"/>
      <c r="BN190" s="8">
        <v>189</v>
      </c>
      <c r="BO190" s="9" t="str">
        <f>IF(INDEX('Staff List'!$E$9:$E$358, MATCH(BN190, NumList, 0))="", "", INDEX('Staff List'!$E$9:$E$358, MATCH(BN190, NumList, 0)))</f>
        <v/>
      </c>
      <c r="BP190" s="9" t="str">
        <f>IFERROR(RANK(BO190,$BO$2:$BO$351,1)+COUNTIF($BO$2:BO190,BO190)-1, "")</f>
        <v/>
      </c>
      <c r="BQ190" s="9" t="str">
        <f>IF(BO190="", "", COUNTIF($BO$2:BO190, BO190))</f>
        <v/>
      </c>
      <c r="BR190" s="68" t="str">
        <f t="shared" si="6"/>
        <v/>
      </c>
      <c r="BT190" s="8">
        <v>189</v>
      </c>
      <c r="BU190" s="9" t="str">
        <f>IFERROR(IF(INDEX($CL$2:$CL$7, MATCH(BU189, $CK$2:$CK$7, 0))&lt;=COUNTIF($BU$2:BU189, BU187), "", BU187), "")</f>
        <v/>
      </c>
      <c r="BV190" s="9" t="str">
        <f>IF(BU190="", "", COUNTIF($BU$2:BU190, BU190))</f>
        <v/>
      </c>
      <c r="BW190" s="68" t="str">
        <f t="shared" si="7"/>
        <v/>
      </c>
      <c r="BY190" s="80" t="str">
        <f t="shared" si="8"/>
        <v/>
      </c>
    </row>
    <row r="191" spans="1:77" x14ac:dyDescent="0.25">
      <c r="A191" s="1"/>
      <c r="B191" s="27"/>
      <c r="C191" s="314" t="s">
        <v>97</v>
      </c>
      <c r="D191" s="315"/>
      <c r="E191" s="315"/>
      <c r="F191" s="319"/>
      <c r="G191" s="320"/>
      <c r="H191" s="317" t="str">
        <f ca="1">IFERROR(INDEX('Staff List'!$AT$6:$AT$8, MATCH(E188, 'Staff List'!$AM$6:$AM$8, 0)), "")</f>
        <v/>
      </c>
      <c r="I191" s="313"/>
      <c r="J191" s="313"/>
      <c r="K191" s="313"/>
      <c r="L191" s="313"/>
      <c r="M191" s="75" t="e">
        <f ca="1">INDEX($BY$2:$BY$401, MATCH(M194, $BT$2:$BT$401, 0))</f>
        <v>#N/A</v>
      </c>
      <c r="N191" s="28"/>
      <c r="O191" s="314" t="s">
        <v>97</v>
      </c>
      <c r="P191" s="315"/>
      <c r="Q191" s="315"/>
      <c r="R191" s="319"/>
      <c r="S191" s="320"/>
      <c r="T191" s="317" t="str">
        <f ca="1">IFERROR(INDEX('Staff List'!$AT$6:$AT$8, MATCH(Q188, 'Staff List'!$AM$6:$AM$8, 0)), "")</f>
        <v/>
      </c>
      <c r="U191" s="313"/>
      <c r="V191" s="313"/>
      <c r="W191" s="313"/>
      <c r="X191" s="313"/>
      <c r="Y191" s="75" t="e">
        <f ca="1">INDEX($BY$2:$BY$401, MATCH(Y194, $BT$2:$BT$401, 0))</f>
        <v>#N/A</v>
      </c>
      <c r="Z191" s="28"/>
      <c r="AA191" s="314" t="s">
        <v>97</v>
      </c>
      <c r="AB191" s="315"/>
      <c r="AC191" s="315"/>
      <c r="AD191" s="319"/>
      <c r="AE191" s="320"/>
      <c r="AF191" s="317" t="str">
        <f ca="1">IFERROR(INDEX('Staff List'!$AT$6:$AT$8, MATCH(AC188, 'Staff List'!$AM$6:$AM$8, 0)), "")</f>
        <v/>
      </c>
      <c r="AG191" s="313"/>
      <c r="AH191" s="313"/>
      <c r="AI191" s="313"/>
      <c r="AJ191" s="313"/>
      <c r="AK191" s="75" t="e">
        <f ca="1">INDEX($BY$2:$BY$401, MATCH(AK194, $BT$2:$BT$401, 0))</f>
        <v>#N/A</v>
      </c>
      <c r="AL191" s="28"/>
      <c r="AM191" s="314" t="s">
        <v>97</v>
      </c>
      <c r="AN191" s="315"/>
      <c r="AO191" s="315"/>
      <c r="AP191" s="319"/>
      <c r="AQ191" s="320"/>
      <c r="AR191" s="317" t="str">
        <f ca="1">IFERROR(INDEX('Staff List'!$AT$6:$AT$8, MATCH(AO188, 'Staff List'!$AM$6:$AM$8, 0)), "")</f>
        <v/>
      </c>
      <c r="AS191" s="313"/>
      <c r="AT191" s="313"/>
      <c r="AU191" s="313"/>
      <c r="AV191" s="313"/>
      <c r="AW191" s="75" t="e">
        <f ca="1">INDEX($BY$2:$BY$401, MATCH(AW194, $BT$2:$BT$401, 0))</f>
        <v>#N/A</v>
      </c>
      <c r="AX191" s="28"/>
      <c r="AY191" s="314" t="s">
        <v>97</v>
      </c>
      <c r="AZ191" s="315"/>
      <c r="BA191" s="315"/>
      <c r="BB191" s="319"/>
      <c r="BC191" s="320"/>
      <c r="BD191" s="317" t="str">
        <f ca="1">IFERROR(INDEX('Staff List'!$AT$6:$AT$8, MATCH(BA188, 'Staff List'!$AM$6:$AM$8, 0)), "")</f>
        <v/>
      </c>
      <c r="BE191" s="313"/>
      <c r="BF191" s="313"/>
      <c r="BG191" s="313"/>
      <c r="BH191" s="313"/>
      <c r="BI191" s="75" t="e">
        <f ca="1">INDEX($BY$2:$BY$401, MATCH(BI194, $BT$2:$BT$401, 0))</f>
        <v>#N/A</v>
      </c>
      <c r="BJ191" s="29"/>
      <c r="BK191" s="1"/>
      <c r="BN191" s="8">
        <v>190</v>
      </c>
      <c r="BO191" s="9" t="str">
        <f>IF(INDEX('Staff List'!$E$9:$E$358, MATCH(BN191, NumList, 0))="", "", INDEX('Staff List'!$E$9:$E$358, MATCH(BN191, NumList, 0)))</f>
        <v/>
      </c>
      <c r="BP191" s="9" t="str">
        <f>IFERROR(RANK(BO191,$BO$2:$BO$351,1)+COUNTIF($BO$2:BO191,BO191)-1, "")</f>
        <v/>
      </c>
      <c r="BQ191" s="9" t="str">
        <f>IF(BO191="", "", COUNTIF($BO$2:BO191, BO191))</f>
        <v/>
      </c>
      <c r="BR191" s="68" t="str">
        <f t="shared" si="6"/>
        <v/>
      </c>
      <c r="BT191" s="8">
        <v>190</v>
      </c>
      <c r="BU191" s="9" t="str">
        <f>IFERROR(IF(INDEX($CL$2:$CL$7, MATCH(BU190, $CK$2:$CK$7, 0))&lt;=COUNTIF($BU$2:BU190, BU187), "", BU187), "")</f>
        <v/>
      </c>
      <c r="BV191" s="9" t="str">
        <f>IF(BU191="", "", COUNTIF($BU$2:BU191, BU191))</f>
        <v/>
      </c>
      <c r="BW191" s="68" t="str">
        <f t="shared" si="7"/>
        <v/>
      </c>
      <c r="BY191" s="80" t="str">
        <f t="shared" si="8"/>
        <v/>
      </c>
    </row>
    <row r="192" spans="1:77" x14ac:dyDescent="0.25">
      <c r="A192" s="1"/>
      <c r="B192" s="27"/>
      <c r="C192" s="314" t="s">
        <v>93</v>
      </c>
      <c r="D192" s="315"/>
      <c r="E192" s="316"/>
      <c r="F192" s="313" t="str">
        <f ca="1">IFERROR(IF(INDEX('Staff List'!$M$9:$M$358, MATCH(M193, 'Staff List'!$B$9:$B$358, 0))="", "", INDEX('Staff List'!$M$9:$M$358, MATCH(M193, 'Staff List'!$B$9:$B$358, 0))), "")</f>
        <v/>
      </c>
      <c r="G192" s="313"/>
      <c r="H192" s="313"/>
      <c r="I192" s="313"/>
      <c r="J192" s="313"/>
      <c r="K192" s="313"/>
      <c r="L192" s="313"/>
      <c r="M192" s="75" t="str">
        <f ca="1">IFERROR(INDEX($BO$2:$BO$351, MATCH(M191, $BP$2:$BP$351, 0)), "")</f>
        <v/>
      </c>
      <c r="N192" s="28"/>
      <c r="O192" s="314" t="s">
        <v>93</v>
      </c>
      <c r="P192" s="315"/>
      <c r="Q192" s="316"/>
      <c r="R192" s="313" t="str">
        <f ca="1">IFERROR(IF(INDEX('Staff List'!$M$9:$M$358, MATCH(Y193, 'Staff List'!$B$9:$B$358, 0))="", "", INDEX('Staff List'!$M$9:$M$358, MATCH(Y193, 'Staff List'!$B$9:$B$358, 0))), "")</f>
        <v/>
      </c>
      <c r="S192" s="313"/>
      <c r="T192" s="313"/>
      <c r="U192" s="313"/>
      <c r="V192" s="313"/>
      <c r="W192" s="313"/>
      <c r="X192" s="313"/>
      <c r="Y192" s="75" t="str">
        <f ca="1">IFERROR(INDEX($BO$2:$BO$351, MATCH(Y191, $BP$2:$BP$351, 0)), "")</f>
        <v/>
      </c>
      <c r="Z192" s="28"/>
      <c r="AA192" s="314" t="s">
        <v>93</v>
      </c>
      <c r="AB192" s="315"/>
      <c r="AC192" s="316"/>
      <c r="AD192" s="313" t="str">
        <f ca="1">IFERROR(IF(INDEX('Staff List'!$M$9:$M$358, MATCH(AK193, 'Staff List'!$B$9:$B$358, 0))="", "", INDEX('Staff List'!$M$9:$M$358, MATCH(AK193, 'Staff List'!$B$9:$B$358, 0))), "")</f>
        <v/>
      </c>
      <c r="AE192" s="313"/>
      <c r="AF192" s="313"/>
      <c r="AG192" s="313"/>
      <c r="AH192" s="313"/>
      <c r="AI192" s="313"/>
      <c r="AJ192" s="313"/>
      <c r="AK192" s="75" t="str">
        <f ca="1">IFERROR(INDEX($BO$2:$BO$351, MATCH(AK191, $BP$2:$BP$351, 0)), "")</f>
        <v/>
      </c>
      <c r="AL192" s="28"/>
      <c r="AM192" s="314" t="s">
        <v>93</v>
      </c>
      <c r="AN192" s="315"/>
      <c r="AO192" s="316"/>
      <c r="AP192" s="313" t="str">
        <f ca="1">IFERROR(IF(INDEX('Staff List'!$M$9:$M$358, MATCH(AW193, 'Staff List'!$B$9:$B$358, 0))="", "", INDEX('Staff List'!$M$9:$M$358, MATCH(AW193, 'Staff List'!$B$9:$B$358, 0))), "")</f>
        <v/>
      </c>
      <c r="AQ192" s="313"/>
      <c r="AR192" s="313"/>
      <c r="AS192" s="313"/>
      <c r="AT192" s="313"/>
      <c r="AU192" s="313"/>
      <c r="AV192" s="313"/>
      <c r="AW192" s="75" t="str">
        <f ca="1">IFERROR(INDEX($BO$2:$BO$351, MATCH(AW191, $BP$2:$BP$351, 0)), "")</f>
        <v/>
      </c>
      <c r="AX192" s="28"/>
      <c r="AY192" s="314" t="s">
        <v>93</v>
      </c>
      <c r="AZ192" s="315"/>
      <c r="BA192" s="316"/>
      <c r="BB192" s="313" t="str">
        <f ca="1">IFERROR(IF(INDEX('Staff List'!$M$9:$M$358, MATCH(BI193, 'Staff List'!$B$9:$B$358, 0))="", "", INDEX('Staff List'!$M$9:$M$358, MATCH(BI193, 'Staff List'!$B$9:$B$358, 0))), "")</f>
        <v/>
      </c>
      <c r="BC192" s="313"/>
      <c r="BD192" s="313"/>
      <c r="BE192" s="313"/>
      <c r="BF192" s="313"/>
      <c r="BG192" s="313"/>
      <c r="BH192" s="313"/>
      <c r="BI192" s="75" t="str">
        <f ca="1">IFERROR(INDEX($BO$2:$BO$351, MATCH(BI191, $BP$2:$BP$351, 0)), "")</f>
        <v/>
      </c>
      <c r="BJ192" s="29"/>
      <c r="BK192" s="1"/>
      <c r="BN192" s="8">
        <v>191</v>
      </c>
      <c r="BO192" s="9" t="str">
        <f>IF(INDEX('Staff List'!$E$9:$E$358, MATCH(BN192, NumList, 0))="", "", INDEX('Staff List'!$E$9:$E$358, MATCH(BN192, NumList, 0)))</f>
        <v/>
      </c>
      <c r="BP192" s="9" t="str">
        <f>IFERROR(RANK(BO192,$BO$2:$BO$351,1)+COUNTIF($BO$2:BO192,BO192)-1, "")</f>
        <v/>
      </c>
      <c r="BQ192" s="9" t="str">
        <f>IF(BO192="", "", COUNTIF($BO$2:BO192, BO192))</f>
        <v/>
      </c>
      <c r="BR192" s="68" t="str">
        <f t="shared" si="6"/>
        <v/>
      </c>
      <c r="BT192" s="8">
        <v>191</v>
      </c>
      <c r="BU192" s="9" t="str">
        <f>IFERROR(IF(INDEX($CL$2:$CL$7,MATCH(BU187,$CK$2:$CK$7,0))&lt;=COUNTIF($BU$2:BU191,BU187),IF((BU187+1)&lt;=6,BU187+1,""),BU187), "")</f>
        <v/>
      </c>
      <c r="BV192" s="9" t="str">
        <f>IF(BU192="", "", COUNTIF($BU$2:BU192, BU192))</f>
        <v/>
      </c>
      <c r="BW192" s="68" t="str">
        <f t="shared" si="7"/>
        <v/>
      </c>
      <c r="BY192" s="80" t="str">
        <f t="shared" si="8"/>
        <v/>
      </c>
    </row>
    <row r="193" spans="1:77" x14ac:dyDescent="0.25">
      <c r="A193" s="1"/>
      <c r="B193" s="27"/>
      <c r="C193" s="314" t="s">
        <v>92</v>
      </c>
      <c r="D193" s="315"/>
      <c r="E193" s="316"/>
      <c r="F193" s="317" t="str">
        <f ca="1">IFERROR(IF(INDEX('Staff List'!$Q$9:$Q$358, MATCH(M193, 'Staff List'!$B$9:$B$358, 0))="", "", INDEX('Staff List'!$Q$9:$Q$358, MATCH(M193, 'Staff List'!$B$9:$B$358, 0))), "")</f>
        <v/>
      </c>
      <c r="G193" s="313"/>
      <c r="H193" s="313"/>
      <c r="I193" s="313"/>
      <c r="J193" s="313"/>
      <c r="K193" s="313"/>
      <c r="L193" s="313"/>
      <c r="M193" s="75" t="str">
        <f ca="1">IFERROR(IF(M191="", "", INDEX($BN$2:$BN$351, MATCH(M191, $BP$2:$BP$351, 0))), "")</f>
        <v/>
      </c>
      <c r="N193" s="28"/>
      <c r="O193" s="314" t="s">
        <v>92</v>
      </c>
      <c r="P193" s="315"/>
      <c r="Q193" s="316"/>
      <c r="R193" s="317" t="str">
        <f ca="1">IFERROR(IF(INDEX('Staff List'!$Q$9:$Q$358, MATCH(Y193, 'Staff List'!$B$9:$B$358, 0))="", "", INDEX('Staff List'!$Q$9:$Q$358, MATCH(Y193, 'Staff List'!$B$9:$B$358, 0))), "")</f>
        <v/>
      </c>
      <c r="S193" s="313"/>
      <c r="T193" s="313"/>
      <c r="U193" s="313"/>
      <c r="V193" s="313"/>
      <c r="W193" s="313"/>
      <c r="X193" s="313"/>
      <c r="Y193" s="75" t="str">
        <f ca="1">IFERROR(IF(Y191="", "", INDEX($BN$2:$BN$351, MATCH(Y191, $BP$2:$BP$351, 0))), "")</f>
        <v/>
      </c>
      <c r="Z193" s="28"/>
      <c r="AA193" s="314" t="s">
        <v>92</v>
      </c>
      <c r="AB193" s="315"/>
      <c r="AC193" s="316"/>
      <c r="AD193" s="317" t="str">
        <f ca="1">IFERROR(IF(INDEX('Staff List'!$Q$9:$Q$358, MATCH(AK193, 'Staff List'!$B$9:$B$358, 0))="", "", INDEX('Staff List'!$Q$9:$Q$358, MATCH(AK193, 'Staff List'!$B$9:$B$358, 0))), "")</f>
        <v/>
      </c>
      <c r="AE193" s="313"/>
      <c r="AF193" s="313"/>
      <c r="AG193" s="313"/>
      <c r="AH193" s="313"/>
      <c r="AI193" s="313"/>
      <c r="AJ193" s="313"/>
      <c r="AK193" s="75" t="str">
        <f ca="1">IFERROR(IF(AK191="", "", INDEX($BN$2:$BN$351, MATCH(AK191, $BP$2:$BP$351, 0))), "")</f>
        <v/>
      </c>
      <c r="AL193" s="28"/>
      <c r="AM193" s="314" t="s">
        <v>92</v>
      </c>
      <c r="AN193" s="315"/>
      <c r="AO193" s="316"/>
      <c r="AP193" s="317" t="str">
        <f ca="1">IFERROR(IF(INDEX('Staff List'!$Q$9:$Q$358, MATCH(AW193, 'Staff List'!$B$9:$B$358, 0))="", "", INDEX('Staff List'!$Q$9:$Q$358, MATCH(AW193, 'Staff List'!$B$9:$B$358, 0))), "")</f>
        <v/>
      </c>
      <c r="AQ193" s="313"/>
      <c r="AR193" s="313"/>
      <c r="AS193" s="313"/>
      <c r="AT193" s="313"/>
      <c r="AU193" s="313"/>
      <c r="AV193" s="313"/>
      <c r="AW193" s="75" t="str">
        <f ca="1">IFERROR(IF(AW191="", "", INDEX($BN$2:$BN$351, MATCH(AW191, $BP$2:$BP$351, 0))), "")</f>
        <v/>
      </c>
      <c r="AX193" s="28"/>
      <c r="AY193" s="314" t="s">
        <v>92</v>
      </c>
      <c r="AZ193" s="315"/>
      <c r="BA193" s="316"/>
      <c r="BB193" s="317" t="str">
        <f ca="1">IFERROR(IF(INDEX('Staff List'!$Q$9:$Q$358, MATCH(BI193, 'Staff List'!$B$9:$B$358, 0))="", "", INDEX('Staff List'!$Q$9:$Q$358, MATCH(BI193, 'Staff List'!$B$9:$B$358, 0))), "")</f>
        <v/>
      </c>
      <c r="BC193" s="313"/>
      <c r="BD193" s="313"/>
      <c r="BE193" s="313"/>
      <c r="BF193" s="313"/>
      <c r="BG193" s="313"/>
      <c r="BH193" s="313"/>
      <c r="BI193" s="75" t="str">
        <f ca="1">IFERROR(IF(BI191="", "", INDEX($BN$2:$BN$351, MATCH(BI191, $BP$2:$BP$351, 0))), "")</f>
        <v/>
      </c>
      <c r="BJ193" s="29"/>
      <c r="BK193" s="1"/>
      <c r="BN193" s="8">
        <v>192</v>
      </c>
      <c r="BO193" s="9" t="str">
        <f>IF(INDEX('Staff List'!$E$9:$E$358, MATCH(BN193, NumList, 0))="", "", INDEX('Staff List'!$E$9:$E$358, MATCH(BN193, NumList, 0)))</f>
        <v/>
      </c>
      <c r="BP193" s="9" t="str">
        <f>IFERROR(RANK(BO193,$BO$2:$BO$351,1)+COUNTIF($BO$2:BO193,BO193)-1, "")</f>
        <v/>
      </c>
      <c r="BQ193" s="9" t="str">
        <f>IF(BO193="", "", COUNTIF($BO$2:BO193, BO193))</f>
        <v/>
      </c>
      <c r="BR193" s="68" t="str">
        <f t="shared" si="6"/>
        <v/>
      </c>
      <c r="BT193" s="8">
        <v>192</v>
      </c>
      <c r="BU193" s="9" t="str">
        <f>IFERROR(IF(INDEX($CL$2:$CL$7, MATCH(BU192, $CK$2:$CK$7, 0))&lt;=COUNTIF($BU$2:BU192, BU192), "", BU192), "")</f>
        <v/>
      </c>
      <c r="BV193" s="9" t="str">
        <f>IF(BU193="", "", COUNTIF($BU$2:BU193, BU193))</f>
        <v/>
      </c>
      <c r="BW193" s="68" t="str">
        <f t="shared" si="7"/>
        <v/>
      </c>
      <c r="BY193" s="80" t="str">
        <f t="shared" si="8"/>
        <v/>
      </c>
    </row>
    <row r="194" spans="1:77" x14ac:dyDescent="0.25">
      <c r="A194" s="1"/>
      <c r="B194" s="27"/>
      <c r="C194" s="318" t="s">
        <v>96</v>
      </c>
      <c r="D194" s="319"/>
      <c r="E194" s="320"/>
      <c r="F194" s="321" t="str">
        <f ca="1">IFERROR(IF(INDEX('Staff List'!$U$9:$U$358, MATCH(M193, 'Staff List'!$B$9:$B$358, 0))="", "", INDEX('Staff List'!$U$9:$U$358, MATCH(M193, 'Staff List'!$B$9:$B$358, 0))), "")</f>
        <v/>
      </c>
      <c r="G194" s="322"/>
      <c r="H194" s="322"/>
      <c r="I194" s="322"/>
      <c r="J194" s="322"/>
      <c r="K194" s="322"/>
      <c r="L194" s="322"/>
      <c r="M194" s="81">
        <f ca="1">BI184+1</f>
        <v>585</v>
      </c>
      <c r="N194" s="28"/>
      <c r="O194" s="318" t="s">
        <v>96</v>
      </c>
      <c r="P194" s="319"/>
      <c r="Q194" s="320"/>
      <c r="R194" s="321" t="str">
        <f ca="1">IFERROR(IF(INDEX('Staff List'!$U$9:$U$358, MATCH(Y193, 'Staff List'!$B$9:$B$358, 0))="", "", INDEX('Staff List'!$U$9:$U$358, MATCH(Y193, 'Staff List'!$B$9:$B$358, 0))), "")</f>
        <v/>
      </c>
      <c r="S194" s="322"/>
      <c r="T194" s="322"/>
      <c r="U194" s="322"/>
      <c r="V194" s="322"/>
      <c r="W194" s="322"/>
      <c r="X194" s="322"/>
      <c r="Y194" s="81">
        <f ca="1">M194+1</f>
        <v>586</v>
      </c>
      <c r="Z194" s="28"/>
      <c r="AA194" s="318" t="s">
        <v>96</v>
      </c>
      <c r="AB194" s="319"/>
      <c r="AC194" s="320"/>
      <c r="AD194" s="321" t="str">
        <f ca="1">IFERROR(IF(INDEX('Staff List'!$U$9:$U$358, MATCH(AK193, 'Staff List'!$B$9:$B$358, 0))="", "", INDEX('Staff List'!$U$9:$U$358, MATCH(AK193, 'Staff List'!$B$9:$B$358, 0))), "")</f>
        <v/>
      </c>
      <c r="AE194" s="322"/>
      <c r="AF194" s="322"/>
      <c r="AG194" s="322"/>
      <c r="AH194" s="322"/>
      <c r="AI194" s="322"/>
      <c r="AJ194" s="322"/>
      <c r="AK194" s="81">
        <f ca="1">Y194+1</f>
        <v>587</v>
      </c>
      <c r="AL194" s="28"/>
      <c r="AM194" s="318" t="s">
        <v>96</v>
      </c>
      <c r="AN194" s="319"/>
      <c r="AO194" s="320"/>
      <c r="AP194" s="321" t="str">
        <f ca="1">IFERROR(IF(INDEX('Staff List'!$U$9:$U$358, MATCH(AW193, 'Staff List'!$B$9:$B$358, 0))="", "", INDEX('Staff List'!$U$9:$U$358, MATCH(AW193, 'Staff List'!$B$9:$B$358, 0))), "")</f>
        <v/>
      </c>
      <c r="AQ194" s="322"/>
      <c r="AR194" s="322"/>
      <c r="AS194" s="322"/>
      <c r="AT194" s="322"/>
      <c r="AU194" s="322"/>
      <c r="AV194" s="322"/>
      <c r="AW194" s="81">
        <f ca="1">AK194+1</f>
        <v>588</v>
      </c>
      <c r="AX194" s="28"/>
      <c r="AY194" s="318" t="s">
        <v>96</v>
      </c>
      <c r="AZ194" s="319"/>
      <c r="BA194" s="320"/>
      <c r="BB194" s="321" t="str">
        <f ca="1">IFERROR(IF(INDEX('Staff List'!$U$9:$U$358, MATCH(BI193, 'Staff List'!$B$9:$B$358, 0))="", "", INDEX('Staff List'!$U$9:$U$358, MATCH(BI193, 'Staff List'!$B$9:$B$358, 0))), "")</f>
        <v/>
      </c>
      <c r="BC194" s="322"/>
      <c r="BD194" s="322"/>
      <c r="BE194" s="322"/>
      <c r="BF194" s="322"/>
      <c r="BG194" s="322"/>
      <c r="BH194" s="322"/>
      <c r="BI194" s="81">
        <f ca="1">AW194+1</f>
        <v>589</v>
      </c>
      <c r="BJ194" s="29"/>
      <c r="BK194" s="1"/>
      <c r="BN194" s="8">
        <v>193</v>
      </c>
      <c r="BO194" s="9" t="str">
        <f>IF(INDEX('Staff List'!$E$9:$E$358, MATCH(BN194, NumList, 0))="", "", INDEX('Staff List'!$E$9:$E$358, MATCH(BN194, NumList, 0)))</f>
        <v/>
      </c>
      <c r="BP194" s="9" t="str">
        <f>IFERROR(RANK(BO194,$BO$2:$BO$351,1)+COUNTIF($BO$2:BO194,BO194)-1, "")</f>
        <v/>
      </c>
      <c r="BQ194" s="9" t="str">
        <f>IF(BO194="", "", COUNTIF($BO$2:BO194, BO194))</f>
        <v/>
      </c>
      <c r="BR194" s="68" t="str">
        <f t="shared" si="6"/>
        <v/>
      </c>
      <c r="BT194" s="8">
        <v>193</v>
      </c>
      <c r="BU194" s="9" t="str">
        <f>IFERROR(IF(INDEX($CL$2:$CL$7, MATCH(BU193, $CK$2:$CK$7, 0))&lt;=COUNTIF($BU$2:BU193, BU192), "", BU192), "")</f>
        <v/>
      </c>
      <c r="BV194" s="9" t="str">
        <f>IF(BU194="", "", COUNTIF($BU$2:BU194, BU194))</f>
        <v/>
      </c>
      <c r="BW194" s="68" t="str">
        <f t="shared" si="7"/>
        <v/>
      </c>
      <c r="BY194" s="80" t="str">
        <f t="shared" si="8"/>
        <v/>
      </c>
    </row>
    <row r="195" spans="1:77" x14ac:dyDescent="0.25">
      <c r="A195" s="1"/>
      <c r="B195" s="27"/>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c r="AU195" s="28"/>
      <c r="AV195" s="28"/>
      <c r="AW195" s="28"/>
      <c r="AX195" s="28"/>
      <c r="AY195" s="28"/>
      <c r="AZ195" s="28"/>
      <c r="BA195" s="28"/>
      <c r="BB195" s="28"/>
      <c r="BC195" s="28"/>
      <c r="BD195" s="28"/>
      <c r="BE195" s="28"/>
      <c r="BF195" s="28"/>
      <c r="BG195" s="28"/>
      <c r="BH195" s="28"/>
      <c r="BI195" s="28"/>
      <c r="BJ195" s="29"/>
      <c r="BK195" s="1"/>
      <c r="BN195" s="8">
        <v>194</v>
      </c>
      <c r="BO195" s="9" t="str">
        <f>IF(INDEX('Staff List'!$E$9:$E$358, MATCH(BN195, NumList, 0))="", "", INDEX('Staff List'!$E$9:$E$358, MATCH(BN195, NumList, 0)))</f>
        <v/>
      </c>
      <c r="BP195" s="9" t="str">
        <f>IFERROR(RANK(BO195,$BO$2:$BO$351,1)+COUNTIF($BO$2:BO195,BO195)-1, "")</f>
        <v/>
      </c>
      <c r="BQ195" s="9" t="str">
        <f>IF(BO195="", "", COUNTIF($BO$2:BO195, BO195))</f>
        <v/>
      </c>
      <c r="BR195" s="68" t="str">
        <f t="shared" ref="BR195:BR258" si="9">IF(BO195="", "", CONCATENATE(BO195, ":", BQ195))</f>
        <v/>
      </c>
      <c r="BT195" s="8">
        <v>194</v>
      </c>
      <c r="BU195" s="9" t="str">
        <f>IFERROR(IF(INDEX($CL$2:$CL$7, MATCH(BU194, $CK$2:$CK$7, 0))&lt;=COUNTIF($BU$2:BU194, BU192), "", BU192), "")</f>
        <v/>
      </c>
      <c r="BV195" s="9" t="str">
        <f>IF(BU195="", "", COUNTIF($BU$2:BU195, BU195))</f>
        <v/>
      </c>
      <c r="BW195" s="68" t="str">
        <f t="shared" ref="BW195:BW258" si="10">IF(BU195="", "", CONCATENATE(BU195, ":", BV195))</f>
        <v/>
      </c>
      <c r="BY195" s="80" t="str">
        <f t="shared" ref="BY195:BY258" si="11">IFERROR(IF(BW195="", "", INDEX($BN$2:$BN$351, MATCH(BW195, $BR$2:$BR$351, 0))), "")</f>
        <v/>
      </c>
    </row>
    <row r="196" spans="1:77" x14ac:dyDescent="0.25">
      <c r="A196" s="1"/>
      <c r="B196" s="27"/>
      <c r="C196" s="121" t="str">
        <f ca="1">"Tier "&amp;M202&amp;""</f>
        <v xml:space="preserve">Tier </v>
      </c>
      <c r="D196" s="122"/>
      <c r="E196" s="122"/>
      <c r="F196" s="122"/>
      <c r="G196" s="122"/>
      <c r="H196" s="122"/>
      <c r="I196" s="122"/>
      <c r="J196" s="122"/>
      <c r="K196" s="122"/>
      <c r="L196" s="122"/>
      <c r="M196" s="239"/>
      <c r="N196" s="28"/>
      <c r="O196" s="121" t="str">
        <f ca="1">"Tier "&amp;Y202&amp;""</f>
        <v xml:space="preserve">Tier </v>
      </c>
      <c r="P196" s="122"/>
      <c r="Q196" s="122"/>
      <c r="R196" s="122"/>
      <c r="S196" s="122"/>
      <c r="T196" s="122"/>
      <c r="U196" s="122"/>
      <c r="V196" s="122"/>
      <c r="W196" s="122"/>
      <c r="X196" s="122"/>
      <c r="Y196" s="239"/>
      <c r="Z196" s="28"/>
      <c r="AA196" s="121" t="str">
        <f ca="1">"Tier "&amp;AK202&amp;""</f>
        <v xml:space="preserve">Tier </v>
      </c>
      <c r="AB196" s="122"/>
      <c r="AC196" s="122"/>
      <c r="AD196" s="122"/>
      <c r="AE196" s="122"/>
      <c r="AF196" s="122"/>
      <c r="AG196" s="122"/>
      <c r="AH196" s="122"/>
      <c r="AI196" s="122"/>
      <c r="AJ196" s="122"/>
      <c r="AK196" s="239"/>
      <c r="AL196" s="28"/>
      <c r="AM196" s="121" t="str">
        <f ca="1">"Tier "&amp;AW202&amp;""</f>
        <v xml:space="preserve">Tier </v>
      </c>
      <c r="AN196" s="122"/>
      <c r="AO196" s="122"/>
      <c r="AP196" s="122"/>
      <c r="AQ196" s="122"/>
      <c r="AR196" s="122"/>
      <c r="AS196" s="122"/>
      <c r="AT196" s="122"/>
      <c r="AU196" s="122"/>
      <c r="AV196" s="122"/>
      <c r="AW196" s="239"/>
      <c r="AX196" s="28"/>
      <c r="AY196" s="121" t="str">
        <f ca="1">"Tier "&amp;BI202&amp;""</f>
        <v xml:space="preserve">Tier </v>
      </c>
      <c r="AZ196" s="122"/>
      <c r="BA196" s="122"/>
      <c r="BB196" s="122"/>
      <c r="BC196" s="122"/>
      <c r="BD196" s="122"/>
      <c r="BE196" s="122"/>
      <c r="BF196" s="122"/>
      <c r="BG196" s="122"/>
      <c r="BH196" s="122"/>
      <c r="BI196" s="239"/>
      <c r="BJ196" s="29"/>
      <c r="BK196" s="1"/>
      <c r="BN196" s="8">
        <v>195</v>
      </c>
      <c r="BO196" s="9" t="str">
        <f>IF(INDEX('Staff List'!$E$9:$E$358, MATCH(BN196, NumList, 0))="", "", INDEX('Staff List'!$E$9:$E$358, MATCH(BN196, NumList, 0)))</f>
        <v/>
      </c>
      <c r="BP196" s="9" t="str">
        <f>IFERROR(RANK(BO196,$BO$2:$BO$351,1)+COUNTIF($BO$2:BO196,BO196)-1, "")</f>
        <v/>
      </c>
      <c r="BQ196" s="9" t="str">
        <f>IF(BO196="", "", COUNTIF($BO$2:BO196, BO196))</f>
        <v/>
      </c>
      <c r="BR196" s="68" t="str">
        <f t="shared" si="9"/>
        <v/>
      </c>
      <c r="BT196" s="8">
        <v>195</v>
      </c>
      <c r="BU196" s="9" t="str">
        <f>IFERROR(IF(INDEX($CL$2:$CL$7, MATCH(BU195, $CK$2:$CK$7, 0))&lt;=COUNTIF($BU$2:BU195, BU192), "", BU192), "")</f>
        <v/>
      </c>
      <c r="BV196" s="9" t="str">
        <f>IF(BU196="", "", COUNTIF($BU$2:BU196, BU196))</f>
        <v/>
      </c>
      <c r="BW196" s="68" t="str">
        <f t="shared" si="10"/>
        <v/>
      </c>
      <c r="BY196" s="80" t="str">
        <f t="shared" si="11"/>
        <v/>
      </c>
    </row>
    <row r="197" spans="1:77" x14ac:dyDescent="0.25">
      <c r="A197" s="1"/>
      <c r="B197" s="27"/>
      <c r="C197" s="326" t="s">
        <v>91</v>
      </c>
      <c r="D197" s="325"/>
      <c r="E197" s="327"/>
      <c r="F197" s="328" t="str">
        <f ca="1">IFERROR(IF(INDEX('Staff List'!$C$9:$C$358, MATCH(M203, 'Staff List'!$B$9:$B$358, 0))="", "", INDEX('Staff List'!$C$9:$C$358, MATCH(M203, 'Staff List'!$B$9:$B$358, 0))), "")</f>
        <v/>
      </c>
      <c r="G197" s="329"/>
      <c r="H197" s="329"/>
      <c r="I197" s="329"/>
      <c r="J197" s="329"/>
      <c r="K197" s="329"/>
      <c r="L197" s="329"/>
      <c r="M197" s="330"/>
      <c r="N197" s="28"/>
      <c r="O197" s="326" t="s">
        <v>91</v>
      </c>
      <c r="P197" s="325"/>
      <c r="Q197" s="327"/>
      <c r="R197" s="328" t="str">
        <f ca="1">IFERROR(IF(INDEX('Staff List'!$C$9:$C$358, MATCH(Y203, 'Staff List'!$B$9:$B$358, 0))="", "", INDEX('Staff List'!$C$9:$C$358, MATCH(Y203, 'Staff List'!$B$9:$B$358, 0))), "")</f>
        <v/>
      </c>
      <c r="S197" s="329"/>
      <c r="T197" s="329"/>
      <c r="U197" s="329"/>
      <c r="V197" s="329"/>
      <c r="W197" s="329"/>
      <c r="X197" s="329"/>
      <c r="Y197" s="330"/>
      <c r="Z197" s="28"/>
      <c r="AA197" s="326" t="s">
        <v>91</v>
      </c>
      <c r="AB197" s="325"/>
      <c r="AC197" s="327"/>
      <c r="AD197" s="328" t="str">
        <f ca="1">IFERROR(IF(INDEX('Staff List'!$C$9:$C$358, MATCH(AK203, 'Staff List'!$B$9:$B$358, 0))="", "", INDEX('Staff List'!$C$9:$C$358, MATCH(AK203, 'Staff List'!$B$9:$B$358, 0))), "")</f>
        <v/>
      </c>
      <c r="AE197" s="329"/>
      <c r="AF197" s="329"/>
      <c r="AG197" s="329"/>
      <c r="AH197" s="329"/>
      <c r="AI197" s="329"/>
      <c r="AJ197" s="329"/>
      <c r="AK197" s="330"/>
      <c r="AL197" s="28"/>
      <c r="AM197" s="326" t="s">
        <v>91</v>
      </c>
      <c r="AN197" s="325"/>
      <c r="AO197" s="327"/>
      <c r="AP197" s="328" t="str">
        <f ca="1">IFERROR(IF(INDEX('Staff List'!$C$9:$C$358, MATCH(AW203, 'Staff List'!$B$9:$B$358, 0))="", "", INDEX('Staff List'!$C$9:$C$358, MATCH(AW203, 'Staff List'!$B$9:$B$358, 0))), "")</f>
        <v/>
      </c>
      <c r="AQ197" s="329"/>
      <c r="AR197" s="329"/>
      <c r="AS197" s="329"/>
      <c r="AT197" s="329"/>
      <c r="AU197" s="329"/>
      <c r="AV197" s="329"/>
      <c r="AW197" s="330"/>
      <c r="AX197" s="28"/>
      <c r="AY197" s="326" t="s">
        <v>91</v>
      </c>
      <c r="AZ197" s="325"/>
      <c r="BA197" s="327"/>
      <c r="BB197" s="328" t="str">
        <f ca="1">IFERROR(IF(INDEX('Staff List'!$C$9:$C$358, MATCH(BI203, 'Staff List'!$B$9:$B$358, 0))="", "", INDEX('Staff List'!$C$9:$C$358, MATCH(BI203, 'Staff List'!$B$9:$B$358, 0))), "")</f>
        <v/>
      </c>
      <c r="BC197" s="329"/>
      <c r="BD197" s="329"/>
      <c r="BE197" s="329"/>
      <c r="BF197" s="329"/>
      <c r="BG197" s="329"/>
      <c r="BH197" s="329"/>
      <c r="BI197" s="330"/>
      <c r="BJ197" s="29"/>
      <c r="BK197" s="1"/>
      <c r="BN197" s="8">
        <v>196</v>
      </c>
      <c r="BO197" s="9" t="str">
        <f>IF(INDEX('Staff List'!$E$9:$E$358, MATCH(BN197, NumList, 0))="", "", INDEX('Staff List'!$E$9:$E$358, MATCH(BN197, NumList, 0)))</f>
        <v/>
      </c>
      <c r="BP197" s="9" t="str">
        <f>IFERROR(RANK(BO197,$BO$2:$BO$351,1)+COUNTIF($BO$2:BO197,BO197)-1, "")</f>
        <v/>
      </c>
      <c r="BQ197" s="9" t="str">
        <f>IF(BO197="", "", COUNTIF($BO$2:BO197, BO197))</f>
        <v/>
      </c>
      <c r="BR197" s="68" t="str">
        <f t="shared" si="9"/>
        <v/>
      </c>
      <c r="BT197" s="8">
        <v>196</v>
      </c>
      <c r="BU197" s="9" t="str">
        <f>IFERROR(IF(INDEX($CL$2:$CL$7,MATCH(BU192,$CK$2:$CK$7,0))&lt;=COUNTIF($BU$2:BU196,BU192),IF((BU192+1)&lt;=6,BU192+1,""),BU192), "")</f>
        <v/>
      </c>
      <c r="BV197" s="9" t="str">
        <f>IF(BU197="", "", COUNTIF($BU$2:BU197, BU197))</f>
        <v/>
      </c>
      <c r="BW197" s="68" t="str">
        <f t="shared" si="10"/>
        <v/>
      </c>
      <c r="BY197" s="80" t="str">
        <f t="shared" si="11"/>
        <v/>
      </c>
    </row>
    <row r="198" spans="1:77" x14ac:dyDescent="0.25">
      <c r="A198" s="1"/>
      <c r="B198" s="27"/>
      <c r="C198" s="332" t="s">
        <v>90</v>
      </c>
      <c r="D198" s="333"/>
      <c r="E198" s="72" t="str">
        <f ca="1">IFERROR(INDEX('Staff List'!$K$9:$K$358, MATCH(M203, 'Staff List'!$B$9:$B$358, 0)), "")</f>
        <v/>
      </c>
      <c r="F198" s="317" t="str">
        <f ca="1">IFERROR(IF(INDEX('Staff List'!$D$9:$D$358, MATCH(M203, 'Staff List'!$B$9:$B$358, 0))="", "", INDEX('Staff List'!$D$9:$D$358, MATCH(M203, 'Staff List'!$B$9:$B$358, 0))), "")</f>
        <v/>
      </c>
      <c r="G198" s="313"/>
      <c r="H198" s="313"/>
      <c r="I198" s="313"/>
      <c r="J198" s="313"/>
      <c r="K198" s="313"/>
      <c r="L198" s="313"/>
      <c r="M198" s="331"/>
      <c r="N198" s="28"/>
      <c r="O198" s="332" t="s">
        <v>90</v>
      </c>
      <c r="P198" s="333"/>
      <c r="Q198" s="72" t="str">
        <f ca="1">IFERROR(INDEX('Staff List'!$K$9:$K$358, MATCH(Y203, 'Staff List'!$B$9:$B$358, 0)), "")</f>
        <v/>
      </c>
      <c r="R198" s="317" t="str">
        <f ca="1">IFERROR(IF(INDEX('Staff List'!$D$9:$D$358, MATCH(Y203, 'Staff List'!$B$9:$B$358, 0))="", "", INDEX('Staff List'!$D$9:$D$358, MATCH(Y203, 'Staff List'!$B$9:$B$358, 0))), "")</f>
        <v/>
      </c>
      <c r="S198" s="313"/>
      <c r="T198" s="313"/>
      <c r="U198" s="313"/>
      <c r="V198" s="313"/>
      <c r="W198" s="313"/>
      <c r="X198" s="313"/>
      <c r="Y198" s="331"/>
      <c r="Z198" s="28"/>
      <c r="AA198" s="332" t="s">
        <v>90</v>
      </c>
      <c r="AB198" s="333"/>
      <c r="AC198" s="72" t="str">
        <f ca="1">IFERROR(INDEX('Staff List'!$K$9:$K$358, MATCH(AK203, 'Staff List'!$B$9:$B$358, 0)), "")</f>
        <v/>
      </c>
      <c r="AD198" s="317" t="str">
        <f ca="1">IFERROR(IF(INDEX('Staff List'!$D$9:$D$358, MATCH(AK203, 'Staff List'!$B$9:$B$358, 0))="", "", INDEX('Staff List'!$D$9:$D$358, MATCH(AK203, 'Staff List'!$B$9:$B$358, 0))), "")</f>
        <v/>
      </c>
      <c r="AE198" s="313"/>
      <c r="AF198" s="313"/>
      <c r="AG198" s="313"/>
      <c r="AH198" s="313"/>
      <c r="AI198" s="313"/>
      <c r="AJ198" s="313"/>
      <c r="AK198" s="331"/>
      <c r="AL198" s="28"/>
      <c r="AM198" s="332" t="s">
        <v>90</v>
      </c>
      <c r="AN198" s="333"/>
      <c r="AO198" s="72" t="str">
        <f ca="1">IFERROR(INDEX('Staff List'!$K$9:$K$358, MATCH(AW203, 'Staff List'!$B$9:$B$358, 0)), "")</f>
        <v/>
      </c>
      <c r="AP198" s="317" t="str">
        <f ca="1">IFERROR(IF(INDEX('Staff List'!$D$9:$D$358, MATCH(AW203, 'Staff List'!$B$9:$B$358, 0))="", "", INDEX('Staff List'!$D$9:$D$358, MATCH(AW203, 'Staff List'!$B$9:$B$358, 0))), "")</f>
        <v/>
      </c>
      <c r="AQ198" s="313"/>
      <c r="AR198" s="313"/>
      <c r="AS198" s="313"/>
      <c r="AT198" s="313"/>
      <c r="AU198" s="313"/>
      <c r="AV198" s="313"/>
      <c r="AW198" s="331"/>
      <c r="AX198" s="28"/>
      <c r="AY198" s="332" t="s">
        <v>90</v>
      </c>
      <c r="AZ198" s="333"/>
      <c r="BA198" s="72" t="str">
        <f ca="1">IFERROR(INDEX('Staff List'!$K$9:$K$358, MATCH(BI203, 'Staff List'!$B$9:$B$358, 0)), "")</f>
        <v/>
      </c>
      <c r="BB198" s="317" t="str">
        <f ca="1">IFERROR(IF(INDEX('Staff List'!$D$9:$D$358, MATCH(BI203, 'Staff List'!$B$9:$B$358, 0))="", "", INDEX('Staff List'!$D$9:$D$358, MATCH(BI203, 'Staff List'!$B$9:$B$358, 0))), "")</f>
        <v/>
      </c>
      <c r="BC198" s="313"/>
      <c r="BD198" s="313"/>
      <c r="BE198" s="313"/>
      <c r="BF198" s="313"/>
      <c r="BG198" s="313"/>
      <c r="BH198" s="313"/>
      <c r="BI198" s="331"/>
      <c r="BJ198" s="29"/>
      <c r="BK198" s="1"/>
      <c r="BN198" s="8">
        <v>197</v>
      </c>
      <c r="BO198" s="9" t="str">
        <f>IF(INDEX('Staff List'!$E$9:$E$358, MATCH(BN198, NumList, 0))="", "", INDEX('Staff List'!$E$9:$E$358, MATCH(BN198, NumList, 0)))</f>
        <v/>
      </c>
      <c r="BP198" s="9" t="str">
        <f>IFERROR(RANK(BO198,$BO$2:$BO$351,1)+COUNTIF($BO$2:BO198,BO198)-1, "")</f>
        <v/>
      </c>
      <c r="BQ198" s="9" t="str">
        <f>IF(BO198="", "", COUNTIF($BO$2:BO198, BO198))</f>
        <v/>
      </c>
      <c r="BR198" s="68" t="str">
        <f t="shared" si="9"/>
        <v/>
      </c>
      <c r="BT198" s="8">
        <v>197</v>
      </c>
      <c r="BU198" s="9" t="str">
        <f>IFERROR(IF(INDEX($CL$2:$CL$7, MATCH(BU197, $CK$2:$CK$7, 0))&lt;=COUNTIF($BU$2:BU197, BU197), "", BU197), "")</f>
        <v/>
      </c>
      <c r="BV198" s="9" t="str">
        <f>IF(BU198="", "", COUNTIF($BU$2:BU198, BU198))</f>
        <v/>
      </c>
      <c r="BW198" s="68" t="str">
        <f t="shared" si="10"/>
        <v/>
      </c>
      <c r="BY198" s="80" t="str">
        <f t="shared" si="11"/>
        <v/>
      </c>
    </row>
    <row r="199" spans="1:77" x14ac:dyDescent="0.25">
      <c r="A199" s="1"/>
      <c r="B199" s="27"/>
      <c r="C199" s="314" t="s">
        <v>95</v>
      </c>
      <c r="D199" s="315"/>
      <c r="E199" s="315"/>
      <c r="F199" s="325"/>
      <c r="G199" s="73" t="str">
        <f ca="1">IFERROR(INDEX('Staff List'!$H$9:$H$358, MATCH(M203, 'Staff List'!$B$9:$B$358, 0)), "")</f>
        <v/>
      </c>
      <c r="H199" s="323" t="str">
        <f ca="1">IFERROR(INDEX('Staff List'!$AU$6:$AU$10, MATCH(G199, 'Staff List'!$AJ$6:$AJ$10, 0)), "")</f>
        <v/>
      </c>
      <c r="I199" s="324"/>
      <c r="J199" s="324"/>
      <c r="K199" s="324"/>
      <c r="L199" s="324"/>
      <c r="M199" s="331"/>
      <c r="N199" s="28"/>
      <c r="O199" s="314" t="s">
        <v>95</v>
      </c>
      <c r="P199" s="315"/>
      <c r="Q199" s="315"/>
      <c r="R199" s="325"/>
      <c r="S199" s="73" t="str">
        <f ca="1">IFERROR(INDEX('Staff List'!$H$9:$H$358, MATCH(Y203, 'Staff List'!$B$9:$B$358, 0)), "")</f>
        <v/>
      </c>
      <c r="T199" s="323" t="str">
        <f ca="1">IFERROR(INDEX('Staff List'!$AU$6:$AU$10, MATCH(S199, 'Staff List'!$AJ$6:$AJ$10, 0)), "")</f>
        <v/>
      </c>
      <c r="U199" s="324"/>
      <c r="V199" s="324"/>
      <c r="W199" s="324"/>
      <c r="X199" s="324"/>
      <c r="Y199" s="331"/>
      <c r="Z199" s="28"/>
      <c r="AA199" s="314" t="s">
        <v>95</v>
      </c>
      <c r="AB199" s="315"/>
      <c r="AC199" s="315"/>
      <c r="AD199" s="325"/>
      <c r="AE199" s="73" t="str">
        <f ca="1">IFERROR(INDEX('Staff List'!$H$9:$H$358, MATCH(AK203, 'Staff List'!$B$9:$B$358, 0)), "")</f>
        <v/>
      </c>
      <c r="AF199" s="323" t="str">
        <f ca="1">IFERROR(INDEX('Staff List'!$AU$6:$AU$10, MATCH(AE199, 'Staff List'!$AJ$6:$AJ$10, 0)), "")</f>
        <v/>
      </c>
      <c r="AG199" s="324"/>
      <c r="AH199" s="324"/>
      <c r="AI199" s="324"/>
      <c r="AJ199" s="324"/>
      <c r="AK199" s="331"/>
      <c r="AL199" s="28"/>
      <c r="AM199" s="314" t="s">
        <v>95</v>
      </c>
      <c r="AN199" s="315"/>
      <c r="AO199" s="315"/>
      <c r="AP199" s="325"/>
      <c r="AQ199" s="73" t="str">
        <f ca="1">IFERROR(INDEX('Staff List'!$H$9:$H$358, MATCH(AW203, 'Staff List'!$B$9:$B$358, 0)), "")</f>
        <v/>
      </c>
      <c r="AR199" s="323" t="str">
        <f ca="1">IFERROR(INDEX('Staff List'!$AU$6:$AU$10, MATCH(AQ199, 'Staff List'!$AJ$6:$AJ$10, 0)), "")</f>
        <v/>
      </c>
      <c r="AS199" s="324"/>
      <c r="AT199" s="324"/>
      <c r="AU199" s="324"/>
      <c r="AV199" s="324"/>
      <c r="AW199" s="331"/>
      <c r="AX199" s="28"/>
      <c r="AY199" s="314" t="s">
        <v>95</v>
      </c>
      <c r="AZ199" s="315"/>
      <c r="BA199" s="315"/>
      <c r="BB199" s="325"/>
      <c r="BC199" s="73" t="str">
        <f ca="1">IFERROR(INDEX('Staff List'!$H$9:$H$358, MATCH(BI203, 'Staff List'!$B$9:$B$358, 0)), "")</f>
        <v/>
      </c>
      <c r="BD199" s="323" t="str">
        <f ca="1">IFERROR(INDEX('Staff List'!$AU$6:$AU$10, MATCH(BC199, 'Staff List'!$AJ$6:$AJ$10, 0)), "")</f>
        <v/>
      </c>
      <c r="BE199" s="324"/>
      <c r="BF199" s="324"/>
      <c r="BG199" s="324"/>
      <c r="BH199" s="324"/>
      <c r="BI199" s="331"/>
      <c r="BJ199" s="29"/>
      <c r="BK199" s="1"/>
      <c r="BN199" s="8">
        <v>198</v>
      </c>
      <c r="BO199" s="9" t="str">
        <f>IF(INDEX('Staff List'!$E$9:$E$358, MATCH(BN199, NumList, 0))="", "", INDEX('Staff List'!$E$9:$E$358, MATCH(BN199, NumList, 0)))</f>
        <v/>
      </c>
      <c r="BP199" s="9" t="str">
        <f>IFERROR(RANK(BO199,$BO$2:$BO$351,1)+COUNTIF($BO$2:BO199,BO199)-1, "")</f>
        <v/>
      </c>
      <c r="BQ199" s="9" t="str">
        <f>IF(BO199="", "", COUNTIF($BO$2:BO199, BO199))</f>
        <v/>
      </c>
      <c r="BR199" s="68" t="str">
        <f t="shared" si="9"/>
        <v/>
      </c>
      <c r="BT199" s="8">
        <v>198</v>
      </c>
      <c r="BU199" s="9" t="str">
        <f>IFERROR(IF(INDEX($CL$2:$CL$7, MATCH(BU198, $CK$2:$CK$7, 0))&lt;=COUNTIF($BU$2:BU198, BU197), "", BU197), "")</f>
        <v/>
      </c>
      <c r="BV199" s="9" t="str">
        <f>IF(BU199="", "", COUNTIF($BU$2:BU199, BU199))</f>
        <v/>
      </c>
      <c r="BW199" s="68" t="str">
        <f t="shared" si="10"/>
        <v/>
      </c>
      <c r="BY199" s="80" t="str">
        <f t="shared" si="11"/>
        <v/>
      </c>
    </row>
    <row r="200" spans="1:77" x14ac:dyDescent="0.25">
      <c r="A200" s="1"/>
      <c r="B200" s="27"/>
      <c r="C200" s="314" t="s">
        <v>94</v>
      </c>
      <c r="D200" s="315"/>
      <c r="E200" s="315"/>
      <c r="F200" s="315"/>
      <c r="G200" s="74" t="str">
        <f ca="1">IFERROR(INDEX('Staff List'!$G$9:$G$358, MATCH(M203, 'Staff List'!$B$9:$B$358, 0)), "")</f>
        <v/>
      </c>
      <c r="H200" s="317" t="str">
        <f ca="1">IFERROR(INDEX('Staff List'!$AP$6:$AP$8, MATCH(G200, 'Staff List'!$AI$6:$AI$8, 0)), "")</f>
        <v/>
      </c>
      <c r="I200" s="313"/>
      <c r="J200" s="313"/>
      <c r="K200" s="313"/>
      <c r="L200" s="313"/>
      <c r="M200" s="331"/>
      <c r="N200" s="28"/>
      <c r="O200" s="314" t="s">
        <v>94</v>
      </c>
      <c r="P200" s="315"/>
      <c r="Q200" s="315"/>
      <c r="R200" s="315"/>
      <c r="S200" s="74" t="str">
        <f ca="1">IFERROR(INDEX('Staff List'!$G$9:$G$358, MATCH(Y203, 'Staff List'!$B$9:$B$358, 0)), "")</f>
        <v/>
      </c>
      <c r="T200" s="317" t="str">
        <f ca="1">IFERROR(INDEX('Staff List'!$AP$6:$AP$8, MATCH(S200, 'Staff List'!$AI$6:$AI$8, 0)), "")</f>
        <v/>
      </c>
      <c r="U200" s="313"/>
      <c r="V200" s="313"/>
      <c r="W200" s="313"/>
      <c r="X200" s="313"/>
      <c r="Y200" s="331"/>
      <c r="Z200" s="28"/>
      <c r="AA200" s="314" t="s">
        <v>94</v>
      </c>
      <c r="AB200" s="315"/>
      <c r="AC200" s="315"/>
      <c r="AD200" s="315"/>
      <c r="AE200" s="74" t="str">
        <f ca="1">IFERROR(INDEX('Staff List'!$G$9:$G$358, MATCH(AK203, 'Staff List'!$B$9:$B$358, 0)), "")</f>
        <v/>
      </c>
      <c r="AF200" s="317" t="str">
        <f ca="1">IFERROR(INDEX('Staff List'!$AP$6:$AP$8, MATCH(AE200, 'Staff List'!$AI$6:$AI$8, 0)), "")</f>
        <v/>
      </c>
      <c r="AG200" s="313"/>
      <c r="AH200" s="313"/>
      <c r="AI200" s="313"/>
      <c r="AJ200" s="313"/>
      <c r="AK200" s="331"/>
      <c r="AL200" s="28"/>
      <c r="AM200" s="314" t="s">
        <v>94</v>
      </c>
      <c r="AN200" s="315"/>
      <c r="AO200" s="315"/>
      <c r="AP200" s="315"/>
      <c r="AQ200" s="74" t="str">
        <f ca="1">IFERROR(INDEX('Staff List'!$G$9:$G$358, MATCH(AW203, 'Staff List'!$B$9:$B$358, 0)), "")</f>
        <v/>
      </c>
      <c r="AR200" s="317" t="str">
        <f ca="1">IFERROR(INDEX('Staff List'!$AP$6:$AP$8, MATCH(AQ200, 'Staff List'!$AI$6:$AI$8, 0)), "")</f>
        <v/>
      </c>
      <c r="AS200" s="313"/>
      <c r="AT200" s="313"/>
      <c r="AU200" s="313"/>
      <c r="AV200" s="313"/>
      <c r="AW200" s="331"/>
      <c r="AX200" s="28"/>
      <c r="AY200" s="314" t="s">
        <v>94</v>
      </c>
      <c r="AZ200" s="315"/>
      <c r="BA200" s="315"/>
      <c r="BB200" s="315"/>
      <c r="BC200" s="74" t="str">
        <f ca="1">IFERROR(INDEX('Staff List'!$G$9:$G$358, MATCH(BI203, 'Staff List'!$B$9:$B$358, 0)), "")</f>
        <v/>
      </c>
      <c r="BD200" s="317" t="str">
        <f ca="1">IFERROR(INDEX('Staff List'!$AP$6:$AP$8, MATCH(BC200, 'Staff List'!$AI$6:$AI$8, 0)), "")</f>
        <v/>
      </c>
      <c r="BE200" s="313"/>
      <c r="BF200" s="313"/>
      <c r="BG200" s="313"/>
      <c r="BH200" s="313"/>
      <c r="BI200" s="331"/>
      <c r="BJ200" s="29"/>
      <c r="BK200" s="1"/>
      <c r="BN200" s="8">
        <v>199</v>
      </c>
      <c r="BO200" s="9" t="str">
        <f>IF(INDEX('Staff List'!$E$9:$E$358, MATCH(BN200, NumList, 0))="", "", INDEX('Staff List'!$E$9:$E$358, MATCH(BN200, NumList, 0)))</f>
        <v/>
      </c>
      <c r="BP200" s="9" t="str">
        <f>IFERROR(RANK(BO200,$BO$2:$BO$351,1)+COUNTIF($BO$2:BO200,BO200)-1, "")</f>
        <v/>
      </c>
      <c r="BQ200" s="9" t="str">
        <f>IF(BO200="", "", COUNTIF($BO$2:BO200, BO200))</f>
        <v/>
      </c>
      <c r="BR200" s="68" t="str">
        <f t="shared" si="9"/>
        <v/>
      </c>
      <c r="BT200" s="8">
        <v>199</v>
      </c>
      <c r="BU200" s="9" t="str">
        <f>IFERROR(IF(INDEX($CL$2:$CL$7, MATCH(BU199, $CK$2:$CK$7, 0))&lt;=COUNTIF($BU$2:BU199, BU197), "", BU197), "")</f>
        <v/>
      </c>
      <c r="BV200" s="9" t="str">
        <f>IF(BU200="", "", COUNTIF($BU$2:BU200, BU200))</f>
        <v/>
      </c>
      <c r="BW200" s="68" t="str">
        <f t="shared" si="10"/>
        <v/>
      </c>
      <c r="BY200" s="80" t="str">
        <f t="shared" si="11"/>
        <v/>
      </c>
    </row>
    <row r="201" spans="1:77" x14ac:dyDescent="0.25">
      <c r="A201" s="1"/>
      <c r="B201" s="27"/>
      <c r="C201" s="314" t="s">
        <v>97</v>
      </c>
      <c r="D201" s="315"/>
      <c r="E201" s="315"/>
      <c r="F201" s="319"/>
      <c r="G201" s="320"/>
      <c r="H201" s="317" t="str">
        <f ca="1">IFERROR(INDEX('Staff List'!$AT$6:$AT$8, MATCH(E198, 'Staff List'!$AM$6:$AM$8, 0)), "")</f>
        <v/>
      </c>
      <c r="I201" s="313"/>
      <c r="J201" s="313"/>
      <c r="K201" s="313"/>
      <c r="L201" s="313"/>
      <c r="M201" s="75" t="e">
        <f ca="1">INDEX($BY$2:$BY$401, MATCH(M204, $BT$2:$BT$401, 0))</f>
        <v>#N/A</v>
      </c>
      <c r="N201" s="28"/>
      <c r="O201" s="314" t="s">
        <v>97</v>
      </c>
      <c r="P201" s="315"/>
      <c r="Q201" s="315"/>
      <c r="R201" s="319"/>
      <c r="S201" s="320"/>
      <c r="T201" s="317" t="str">
        <f ca="1">IFERROR(INDEX('Staff List'!$AT$6:$AT$8, MATCH(Q198, 'Staff List'!$AM$6:$AM$8, 0)), "")</f>
        <v/>
      </c>
      <c r="U201" s="313"/>
      <c r="V201" s="313"/>
      <c r="W201" s="313"/>
      <c r="X201" s="313"/>
      <c r="Y201" s="75" t="e">
        <f ca="1">INDEX($BY$2:$BY$401, MATCH(Y204, $BT$2:$BT$401, 0))</f>
        <v>#N/A</v>
      </c>
      <c r="Z201" s="28"/>
      <c r="AA201" s="314" t="s">
        <v>97</v>
      </c>
      <c r="AB201" s="315"/>
      <c r="AC201" s="315"/>
      <c r="AD201" s="319"/>
      <c r="AE201" s="320"/>
      <c r="AF201" s="317" t="str">
        <f ca="1">IFERROR(INDEX('Staff List'!$AT$6:$AT$8, MATCH(AC198, 'Staff List'!$AM$6:$AM$8, 0)), "")</f>
        <v/>
      </c>
      <c r="AG201" s="313"/>
      <c r="AH201" s="313"/>
      <c r="AI201" s="313"/>
      <c r="AJ201" s="313"/>
      <c r="AK201" s="75" t="e">
        <f ca="1">INDEX($BY$2:$BY$401, MATCH(AK204, $BT$2:$BT$401, 0))</f>
        <v>#N/A</v>
      </c>
      <c r="AL201" s="28"/>
      <c r="AM201" s="314" t="s">
        <v>97</v>
      </c>
      <c r="AN201" s="315"/>
      <c r="AO201" s="315"/>
      <c r="AP201" s="319"/>
      <c r="AQ201" s="320"/>
      <c r="AR201" s="317" t="str">
        <f ca="1">IFERROR(INDEX('Staff List'!$AT$6:$AT$8, MATCH(AO198, 'Staff List'!$AM$6:$AM$8, 0)), "")</f>
        <v/>
      </c>
      <c r="AS201" s="313"/>
      <c r="AT201" s="313"/>
      <c r="AU201" s="313"/>
      <c r="AV201" s="313"/>
      <c r="AW201" s="75" t="e">
        <f ca="1">INDEX($BY$2:$BY$401, MATCH(AW204, $BT$2:$BT$401, 0))</f>
        <v>#N/A</v>
      </c>
      <c r="AX201" s="28"/>
      <c r="AY201" s="314" t="s">
        <v>97</v>
      </c>
      <c r="AZ201" s="315"/>
      <c r="BA201" s="315"/>
      <c r="BB201" s="319"/>
      <c r="BC201" s="320"/>
      <c r="BD201" s="317" t="str">
        <f ca="1">IFERROR(INDEX('Staff List'!$AT$6:$AT$8, MATCH(BA198, 'Staff List'!$AM$6:$AM$8, 0)), "")</f>
        <v/>
      </c>
      <c r="BE201" s="313"/>
      <c r="BF201" s="313"/>
      <c r="BG201" s="313"/>
      <c r="BH201" s="313"/>
      <c r="BI201" s="75" t="e">
        <f ca="1">INDEX($BY$2:$BY$401, MATCH(BI204, $BT$2:$BT$401, 0))</f>
        <v>#N/A</v>
      </c>
      <c r="BJ201" s="29"/>
      <c r="BK201" s="1"/>
      <c r="BN201" s="8">
        <v>200</v>
      </c>
      <c r="BO201" s="9" t="str">
        <f>IF(INDEX('Staff List'!$E$9:$E$358, MATCH(BN201, NumList, 0))="", "", INDEX('Staff List'!$E$9:$E$358, MATCH(BN201, NumList, 0)))</f>
        <v/>
      </c>
      <c r="BP201" s="9" t="str">
        <f>IFERROR(RANK(BO201,$BO$2:$BO$351,1)+COUNTIF($BO$2:BO201,BO201)-1, "")</f>
        <v/>
      </c>
      <c r="BQ201" s="9" t="str">
        <f>IF(BO201="", "", COUNTIF($BO$2:BO201, BO201))</f>
        <v/>
      </c>
      <c r="BR201" s="68" t="str">
        <f t="shared" si="9"/>
        <v/>
      </c>
      <c r="BT201" s="8">
        <v>200</v>
      </c>
      <c r="BU201" s="9" t="str">
        <f>IFERROR(IF(INDEX($CL$2:$CL$7, MATCH(BU200, $CK$2:$CK$7, 0))&lt;=COUNTIF($BU$2:BU200, BU197), "", BU197), "")</f>
        <v/>
      </c>
      <c r="BV201" s="9" t="str">
        <f>IF(BU201="", "", COUNTIF($BU$2:BU201, BU201))</f>
        <v/>
      </c>
      <c r="BW201" s="68" t="str">
        <f t="shared" si="10"/>
        <v/>
      </c>
      <c r="BY201" s="80" t="str">
        <f t="shared" si="11"/>
        <v/>
      </c>
    </row>
    <row r="202" spans="1:77" x14ac:dyDescent="0.25">
      <c r="A202" s="1"/>
      <c r="B202" s="27"/>
      <c r="C202" s="314" t="s">
        <v>93</v>
      </c>
      <c r="D202" s="315"/>
      <c r="E202" s="316"/>
      <c r="F202" s="313" t="str">
        <f ca="1">IFERROR(IF(INDEX('Staff List'!$M$9:$M$358, MATCH(M203, 'Staff List'!$B$9:$B$358, 0))="", "", INDEX('Staff List'!$M$9:$M$358, MATCH(M203, 'Staff List'!$B$9:$B$358, 0))), "")</f>
        <v/>
      </c>
      <c r="G202" s="313"/>
      <c r="H202" s="313"/>
      <c r="I202" s="313"/>
      <c r="J202" s="313"/>
      <c r="K202" s="313"/>
      <c r="L202" s="313"/>
      <c r="M202" s="75" t="str">
        <f ca="1">IFERROR(INDEX($BO$2:$BO$351, MATCH(M201, $BP$2:$BP$351, 0)), "")</f>
        <v/>
      </c>
      <c r="N202" s="28"/>
      <c r="O202" s="314" t="s">
        <v>93</v>
      </c>
      <c r="P202" s="315"/>
      <c r="Q202" s="316"/>
      <c r="R202" s="313" t="str">
        <f ca="1">IFERROR(IF(INDEX('Staff List'!$M$9:$M$358, MATCH(Y203, 'Staff List'!$B$9:$B$358, 0))="", "", INDEX('Staff List'!$M$9:$M$358, MATCH(Y203, 'Staff List'!$B$9:$B$358, 0))), "")</f>
        <v/>
      </c>
      <c r="S202" s="313"/>
      <c r="T202" s="313"/>
      <c r="U202" s="313"/>
      <c r="V202" s="313"/>
      <c r="W202" s="313"/>
      <c r="X202" s="313"/>
      <c r="Y202" s="75" t="str">
        <f ca="1">IFERROR(INDEX($BO$2:$BO$351, MATCH(Y201, $BP$2:$BP$351, 0)), "")</f>
        <v/>
      </c>
      <c r="Z202" s="28"/>
      <c r="AA202" s="314" t="s">
        <v>93</v>
      </c>
      <c r="AB202" s="315"/>
      <c r="AC202" s="316"/>
      <c r="AD202" s="313" t="str">
        <f ca="1">IFERROR(IF(INDEX('Staff List'!$M$9:$M$358, MATCH(AK203, 'Staff List'!$B$9:$B$358, 0))="", "", INDEX('Staff List'!$M$9:$M$358, MATCH(AK203, 'Staff List'!$B$9:$B$358, 0))), "")</f>
        <v/>
      </c>
      <c r="AE202" s="313"/>
      <c r="AF202" s="313"/>
      <c r="AG202" s="313"/>
      <c r="AH202" s="313"/>
      <c r="AI202" s="313"/>
      <c r="AJ202" s="313"/>
      <c r="AK202" s="75" t="str">
        <f ca="1">IFERROR(INDEX($BO$2:$BO$351, MATCH(AK201, $BP$2:$BP$351, 0)), "")</f>
        <v/>
      </c>
      <c r="AL202" s="28"/>
      <c r="AM202" s="314" t="s">
        <v>93</v>
      </c>
      <c r="AN202" s="315"/>
      <c r="AO202" s="316"/>
      <c r="AP202" s="313" t="str">
        <f ca="1">IFERROR(IF(INDEX('Staff List'!$M$9:$M$358, MATCH(AW203, 'Staff List'!$B$9:$B$358, 0))="", "", INDEX('Staff List'!$M$9:$M$358, MATCH(AW203, 'Staff List'!$B$9:$B$358, 0))), "")</f>
        <v/>
      </c>
      <c r="AQ202" s="313"/>
      <c r="AR202" s="313"/>
      <c r="AS202" s="313"/>
      <c r="AT202" s="313"/>
      <c r="AU202" s="313"/>
      <c r="AV202" s="313"/>
      <c r="AW202" s="75" t="str">
        <f ca="1">IFERROR(INDEX($BO$2:$BO$351, MATCH(AW201, $BP$2:$BP$351, 0)), "")</f>
        <v/>
      </c>
      <c r="AX202" s="28"/>
      <c r="AY202" s="314" t="s">
        <v>93</v>
      </c>
      <c r="AZ202" s="315"/>
      <c r="BA202" s="316"/>
      <c r="BB202" s="313" t="str">
        <f ca="1">IFERROR(IF(INDEX('Staff List'!$M$9:$M$358, MATCH(BI203, 'Staff List'!$B$9:$B$358, 0))="", "", INDEX('Staff List'!$M$9:$M$358, MATCH(BI203, 'Staff List'!$B$9:$B$358, 0))), "")</f>
        <v/>
      </c>
      <c r="BC202" s="313"/>
      <c r="BD202" s="313"/>
      <c r="BE202" s="313"/>
      <c r="BF202" s="313"/>
      <c r="BG202" s="313"/>
      <c r="BH202" s="313"/>
      <c r="BI202" s="75" t="str">
        <f ca="1">IFERROR(INDEX($BO$2:$BO$351, MATCH(BI201, $BP$2:$BP$351, 0)), "")</f>
        <v/>
      </c>
      <c r="BJ202" s="29"/>
      <c r="BK202" s="1"/>
      <c r="BN202" s="8">
        <v>201</v>
      </c>
      <c r="BO202" s="9" t="str">
        <f>IF(INDEX('Staff List'!$E$9:$E$358, MATCH(BN202, NumList, 0))="", "", INDEX('Staff List'!$E$9:$E$358, MATCH(BN202, NumList, 0)))</f>
        <v/>
      </c>
      <c r="BP202" s="9" t="str">
        <f>IFERROR(RANK(BO202,$BO$2:$BO$351,1)+COUNTIF($BO$2:BO202,BO202)-1, "")</f>
        <v/>
      </c>
      <c r="BQ202" s="9" t="str">
        <f>IF(BO202="", "", COUNTIF($BO$2:BO202, BO202))</f>
        <v/>
      </c>
      <c r="BR202" s="68" t="str">
        <f t="shared" si="9"/>
        <v/>
      </c>
      <c r="BT202" s="8">
        <v>201</v>
      </c>
      <c r="BU202" s="9" t="str">
        <f>IFERROR(IF(INDEX($CL$2:$CL$7,MATCH(BU197,$CK$2:$CK$7,0))&lt;=COUNTIF($BU$2:BU201,BU197),IF((BU197+1)&lt;=6,BU197+1,""),BU197), "")</f>
        <v/>
      </c>
      <c r="BV202" s="9" t="str">
        <f>IF(BU202="", "", COUNTIF($BU$2:BU202, BU202))</f>
        <v/>
      </c>
      <c r="BW202" s="68" t="str">
        <f t="shared" si="10"/>
        <v/>
      </c>
      <c r="BY202" s="80" t="str">
        <f t="shared" si="11"/>
        <v/>
      </c>
    </row>
    <row r="203" spans="1:77" x14ac:dyDescent="0.25">
      <c r="A203" s="1"/>
      <c r="B203" s="27"/>
      <c r="C203" s="314" t="s">
        <v>92</v>
      </c>
      <c r="D203" s="315"/>
      <c r="E203" s="316"/>
      <c r="F203" s="317" t="str">
        <f ca="1">IFERROR(IF(INDEX('Staff List'!$Q$9:$Q$358, MATCH(M203, 'Staff List'!$B$9:$B$358, 0))="", "", INDEX('Staff List'!$Q$9:$Q$358, MATCH(M203, 'Staff List'!$B$9:$B$358, 0))), "")</f>
        <v/>
      </c>
      <c r="G203" s="313"/>
      <c r="H203" s="313"/>
      <c r="I203" s="313"/>
      <c r="J203" s="313"/>
      <c r="K203" s="313"/>
      <c r="L203" s="313"/>
      <c r="M203" s="75" t="str">
        <f ca="1">IFERROR(IF(M201="", "", INDEX($BN$2:$BN$351, MATCH(M201, $BP$2:$BP$351, 0))), "")</f>
        <v/>
      </c>
      <c r="N203" s="28"/>
      <c r="O203" s="314" t="s">
        <v>92</v>
      </c>
      <c r="P203" s="315"/>
      <c r="Q203" s="316"/>
      <c r="R203" s="317" t="str">
        <f ca="1">IFERROR(IF(INDEX('Staff List'!$Q$9:$Q$358, MATCH(Y203, 'Staff List'!$B$9:$B$358, 0))="", "", INDEX('Staff List'!$Q$9:$Q$358, MATCH(Y203, 'Staff List'!$B$9:$B$358, 0))), "")</f>
        <v/>
      </c>
      <c r="S203" s="313"/>
      <c r="T203" s="313"/>
      <c r="U203" s="313"/>
      <c r="V203" s="313"/>
      <c r="W203" s="313"/>
      <c r="X203" s="313"/>
      <c r="Y203" s="75" t="str">
        <f ca="1">IFERROR(IF(Y201="", "", INDEX($BN$2:$BN$351, MATCH(Y201, $BP$2:$BP$351, 0))), "")</f>
        <v/>
      </c>
      <c r="Z203" s="28"/>
      <c r="AA203" s="314" t="s">
        <v>92</v>
      </c>
      <c r="AB203" s="315"/>
      <c r="AC203" s="316"/>
      <c r="AD203" s="317" t="str">
        <f ca="1">IFERROR(IF(INDEX('Staff List'!$Q$9:$Q$358, MATCH(AK203, 'Staff List'!$B$9:$B$358, 0))="", "", INDEX('Staff List'!$Q$9:$Q$358, MATCH(AK203, 'Staff List'!$B$9:$B$358, 0))), "")</f>
        <v/>
      </c>
      <c r="AE203" s="313"/>
      <c r="AF203" s="313"/>
      <c r="AG203" s="313"/>
      <c r="AH203" s="313"/>
      <c r="AI203" s="313"/>
      <c r="AJ203" s="313"/>
      <c r="AK203" s="75" t="str">
        <f ca="1">IFERROR(IF(AK201="", "", INDEX($BN$2:$BN$351, MATCH(AK201, $BP$2:$BP$351, 0))), "")</f>
        <v/>
      </c>
      <c r="AL203" s="28"/>
      <c r="AM203" s="314" t="s">
        <v>92</v>
      </c>
      <c r="AN203" s="315"/>
      <c r="AO203" s="316"/>
      <c r="AP203" s="317" t="str">
        <f ca="1">IFERROR(IF(INDEX('Staff List'!$Q$9:$Q$358, MATCH(AW203, 'Staff List'!$B$9:$B$358, 0))="", "", INDEX('Staff List'!$Q$9:$Q$358, MATCH(AW203, 'Staff List'!$B$9:$B$358, 0))), "")</f>
        <v/>
      </c>
      <c r="AQ203" s="313"/>
      <c r="AR203" s="313"/>
      <c r="AS203" s="313"/>
      <c r="AT203" s="313"/>
      <c r="AU203" s="313"/>
      <c r="AV203" s="313"/>
      <c r="AW203" s="75" t="str">
        <f ca="1">IFERROR(IF(AW201="", "", INDEX($BN$2:$BN$351, MATCH(AW201, $BP$2:$BP$351, 0))), "")</f>
        <v/>
      </c>
      <c r="AX203" s="28"/>
      <c r="AY203" s="314" t="s">
        <v>92</v>
      </c>
      <c r="AZ203" s="315"/>
      <c r="BA203" s="316"/>
      <c r="BB203" s="317" t="str">
        <f ca="1">IFERROR(IF(INDEX('Staff List'!$Q$9:$Q$358, MATCH(BI203, 'Staff List'!$B$9:$B$358, 0))="", "", INDEX('Staff List'!$Q$9:$Q$358, MATCH(BI203, 'Staff List'!$B$9:$B$358, 0))), "")</f>
        <v/>
      </c>
      <c r="BC203" s="313"/>
      <c r="BD203" s="313"/>
      <c r="BE203" s="313"/>
      <c r="BF203" s="313"/>
      <c r="BG203" s="313"/>
      <c r="BH203" s="313"/>
      <c r="BI203" s="75" t="str">
        <f ca="1">IFERROR(IF(BI201="", "", INDEX($BN$2:$BN$351, MATCH(BI201, $BP$2:$BP$351, 0))), "")</f>
        <v/>
      </c>
      <c r="BJ203" s="29"/>
      <c r="BK203" s="1"/>
      <c r="BN203" s="8">
        <v>202</v>
      </c>
      <c r="BO203" s="9" t="str">
        <f>IF(INDEX('Staff List'!$E$9:$E$358, MATCH(BN203, NumList, 0))="", "", INDEX('Staff List'!$E$9:$E$358, MATCH(BN203, NumList, 0)))</f>
        <v/>
      </c>
      <c r="BP203" s="9" t="str">
        <f>IFERROR(RANK(BO203,$BO$2:$BO$351,1)+COUNTIF($BO$2:BO203,BO203)-1, "")</f>
        <v/>
      </c>
      <c r="BQ203" s="9" t="str">
        <f>IF(BO203="", "", COUNTIF($BO$2:BO203, BO203))</f>
        <v/>
      </c>
      <c r="BR203" s="68" t="str">
        <f t="shared" si="9"/>
        <v/>
      </c>
      <c r="BT203" s="8">
        <v>202</v>
      </c>
      <c r="BU203" s="9" t="str">
        <f>IFERROR(IF(INDEX($CL$2:$CL$7, MATCH(BU202, $CK$2:$CK$7, 0))&lt;=COUNTIF($BU$2:BU202, BU202), "", BU202), "")</f>
        <v/>
      </c>
      <c r="BV203" s="9" t="str">
        <f>IF(BU203="", "", COUNTIF($BU$2:BU203, BU203))</f>
        <v/>
      </c>
      <c r="BW203" s="68" t="str">
        <f t="shared" si="10"/>
        <v/>
      </c>
      <c r="BY203" s="80" t="str">
        <f t="shared" si="11"/>
        <v/>
      </c>
    </row>
    <row r="204" spans="1:77" x14ac:dyDescent="0.25">
      <c r="A204" s="1"/>
      <c r="B204" s="27"/>
      <c r="C204" s="318" t="s">
        <v>96</v>
      </c>
      <c r="D204" s="319"/>
      <c r="E204" s="320"/>
      <c r="F204" s="321" t="str">
        <f ca="1">IFERROR(IF(INDEX('Staff List'!$U$9:$U$358, MATCH(M203, 'Staff List'!$B$9:$B$358, 0))="", "", INDEX('Staff List'!$U$9:$U$358, MATCH(M203, 'Staff List'!$B$9:$B$358, 0))), "")</f>
        <v/>
      </c>
      <c r="G204" s="322"/>
      <c r="H204" s="322"/>
      <c r="I204" s="322"/>
      <c r="J204" s="322"/>
      <c r="K204" s="322"/>
      <c r="L204" s="322"/>
      <c r="M204" s="81">
        <f ca="1">BI194+1</f>
        <v>590</v>
      </c>
      <c r="N204" s="28"/>
      <c r="O204" s="318" t="s">
        <v>96</v>
      </c>
      <c r="P204" s="319"/>
      <c r="Q204" s="320"/>
      <c r="R204" s="321" t="str">
        <f ca="1">IFERROR(IF(INDEX('Staff List'!$U$9:$U$358, MATCH(Y203, 'Staff List'!$B$9:$B$358, 0))="", "", INDEX('Staff List'!$U$9:$U$358, MATCH(Y203, 'Staff List'!$B$9:$B$358, 0))), "")</f>
        <v/>
      </c>
      <c r="S204" s="322"/>
      <c r="T204" s="322"/>
      <c r="U204" s="322"/>
      <c r="V204" s="322"/>
      <c r="W204" s="322"/>
      <c r="X204" s="322"/>
      <c r="Y204" s="81">
        <f ca="1">M204+1</f>
        <v>591</v>
      </c>
      <c r="Z204" s="28"/>
      <c r="AA204" s="318" t="s">
        <v>96</v>
      </c>
      <c r="AB204" s="319"/>
      <c r="AC204" s="320"/>
      <c r="AD204" s="321" t="str">
        <f ca="1">IFERROR(IF(INDEX('Staff List'!$U$9:$U$358, MATCH(AK203, 'Staff List'!$B$9:$B$358, 0))="", "", INDEX('Staff List'!$U$9:$U$358, MATCH(AK203, 'Staff List'!$B$9:$B$358, 0))), "")</f>
        <v/>
      </c>
      <c r="AE204" s="322"/>
      <c r="AF204" s="322"/>
      <c r="AG204" s="322"/>
      <c r="AH204" s="322"/>
      <c r="AI204" s="322"/>
      <c r="AJ204" s="322"/>
      <c r="AK204" s="81">
        <f ca="1">Y204+1</f>
        <v>592</v>
      </c>
      <c r="AL204" s="28"/>
      <c r="AM204" s="318" t="s">
        <v>96</v>
      </c>
      <c r="AN204" s="319"/>
      <c r="AO204" s="320"/>
      <c r="AP204" s="321" t="str">
        <f ca="1">IFERROR(IF(INDEX('Staff List'!$U$9:$U$358, MATCH(AW203, 'Staff List'!$B$9:$B$358, 0))="", "", INDEX('Staff List'!$U$9:$U$358, MATCH(AW203, 'Staff List'!$B$9:$B$358, 0))), "")</f>
        <v/>
      </c>
      <c r="AQ204" s="322"/>
      <c r="AR204" s="322"/>
      <c r="AS204" s="322"/>
      <c r="AT204" s="322"/>
      <c r="AU204" s="322"/>
      <c r="AV204" s="322"/>
      <c r="AW204" s="81">
        <f ca="1">AK204+1</f>
        <v>593</v>
      </c>
      <c r="AX204" s="28"/>
      <c r="AY204" s="318" t="s">
        <v>96</v>
      </c>
      <c r="AZ204" s="319"/>
      <c r="BA204" s="320"/>
      <c r="BB204" s="321" t="str">
        <f ca="1">IFERROR(IF(INDEX('Staff List'!$U$9:$U$358, MATCH(BI203, 'Staff List'!$B$9:$B$358, 0))="", "", INDEX('Staff List'!$U$9:$U$358, MATCH(BI203, 'Staff List'!$B$9:$B$358, 0))), "")</f>
        <v/>
      </c>
      <c r="BC204" s="322"/>
      <c r="BD204" s="322"/>
      <c r="BE204" s="322"/>
      <c r="BF204" s="322"/>
      <c r="BG204" s="322"/>
      <c r="BH204" s="322"/>
      <c r="BI204" s="81">
        <f ca="1">AW204+1</f>
        <v>594</v>
      </c>
      <c r="BJ204" s="29"/>
      <c r="BK204" s="1"/>
      <c r="BN204" s="8">
        <v>203</v>
      </c>
      <c r="BO204" s="9" t="str">
        <f>IF(INDEX('Staff List'!$E$9:$E$358, MATCH(BN204, NumList, 0))="", "", INDEX('Staff List'!$E$9:$E$358, MATCH(BN204, NumList, 0)))</f>
        <v/>
      </c>
      <c r="BP204" s="9" t="str">
        <f>IFERROR(RANK(BO204,$BO$2:$BO$351,1)+COUNTIF($BO$2:BO204,BO204)-1, "")</f>
        <v/>
      </c>
      <c r="BQ204" s="9" t="str">
        <f>IF(BO204="", "", COUNTIF($BO$2:BO204, BO204))</f>
        <v/>
      </c>
      <c r="BR204" s="68" t="str">
        <f t="shared" si="9"/>
        <v/>
      </c>
      <c r="BT204" s="8">
        <v>203</v>
      </c>
      <c r="BU204" s="9" t="str">
        <f>IFERROR(IF(INDEX($CL$2:$CL$7, MATCH(BU203, $CK$2:$CK$7, 0))&lt;=COUNTIF($BU$2:BU203, BU202), "", BU202), "")</f>
        <v/>
      </c>
      <c r="BV204" s="9" t="str">
        <f>IF(BU204="", "", COUNTIF($BU$2:BU204, BU204))</f>
        <v/>
      </c>
      <c r="BW204" s="68" t="str">
        <f t="shared" si="10"/>
        <v/>
      </c>
      <c r="BY204" s="80" t="str">
        <f t="shared" si="11"/>
        <v/>
      </c>
    </row>
    <row r="205" spans="1:77" ht="15.75" thickBot="1" x14ac:dyDescent="0.3">
      <c r="A205" s="1"/>
      <c r="B205" s="31"/>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3"/>
      <c r="BK205" s="1"/>
      <c r="BN205" s="8">
        <v>204</v>
      </c>
      <c r="BO205" s="9" t="str">
        <f>IF(INDEX('Staff List'!$E$9:$E$358, MATCH(BN205, NumList, 0))="", "", INDEX('Staff List'!$E$9:$E$358, MATCH(BN205, NumList, 0)))</f>
        <v/>
      </c>
      <c r="BP205" s="9" t="str">
        <f>IFERROR(RANK(BO205,$BO$2:$BO$351,1)+COUNTIF($BO$2:BO205,BO205)-1, "")</f>
        <v/>
      </c>
      <c r="BQ205" s="9" t="str">
        <f>IF(BO205="", "", COUNTIF($BO$2:BO205, BO205))</f>
        <v/>
      </c>
      <c r="BR205" s="68" t="str">
        <f t="shared" si="9"/>
        <v/>
      </c>
      <c r="BT205" s="8">
        <v>204</v>
      </c>
      <c r="BU205" s="9" t="str">
        <f>IFERROR(IF(INDEX($CL$2:$CL$7, MATCH(BU204, $CK$2:$CK$7, 0))&lt;=COUNTIF($BU$2:BU204, BU202), "", BU202), "")</f>
        <v/>
      </c>
      <c r="BV205" s="9" t="str">
        <f>IF(BU205="", "", COUNTIF($BU$2:BU205, BU205))</f>
        <v/>
      </c>
      <c r="BW205" s="68" t="str">
        <f t="shared" si="10"/>
        <v/>
      </c>
      <c r="BY205" s="80" t="str">
        <f t="shared" si="11"/>
        <v/>
      </c>
    </row>
    <row r="206" spans="1:77"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N206" s="8">
        <v>205</v>
      </c>
      <c r="BO206" s="9" t="str">
        <f>IF(INDEX('Staff List'!$E$9:$E$358, MATCH(BN206, NumList, 0))="", "", INDEX('Staff List'!$E$9:$E$358, MATCH(BN206, NumList, 0)))</f>
        <v/>
      </c>
      <c r="BP206" s="9" t="str">
        <f>IFERROR(RANK(BO206,$BO$2:$BO$351,1)+COUNTIF($BO$2:BO206,BO206)-1, "")</f>
        <v/>
      </c>
      <c r="BQ206" s="9" t="str">
        <f>IF(BO206="", "", COUNTIF($BO$2:BO206, BO206))</f>
        <v/>
      </c>
      <c r="BR206" s="68" t="str">
        <f t="shared" si="9"/>
        <v/>
      </c>
      <c r="BT206" s="8">
        <v>205</v>
      </c>
      <c r="BU206" s="9" t="str">
        <f>IFERROR(IF(INDEX($CL$2:$CL$7, MATCH(BU205, $CK$2:$CK$7, 0))&lt;=COUNTIF($BU$2:BU205, BU202), "", BU202), "")</f>
        <v/>
      </c>
      <c r="BV206" s="9" t="str">
        <f>IF(BU206="", "", COUNTIF($BU$2:BU206, BU206))</f>
        <v/>
      </c>
      <c r="BW206" s="68" t="str">
        <f t="shared" si="10"/>
        <v/>
      </c>
      <c r="BY206" s="80" t="str">
        <f t="shared" si="11"/>
        <v/>
      </c>
    </row>
    <row r="207" spans="1:77" ht="15.75" thickBot="1" x14ac:dyDescent="0.3">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c r="BA207" s="28"/>
      <c r="BB207" s="28"/>
      <c r="BC207" s="28"/>
      <c r="BD207" s="28"/>
      <c r="BE207" s="28"/>
      <c r="BF207" s="28"/>
      <c r="BG207" s="28"/>
      <c r="BH207" s="28"/>
      <c r="BI207" s="28"/>
      <c r="BJ207" s="28"/>
      <c r="BK207" s="28"/>
      <c r="BN207" s="8">
        <v>206</v>
      </c>
      <c r="BO207" s="9" t="str">
        <f>IF(INDEX('Staff List'!$E$9:$E$358, MATCH(BN207, NumList, 0))="", "", INDEX('Staff List'!$E$9:$E$358, MATCH(BN207, NumList, 0)))</f>
        <v/>
      </c>
      <c r="BP207" s="9" t="str">
        <f>IFERROR(RANK(BO207,$BO$2:$BO$351,1)+COUNTIF($BO$2:BO207,BO207)-1, "")</f>
        <v/>
      </c>
      <c r="BQ207" s="9" t="str">
        <f>IF(BO207="", "", COUNTIF($BO$2:BO207, BO207))</f>
        <v/>
      </c>
      <c r="BR207" s="68" t="str">
        <f t="shared" si="9"/>
        <v/>
      </c>
      <c r="BT207" s="8">
        <v>206</v>
      </c>
      <c r="BU207" s="9" t="str">
        <f>IFERROR(IF(INDEX($CL$2:$CL$7,MATCH(BU202,$CK$2:$CK$7,0))&lt;=COUNTIF($BU$2:BU206,BU202),IF((BU202+1)&lt;=6,BU202+1,""),BU202), "")</f>
        <v/>
      </c>
      <c r="BV207" s="9" t="str">
        <f>IF(BU207="", "", COUNTIF($BU$2:BU207, BU207))</f>
        <v/>
      </c>
      <c r="BW207" s="68" t="str">
        <f t="shared" si="10"/>
        <v/>
      </c>
      <c r="BY207" s="80" t="str">
        <f t="shared" si="11"/>
        <v/>
      </c>
    </row>
    <row r="208" spans="1:77" x14ac:dyDescent="0.25">
      <c r="A208" s="1"/>
      <c r="B208" s="24"/>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25"/>
      <c r="AR208" s="25"/>
      <c r="AS208" s="25"/>
      <c r="AT208" s="25"/>
      <c r="AU208" s="25"/>
      <c r="AV208" s="25"/>
      <c r="AW208" s="25"/>
      <c r="AX208" s="25"/>
      <c r="AY208" s="25"/>
      <c r="AZ208" s="25"/>
      <c r="BA208" s="25"/>
      <c r="BB208" s="25"/>
      <c r="BC208" s="25"/>
      <c r="BD208" s="25"/>
      <c r="BE208" s="25"/>
      <c r="BF208" s="25"/>
      <c r="BG208" s="25"/>
      <c r="BH208" s="25"/>
      <c r="BI208" s="25"/>
      <c r="BJ208" s="26"/>
      <c r="BK208" s="1"/>
      <c r="BN208" s="8">
        <v>207</v>
      </c>
      <c r="BO208" s="9" t="str">
        <f>IF(INDEX('Staff List'!$E$9:$E$358, MATCH(BN208, NumList, 0))="", "", INDEX('Staff List'!$E$9:$E$358, MATCH(BN208, NumList, 0)))</f>
        <v/>
      </c>
      <c r="BP208" s="9" t="str">
        <f>IFERROR(RANK(BO208,$BO$2:$BO$351,1)+COUNTIF($BO$2:BO208,BO208)-1, "")</f>
        <v/>
      </c>
      <c r="BQ208" s="9" t="str">
        <f>IF(BO208="", "", COUNTIF($BO$2:BO208, BO208))</f>
        <v/>
      </c>
      <c r="BR208" s="68" t="str">
        <f t="shared" si="9"/>
        <v/>
      </c>
      <c r="BT208" s="8">
        <v>207</v>
      </c>
      <c r="BU208" s="9" t="str">
        <f>IFERROR(IF(INDEX($CL$2:$CL$7, MATCH(BU207, $CK$2:$CK$7, 0))&lt;=COUNTIF($BU$2:BU207, BU207), "", BU207), "")</f>
        <v/>
      </c>
      <c r="BV208" s="9" t="str">
        <f>IF(BU208="", "", COUNTIF($BU$2:BU208, BU208))</f>
        <v/>
      </c>
      <c r="BW208" s="68" t="str">
        <f t="shared" si="10"/>
        <v/>
      </c>
      <c r="BY208" s="80" t="str">
        <f t="shared" si="11"/>
        <v/>
      </c>
    </row>
    <row r="209" spans="1:77" x14ac:dyDescent="0.25">
      <c r="A209" s="1"/>
      <c r="B209" s="27"/>
      <c r="C209" s="121" t="str">
        <f ca="1">"Tier "&amp;M215&amp;""</f>
        <v xml:space="preserve">Tier </v>
      </c>
      <c r="D209" s="122"/>
      <c r="E209" s="122"/>
      <c r="F209" s="122"/>
      <c r="G209" s="122"/>
      <c r="H209" s="122"/>
      <c r="I209" s="122"/>
      <c r="J209" s="122"/>
      <c r="K209" s="122"/>
      <c r="L209" s="122"/>
      <c r="M209" s="239"/>
      <c r="N209" s="70"/>
      <c r="O209" s="121" t="str">
        <f ca="1">"Tier "&amp;Y215&amp;""</f>
        <v xml:space="preserve">Tier </v>
      </c>
      <c r="P209" s="122"/>
      <c r="Q209" s="122"/>
      <c r="R209" s="122"/>
      <c r="S209" s="122"/>
      <c r="T209" s="122"/>
      <c r="U209" s="122"/>
      <c r="V209" s="122"/>
      <c r="W209" s="122"/>
      <c r="X209" s="122"/>
      <c r="Y209" s="239"/>
      <c r="Z209" s="28"/>
      <c r="AA209" s="121" t="str">
        <f ca="1">"Tier "&amp;AK215&amp;""</f>
        <v xml:space="preserve">Tier </v>
      </c>
      <c r="AB209" s="122"/>
      <c r="AC209" s="122"/>
      <c r="AD209" s="122"/>
      <c r="AE209" s="122"/>
      <c r="AF209" s="122"/>
      <c r="AG209" s="122"/>
      <c r="AH209" s="122"/>
      <c r="AI209" s="122"/>
      <c r="AJ209" s="122"/>
      <c r="AK209" s="239"/>
      <c r="AL209" s="28"/>
      <c r="AM209" s="121" t="str">
        <f ca="1">"Tier "&amp;AW215&amp;""</f>
        <v xml:space="preserve">Tier </v>
      </c>
      <c r="AN209" s="122"/>
      <c r="AO209" s="122"/>
      <c r="AP209" s="122"/>
      <c r="AQ209" s="122"/>
      <c r="AR209" s="122"/>
      <c r="AS209" s="122"/>
      <c r="AT209" s="122"/>
      <c r="AU209" s="122"/>
      <c r="AV209" s="122"/>
      <c r="AW209" s="239"/>
      <c r="AX209" s="28"/>
      <c r="AY209" s="121" t="str">
        <f ca="1">"Tier "&amp;BI215&amp;""</f>
        <v xml:space="preserve">Tier </v>
      </c>
      <c r="AZ209" s="122"/>
      <c r="BA209" s="122"/>
      <c r="BB209" s="122"/>
      <c r="BC209" s="122"/>
      <c r="BD209" s="122"/>
      <c r="BE209" s="122"/>
      <c r="BF209" s="122"/>
      <c r="BG209" s="122"/>
      <c r="BH209" s="122"/>
      <c r="BI209" s="239"/>
      <c r="BJ209" s="29"/>
      <c r="BK209" s="70"/>
      <c r="BN209" s="8">
        <v>208</v>
      </c>
      <c r="BO209" s="9" t="str">
        <f>IF(INDEX('Staff List'!$E$9:$E$358, MATCH(BN209, NumList, 0))="", "", INDEX('Staff List'!$E$9:$E$358, MATCH(BN209, NumList, 0)))</f>
        <v/>
      </c>
      <c r="BP209" s="9" t="str">
        <f>IFERROR(RANK(BO209,$BO$2:$BO$351,1)+COUNTIF($BO$2:BO209,BO209)-1, "")</f>
        <v/>
      </c>
      <c r="BQ209" s="9" t="str">
        <f>IF(BO209="", "", COUNTIF($BO$2:BO209, BO209))</f>
        <v/>
      </c>
      <c r="BR209" s="68" t="str">
        <f t="shared" si="9"/>
        <v/>
      </c>
      <c r="BT209" s="8">
        <v>208</v>
      </c>
      <c r="BU209" s="9" t="str">
        <f>IFERROR(IF(INDEX($CL$2:$CL$7, MATCH(BU208, $CK$2:$CK$7, 0))&lt;=COUNTIF($BU$2:BU208, BU207), "", BU207), "")</f>
        <v/>
      </c>
      <c r="BV209" s="9" t="str">
        <f>IF(BU209="", "", COUNTIF($BU$2:BU209, BU209))</f>
        <v/>
      </c>
      <c r="BW209" s="68" t="str">
        <f t="shared" si="10"/>
        <v/>
      </c>
      <c r="BY209" s="80" t="str">
        <f t="shared" si="11"/>
        <v/>
      </c>
    </row>
    <row r="210" spans="1:77" x14ac:dyDescent="0.25">
      <c r="A210" s="1"/>
      <c r="B210" s="27"/>
      <c r="C210" s="326" t="s">
        <v>91</v>
      </c>
      <c r="D210" s="325"/>
      <c r="E210" s="327"/>
      <c r="F210" s="328" t="str">
        <f ca="1">IFERROR(IF(INDEX('Staff List'!$C$9:$C$358, MATCH(M216, 'Staff List'!$B$9:$B$358, 0))="", "", INDEX('Staff List'!$C$9:$C$358, MATCH(M216, 'Staff List'!$B$9:$B$358, 0))), "")</f>
        <v/>
      </c>
      <c r="G210" s="329"/>
      <c r="H210" s="329"/>
      <c r="I210" s="329"/>
      <c r="J210" s="329"/>
      <c r="K210" s="329"/>
      <c r="L210" s="329"/>
      <c r="M210" s="330"/>
      <c r="N210" s="70"/>
      <c r="O210" s="326" t="s">
        <v>91</v>
      </c>
      <c r="P210" s="325"/>
      <c r="Q210" s="327"/>
      <c r="R210" s="328" t="str">
        <f ca="1">IFERROR(IF(INDEX('Staff List'!$C$9:$C$358, MATCH(Y216, 'Staff List'!$B$9:$B$358, 0))="", "", INDEX('Staff List'!$C$9:$C$358, MATCH(Y216, 'Staff List'!$B$9:$B$358, 0))), "")</f>
        <v/>
      </c>
      <c r="S210" s="329"/>
      <c r="T210" s="329"/>
      <c r="U210" s="329"/>
      <c r="V210" s="329"/>
      <c r="W210" s="329"/>
      <c r="X210" s="329"/>
      <c r="Y210" s="330"/>
      <c r="Z210" s="28"/>
      <c r="AA210" s="326" t="s">
        <v>91</v>
      </c>
      <c r="AB210" s="325"/>
      <c r="AC210" s="327"/>
      <c r="AD210" s="328" t="str">
        <f ca="1">IFERROR(IF(INDEX('Staff List'!$C$9:$C$358, MATCH(AK216, 'Staff List'!$B$9:$B$358, 0))="", "", INDEX('Staff List'!$C$9:$C$358, MATCH(AK216, 'Staff List'!$B$9:$B$358, 0))), "")</f>
        <v/>
      </c>
      <c r="AE210" s="329"/>
      <c r="AF210" s="329"/>
      <c r="AG210" s="329"/>
      <c r="AH210" s="329"/>
      <c r="AI210" s="329"/>
      <c r="AJ210" s="329"/>
      <c r="AK210" s="330"/>
      <c r="AL210" s="28"/>
      <c r="AM210" s="326" t="s">
        <v>91</v>
      </c>
      <c r="AN210" s="325"/>
      <c r="AO210" s="327"/>
      <c r="AP210" s="328" t="str">
        <f ca="1">IFERROR(IF(INDEX('Staff List'!$C$9:$C$358, MATCH(AW216, 'Staff List'!$B$9:$B$358, 0))="", "", INDEX('Staff List'!$C$9:$C$358, MATCH(AW216, 'Staff List'!$B$9:$B$358, 0))), "")</f>
        <v/>
      </c>
      <c r="AQ210" s="329"/>
      <c r="AR210" s="329"/>
      <c r="AS210" s="329"/>
      <c r="AT210" s="329"/>
      <c r="AU210" s="329"/>
      <c r="AV210" s="329"/>
      <c r="AW210" s="330"/>
      <c r="AX210" s="28"/>
      <c r="AY210" s="326" t="s">
        <v>91</v>
      </c>
      <c r="AZ210" s="325"/>
      <c r="BA210" s="327"/>
      <c r="BB210" s="328" t="str">
        <f ca="1">IFERROR(IF(INDEX('Staff List'!$C$9:$C$358, MATCH(BI216, 'Staff List'!$B$9:$B$358, 0))="", "", INDEX('Staff List'!$C$9:$C$358, MATCH(BI216, 'Staff List'!$B$9:$B$358, 0))), "")</f>
        <v/>
      </c>
      <c r="BC210" s="329"/>
      <c r="BD210" s="329"/>
      <c r="BE210" s="329"/>
      <c r="BF210" s="329"/>
      <c r="BG210" s="329"/>
      <c r="BH210" s="329"/>
      <c r="BI210" s="330"/>
      <c r="BJ210" s="29"/>
      <c r="BK210" s="70"/>
      <c r="BN210" s="8">
        <v>209</v>
      </c>
      <c r="BO210" s="9" t="str">
        <f>IF(INDEX('Staff List'!$E$9:$E$358, MATCH(BN210, NumList, 0))="", "", INDEX('Staff List'!$E$9:$E$358, MATCH(BN210, NumList, 0)))</f>
        <v/>
      </c>
      <c r="BP210" s="9" t="str">
        <f>IFERROR(RANK(BO210,$BO$2:$BO$351,1)+COUNTIF($BO$2:BO210,BO210)-1, "")</f>
        <v/>
      </c>
      <c r="BQ210" s="9" t="str">
        <f>IF(BO210="", "", COUNTIF($BO$2:BO210, BO210))</f>
        <v/>
      </c>
      <c r="BR210" s="68" t="str">
        <f t="shared" si="9"/>
        <v/>
      </c>
      <c r="BT210" s="8">
        <v>209</v>
      </c>
      <c r="BU210" s="9" t="str">
        <f>IFERROR(IF(INDEX($CL$2:$CL$7, MATCH(BU209, $CK$2:$CK$7, 0))&lt;=COUNTIF($BU$2:BU209, BU207), "", BU207), "")</f>
        <v/>
      </c>
      <c r="BV210" s="9" t="str">
        <f>IF(BU210="", "", COUNTIF($BU$2:BU210, BU210))</f>
        <v/>
      </c>
      <c r="BW210" s="68" t="str">
        <f t="shared" si="10"/>
        <v/>
      </c>
      <c r="BY210" s="80" t="str">
        <f t="shared" si="11"/>
        <v/>
      </c>
    </row>
    <row r="211" spans="1:77" x14ac:dyDescent="0.25">
      <c r="A211" s="1"/>
      <c r="B211" s="27"/>
      <c r="C211" s="332" t="s">
        <v>90</v>
      </c>
      <c r="D211" s="333"/>
      <c r="E211" s="72" t="str">
        <f ca="1">IFERROR(INDEX('Staff List'!$K$9:$K$358, MATCH(M216, 'Staff List'!$B$9:$B$358, 0)), "")</f>
        <v/>
      </c>
      <c r="F211" s="317" t="str">
        <f ca="1">IFERROR(IF(INDEX('Staff List'!$D$9:$D$358, MATCH(M216, 'Staff List'!$B$9:$B$358, 0))="", "", INDEX('Staff List'!$D$9:$D$358, MATCH(M216, 'Staff List'!$B$9:$B$358, 0))), "")</f>
        <v/>
      </c>
      <c r="G211" s="313"/>
      <c r="H211" s="313"/>
      <c r="I211" s="313"/>
      <c r="J211" s="313"/>
      <c r="K211" s="313"/>
      <c r="L211" s="313"/>
      <c r="M211" s="331"/>
      <c r="N211" s="70"/>
      <c r="O211" s="332" t="s">
        <v>90</v>
      </c>
      <c r="P211" s="333"/>
      <c r="Q211" s="72" t="str">
        <f ca="1">IFERROR(INDEX('Staff List'!$K$9:$K$358, MATCH(Y216, 'Staff List'!$B$9:$B$358, 0)), "")</f>
        <v/>
      </c>
      <c r="R211" s="317" t="str">
        <f ca="1">IFERROR(IF(INDEX('Staff List'!$D$9:$D$358, MATCH(Y216, 'Staff List'!$B$9:$B$358, 0))="", "", INDEX('Staff List'!$D$9:$D$358, MATCH(Y216, 'Staff List'!$B$9:$B$358, 0))), "")</f>
        <v/>
      </c>
      <c r="S211" s="313"/>
      <c r="T211" s="313"/>
      <c r="U211" s="313"/>
      <c r="V211" s="313"/>
      <c r="W211" s="313"/>
      <c r="X211" s="313"/>
      <c r="Y211" s="331"/>
      <c r="Z211" s="28"/>
      <c r="AA211" s="332" t="s">
        <v>90</v>
      </c>
      <c r="AB211" s="333"/>
      <c r="AC211" s="72" t="str">
        <f ca="1">IFERROR(INDEX('Staff List'!$K$9:$K$358, MATCH(AK216, 'Staff List'!$B$9:$B$358, 0)), "")</f>
        <v/>
      </c>
      <c r="AD211" s="317" t="str">
        <f ca="1">IFERROR(IF(INDEX('Staff List'!$D$9:$D$358, MATCH(AK216, 'Staff List'!$B$9:$B$358, 0))="", "", INDEX('Staff List'!$D$9:$D$358, MATCH(AK216, 'Staff List'!$B$9:$B$358, 0))), "")</f>
        <v/>
      </c>
      <c r="AE211" s="313"/>
      <c r="AF211" s="313"/>
      <c r="AG211" s="313"/>
      <c r="AH211" s="313"/>
      <c r="AI211" s="313"/>
      <c r="AJ211" s="313"/>
      <c r="AK211" s="331"/>
      <c r="AL211" s="28"/>
      <c r="AM211" s="332" t="s">
        <v>90</v>
      </c>
      <c r="AN211" s="333"/>
      <c r="AO211" s="72" t="str">
        <f ca="1">IFERROR(INDEX('Staff List'!$K$9:$K$358, MATCH(AW216, 'Staff List'!$B$9:$B$358, 0)), "")</f>
        <v/>
      </c>
      <c r="AP211" s="317" t="str">
        <f ca="1">IFERROR(IF(INDEX('Staff List'!$D$9:$D$358, MATCH(AW216, 'Staff List'!$B$9:$B$358, 0))="", "", INDEX('Staff List'!$D$9:$D$358, MATCH(AW216, 'Staff List'!$B$9:$B$358, 0))), "")</f>
        <v/>
      </c>
      <c r="AQ211" s="313"/>
      <c r="AR211" s="313"/>
      <c r="AS211" s="313"/>
      <c r="AT211" s="313"/>
      <c r="AU211" s="313"/>
      <c r="AV211" s="313"/>
      <c r="AW211" s="331"/>
      <c r="AX211" s="28"/>
      <c r="AY211" s="332" t="s">
        <v>90</v>
      </c>
      <c r="AZ211" s="333"/>
      <c r="BA211" s="72" t="str">
        <f ca="1">IFERROR(INDEX('Staff List'!$K$9:$K$358, MATCH(BI216, 'Staff List'!$B$9:$B$358, 0)), "")</f>
        <v/>
      </c>
      <c r="BB211" s="317" t="str">
        <f ca="1">IFERROR(IF(INDEX('Staff List'!$D$9:$D$358, MATCH(BI216, 'Staff List'!$B$9:$B$358, 0))="", "", INDEX('Staff List'!$D$9:$D$358, MATCH(BI216, 'Staff List'!$B$9:$B$358, 0))), "")</f>
        <v/>
      </c>
      <c r="BC211" s="313"/>
      <c r="BD211" s="313"/>
      <c r="BE211" s="313"/>
      <c r="BF211" s="313"/>
      <c r="BG211" s="313"/>
      <c r="BH211" s="313"/>
      <c r="BI211" s="331"/>
      <c r="BJ211" s="29"/>
      <c r="BK211" s="70"/>
      <c r="BN211" s="8">
        <v>210</v>
      </c>
      <c r="BO211" s="9" t="str">
        <f>IF(INDEX('Staff List'!$E$9:$E$358, MATCH(BN211, NumList, 0))="", "", INDEX('Staff List'!$E$9:$E$358, MATCH(BN211, NumList, 0)))</f>
        <v/>
      </c>
      <c r="BP211" s="9" t="str">
        <f>IFERROR(RANK(BO211,$BO$2:$BO$351,1)+COUNTIF($BO$2:BO211,BO211)-1, "")</f>
        <v/>
      </c>
      <c r="BQ211" s="9" t="str">
        <f>IF(BO211="", "", COUNTIF($BO$2:BO211, BO211))</f>
        <v/>
      </c>
      <c r="BR211" s="68" t="str">
        <f t="shared" si="9"/>
        <v/>
      </c>
      <c r="BT211" s="8">
        <v>210</v>
      </c>
      <c r="BU211" s="9" t="str">
        <f>IFERROR(IF(INDEX($CL$2:$CL$7, MATCH(BU210, $CK$2:$CK$7, 0))&lt;=COUNTIF($BU$2:BU210, BU207), "", BU207), "")</f>
        <v/>
      </c>
      <c r="BV211" s="9" t="str">
        <f>IF(BU211="", "", COUNTIF($BU$2:BU211, BU211))</f>
        <v/>
      </c>
      <c r="BW211" s="68" t="str">
        <f t="shared" si="10"/>
        <v/>
      </c>
      <c r="BY211" s="80" t="str">
        <f t="shared" si="11"/>
        <v/>
      </c>
    </row>
    <row r="212" spans="1:77" x14ac:dyDescent="0.25">
      <c r="A212" s="1"/>
      <c r="B212" s="27"/>
      <c r="C212" s="314" t="s">
        <v>95</v>
      </c>
      <c r="D212" s="315"/>
      <c r="E212" s="315"/>
      <c r="F212" s="325"/>
      <c r="G212" s="73" t="str">
        <f ca="1">IFERROR(INDEX('Staff List'!$H$9:$H$358, MATCH(M216, 'Staff List'!$B$9:$B$358, 0)), "")</f>
        <v/>
      </c>
      <c r="H212" s="323" t="str">
        <f ca="1">IFERROR(INDEX('Staff List'!$AU$6:$AU$10, MATCH(G212, 'Staff List'!$AJ$6:$AJ$10, 0)), "")</f>
        <v/>
      </c>
      <c r="I212" s="324"/>
      <c r="J212" s="324"/>
      <c r="K212" s="324"/>
      <c r="L212" s="324"/>
      <c r="M212" s="331"/>
      <c r="N212" s="70"/>
      <c r="O212" s="314" t="s">
        <v>95</v>
      </c>
      <c r="P212" s="315"/>
      <c r="Q212" s="315"/>
      <c r="R212" s="325"/>
      <c r="S212" s="73" t="str">
        <f ca="1">IFERROR(INDEX('Staff List'!$H$9:$H$358, MATCH(Y216, 'Staff List'!$B$9:$B$358, 0)), "")</f>
        <v/>
      </c>
      <c r="T212" s="323" t="str">
        <f ca="1">IFERROR(INDEX('Staff List'!$AU$6:$AU$10, MATCH(S212, 'Staff List'!$AJ$6:$AJ$10, 0)), "")</f>
        <v/>
      </c>
      <c r="U212" s="324"/>
      <c r="V212" s="324"/>
      <c r="W212" s="324"/>
      <c r="X212" s="324"/>
      <c r="Y212" s="331"/>
      <c r="Z212" s="28"/>
      <c r="AA212" s="314" t="s">
        <v>95</v>
      </c>
      <c r="AB212" s="315"/>
      <c r="AC212" s="315"/>
      <c r="AD212" s="325"/>
      <c r="AE212" s="73" t="str">
        <f ca="1">IFERROR(INDEX('Staff List'!$H$9:$H$358, MATCH(AK216, 'Staff List'!$B$9:$B$358, 0)), "")</f>
        <v/>
      </c>
      <c r="AF212" s="323" t="str">
        <f ca="1">IFERROR(INDEX('Staff List'!$AU$6:$AU$10, MATCH(AE212, 'Staff List'!$AJ$6:$AJ$10, 0)), "")</f>
        <v/>
      </c>
      <c r="AG212" s="324"/>
      <c r="AH212" s="324"/>
      <c r="AI212" s="324"/>
      <c r="AJ212" s="324"/>
      <c r="AK212" s="331"/>
      <c r="AL212" s="28"/>
      <c r="AM212" s="314" t="s">
        <v>95</v>
      </c>
      <c r="AN212" s="315"/>
      <c r="AO212" s="315"/>
      <c r="AP212" s="325"/>
      <c r="AQ212" s="73" t="str">
        <f ca="1">IFERROR(INDEX('Staff List'!$H$9:$H$358, MATCH(AW216, 'Staff List'!$B$9:$B$358, 0)), "")</f>
        <v/>
      </c>
      <c r="AR212" s="323" t="str">
        <f ca="1">IFERROR(INDEX('Staff List'!$AU$6:$AU$10, MATCH(AQ212, 'Staff List'!$AJ$6:$AJ$10, 0)), "")</f>
        <v/>
      </c>
      <c r="AS212" s="324"/>
      <c r="AT212" s="324"/>
      <c r="AU212" s="324"/>
      <c r="AV212" s="324"/>
      <c r="AW212" s="331"/>
      <c r="AX212" s="28"/>
      <c r="AY212" s="314" t="s">
        <v>95</v>
      </c>
      <c r="AZ212" s="315"/>
      <c r="BA212" s="315"/>
      <c r="BB212" s="325"/>
      <c r="BC212" s="73" t="str">
        <f ca="1">IFERROR(INDEX('Staff List'!$H$9:$H$358, MATCH(BI216, 'Staff List'!$B$9:$B$358, 0)), "")</f>
        <v/>
      </c>
      <c r="BD212" s="323" t="str">
        <f ca="1">IFERROR(INDEX('Staff List'!$AU$6:$AU$10, MATCH(BC212, 'Staff List'!$AJ$6:$AJ$10, 0)), "")</f>
        <v/>
      </c>
      <c r="BE212" s="324"/>
      <c r="BF212" s="324"/>
      <c r="BG212" s="324"/>
      <c r="BH212" s="324"/>
      <c r="BI212" s="331"/>
      <c r="BJ212" s="29"/>
      <c r="BK212" s="70"/>
      <c r="BN212" s="8">
        <v>211</v>
      </c>
      <c r="BO212" s="9" t="str">
        <f>IF(INDEX('Staff List'!$E$9:$E$358, MATCH(BN212, NumList, 0))="", "", INDEX('Staff List'!$E$9:$E$358, MATCH(BN212, NumList, 0)))</f>
        <v/>
      </c>
      <c r="BP212" s="9" t="str">
        <f>IFERROR(RANK(BO212,$BO$2:$BO$351,1)+COUNTIF($BO$2:BO212,BO212)-1, "")</f>
        <v/>
      </c>
      <c r="BQ212" s="9" t="str">
        <f>IF(BO212="", "", COUNTIF($BO$2:BO212, BO212))</f>
        <v/>
      </c>
      <c r="BR212" s="68" t="str">
        <f t="shared" si="9"/>
        <v/>
      </c>
      <c r="BT212" s="8">
        <v>211</v>
      </c>
      <c r="BU212" s="9" t="str">
        <f>IFERROR(IF(INDEX($CL$2:$CL$7,MATCH(BU207,$CK$2:$CK$7,0))&lt;=COUNTIF($BU$2:BU211,BU207),IF((BU207+1)&lt;=6,BU207+1,""),BU207), "")</f>
        <v/>
      </c>
      <c r="BV212" s="9" t="str">
        <f>IF(BU212="", "", COUNTIF($BU$2:BU212, BU212))</f>
        <v/>
      </c>
      <c r="BW212" s="68" t="str">
        <f t="shared" si="10"/>
        <v/>
      </c>
      <c r="BY212" s="80" t="str">
        <f t="shared" si="11"/>
        <v/>
      </c>
    </row>
    <row r="213" spans="1:77" x14ac:dyDescent="0.25">
      <c r="A213" s="1"/>
      <c r="B213" s="27"/>
      <c r="C213" s="314" t="s">
        <v>94</v>
      </c>
      <c r="D213" s="315"/>
      <c r="E213" s="315"/>
      <c r="F213" s="315"/>
      <c r="G213" s="74" t="str">
        <f ca="1">IFERROR(INDEX('Staff List'!$G$9:$G$358, MATCH(M216, 'Staff List'!$B$9:$B$358, 0)), "")</f>
        <v/>
      </c>
      <c r="H213" s="317" t="str">
        <f ca="1">IFERROR(INDEX('Staff List'!$AP$6:$AP$8, MATCH(G213, 'Staff List'!$AI$6:$AI$8, 0)), "")</f>
        <v/>
      </c>
      <c r="I213" s="313"/>
      <c r="J213" s="313"/>
      <c r="K213" s="313"/>
      <c r="L213" s="313"/>
      <c r="M213" s="331"/>
      <c r="N213" s="70"/>
      <c r="O213" s="314" t="s">
        <v>94</v>
      </c>
      <c r="P213" s="315"/>
      <c r="Q213" s="315"/>
      <c r="R213" s="315"/>
      <c r="S213" s="74" t="str">
        <f ca="1">IFERROR(INDEX('Staff List'!$G$9:$G$358, MATCH(Y216, 'Staff List'!$B$9:$B$358, 0)), "")</f>
        <v/>
      </c>
      <c r="T213" s="317" t="str">
        <f ca="1">IFERROR(INDEX('Staff List'!$AP$6:$AP$8, MATCH(S213, 'Staff List'!$AI$6:$AI$8, 0)), "")</f>
        <v/>
      </c>
      <c r="U213" s="313"/>
      <c r="V213" s="313"/>
      <c r="W213" s="313"/>
      <c r="X213" s="313"/>
      <c r="Y213" s="331"/>
      <c r="Z213" s="28"/>
      <c r="AA213" s="314" t="s">
        <v>94</v>
      </c>
      <c r="AB213" s="315"/>
      <c r="AC213" s="315"/>
      <c r="AD213" s="315"/>
      <c r="AE213" s="74" t="str">
        <f ca="1">IFERROR(INDEX('Staff List'!$G$9:$G$358, MATCH(AK216, 'Staff List'!$B$9:$B$358, 0)), "")</f>
        <v/>
      </c>
      <c r="AF213" s="317" t="str">
        <f ca="1">IFERROR(INDEX('Staff List'!$AP$6:$AP$8, MATCH(AE213, 'Staff List'!$AI$6:$AI$8, 0)), "")</f>
        <v/>
      </c>
      <c r="AG213" s="313"/>
      <c r="AH213" s="313"/>
      <c r="AI213" s="313"/>
      <c r="AJ213" s="313"/>
      <c r="AK213" s="331"/>
      <c r="AL213" s="28"/>
      <c r="AM213" s="314" t="s">
        <v>94</v>
      </c>
      <c r="AN213" s="315"/>
      <c r="AO213" s="315"/>
      <c r="AP213" s="315"/>
      <c r="AQ213" s="74" t="str">
        <f ca="1">IFERROR(INDEX('Staff List'!$G$9:$G$358, MATCH(AW216, 'Staff List'!$B$9:$B$358, 0)), "")</f>
        <v/>
      </c>
      <c r="AR213" s="317" t="str">
        <f ca="1">IFERROR(INDEX('Staff List'!$AP$6:$AP$8, MATCH(AQ213, 'Staff List'!$AI$6:$AI$8, 0)), "")</f>
        <v/>
      </c>
      <c r="AS213" s="313"/>
      <c r="AT213" s="313"/>
      <c r="AU213" s="313"/>
      <c r="AV213" s="313"/>
      <c r="AW213" s="331"/>
      <c r="AX213" s="28"/>
      <c r="AY213" s="314" t="s">
        <v>94</v>
      </c>
      <c r="AZ213" s="315"/>
      <c r="BA213" s="315"/>
      <c r="BB213" s="315"/>
      <c r="BC213" s="74" t="str">
        <f ca="1">IFERROR(INDEX('Staff List'!$G$9:$G$358, MATCH(BI216, 'Staff List'!$B$9:$B$358, 0)), "")</f>
        <v/>
      </c>
      <c r="BD213" s="317" t="str">
        <f ca="1">IFERROR(INDEX('Staff List'!$AP$6:$AP$8, MATCH(BC213, 'Staff List'!$AI$6:$AI$8, 0)), "")</f>
        <v/>
      </c>
      <c r="BE213" s="313"/>
      <c r="BF213" s="313"/>
      <c r="BG213" s="313"/>
      <c r="BH213" s="313"/>
      <c r="BI213" s="331"/>
      <c r="BJ213" s="29"/>
      <c r="BK213" s="70"/>
      <c r="BN213" s="8">
        <v>212</v>
      </c>
      <c r="BO213" s="9" t="str">
        <f>IF(INDEX('Staff List'!$E$9:$E$358, MATCH(BN213, NumList, 0))="", "", INDEX('Staff List'!$E$9:$E$358, MATCH(BN213, NumList, 0)))</f>
        <v/>
      </c>
      <c r="BP213" s="9" t="str">
        <f>IFERROR(RANK(BO213,$BO$2:$BO$351,1)+COUNTIF($BO$2:BO213,BO213)-1, "")</f>
        <v/>
      </c>
      <c r="BQ213" s="9" t="str">
        <f>IF(BO213="", "", COUNTIF($BO$2:BO213, BO213))</f>
        <v/>
      </c>
      <c r="BR213" s="68" t="str">
        <f t="shared" si="9"/>
        <v/>
      </c>
      <c r="BT213" s="8">
        <v>212</v>
      </c>
      <c r="BU213" s="9" t="str">
        <f>IFERROR(IF(INDEX($CL$2:$CL$7, MATCH(BU212, $CK$2:$CK$7, 0))&lt;=COUNTIF($BU$2:BU212, BU212), "", BU212), "")</f>
        <v/>
      </c>
      <c r="BV213" s="9" t="str">
        <f>IF(BU213="", "", COUNTIF($BU$2:BU213, BU213))</f>
        <v/>
      </c>
      <c r="BW213" s="68" t="str">
        <f t="shared" si="10"/>
        <v/>
      </c>
      <c r="BY213" s="80" t="str">
        <f t="shared" si="11"/>
        <v/>
      </c>
    </row>
    <row r="214" spans="1:77" x14ac:dyDescent="0.25">
      <c r="A214" s="1"/>
      <c r="B214" s="27"/>
      <c r="C214" s="314" t="s">
        <v>97</v>
      </c>
      <c r="D214" s="315"/>
      <c r="E214" s="315"/>
      <c r="F214" s="319"/>
      <c r="G214" s="320"/>
      <c r="H214" s="317" t="str">
        <f ca="1">IFERROR(INDEX('Staff List'!$AT$6:$AT$8, MATCH(E211, 'Staff List'!$AM$6:$AM$8, 0)), "")</f>
        <v/>
      </c>
      <c r="I214" s="313"/>
      <c r="J214" s="313"/>
      <c r="K214" s="313"/>
      <c r="L214" s="313"/>
      <c r="M214" s="75" t="e">
        <f ca="1">INDEX($BY$2:$BY$401, MATCH(M217, $BT$2:$BT$401, 0))</f>
        <v>#N/A</v>
      </c>
      <c r="N214" s="70"/>
      <c r="O214" s="314" t="s">
        <v>97</v>
      </c>
      <c r="P214" s="315"/>
      <c r="Q214" s="315"/>
      <c r="R214" s="319"/>
      <c r="S214" s="320"/>
      <c r="T214" s="317" t="str">
        <f ca="1">IFERROR(INDEX('Staff List'!$AT$6:$AT$8, MATCH(Q211, 'Staff List'!$AM$6:$AM$8, 0)), "")</f>
        <v/>
      </c>
      <c r="U214" s="313"/>
      <c r="V214" s="313"/>
      <c r="W214" s="313"/>
      <c r="X214" s="313"/>
      <c r="Y214" s="75" t="e">
        <f ca="1">INDEX($BY$2:$BY$401, MATCH(Y217, $BT$2:$BT$401, 0))</f>
        <v>#N/A</v>
      </c>
      <c r="Z214" s="28"/>
      <c r="AA214" s="314" t="s">
        <v>97</v>
      </c>
      <c r="AB214" s="315"/>
      <c r="AC214" s="315"/>
      <c r="AD214" s="319"/>
      <c r="AE214" s="320"/>
      <c r="AF214" s="317" t="str">
        <f ca="1">IFERROR(INDEX('Staff List'!$AT$6:$AT$8, MATCH(AC211, 'Staff List'!$AM$6:$AM$8, 0)), "")</f>
        <v/>
      </c>
      <c r="AG214" s="313"/>
      <c r="AH214" s="313"/>
      <c r="AI214" s="313"/>
      <c r="AJ214" s="313"/>
      <c r="AK214" s="75" t="e">
        <f ca="1">INDEX($BY$2:$BY$401, MATCH(AK217, $BT$2:$BT$401, 0))</f>
        <v>#N/A</v>
      </c>
      <c r="AL214" s="28"/>
      <c r="AM214" s="314" t="s">
        <v>97</v>
      </c>
      <c r="AN214" s="315"/>
      <c r="AO214" s="315"/>
      <c r="AP214" s="319"/>
      <c r="AQ214" s="320"/>
      <c r="AR214" s="317" t="str">
        <f ca="1">IFERROR(INDEX('Staff List'!$AT$6:$AT$8, MATCH(AO211, 'Staff List'!$AM$6:$AM$8, 0)), "")</f>
        <v/>
      </c>
      <c r="AS214" s="313"/>
      <c r="AT214" s="313"/>
      <c r="AU214" s="313"/>
      <c r="AV214" s="313"/>
      <c r="AW214" s="75" t="e">
        <f ca="1">INDEX($BY$2:$BY$401, MATCH(AW217, $BT$2:$BT$401, 0))</f>
        <v>#N/A</v>
      </c>
      <c r="AX214" s="28"/>
      <c r="AY214" s="314" t="s">
        <v>97</v>
      </c>
      <c r="AZ214" s="315"/>
      <c r="BA214" s="315"/>
      <c r="BB214" s="319"/>
      <c r="BC214" s="320"/>
      <c r="BD214" s="317" t="str">
        <f ca="1">IFERROR(INDEX('Staff List'!$AT$6:$AT$8, MATCH(BA211, 'Staff List'!$AM$6:$AM$8, 0)), "")</f>
        <v/>
      </c>
      <c r="BE214" s="313"/>
      <c r="BF214" s="313"/>
      <c r="BG214" s="313"/>
      <c r="BH214" s="313"/>
      <c r="BI214" s="75" t="e">
        <f ca="1">INDEX($BY$2:$BY$401, MATCH(BI217, $BT$2:$BT$401, 0))</f>
        <v>#N/A</v>
      </c>
      <c r="BJ214" s="29"/>
      <c r="BK214" s="70"/>
      <c r="BN214" s="8">
        <v>213</v>
      </c>
      <c r="BO214" s="9" t="str">
        <f>IF(INDEX('Staff List'!$E$9:$E$358, MATCH(BN214, NumList, 0))="", "", INDEX('Staff List'!$E$9:$E$358, MATCH(BN214, NumList, 0)))</f>
        <v/>
      </c>
      <c r="BP214" s="9" t="str">
        <f>IFERROR(RANK(BO214,$BO$2:$BO$351,1)+COUNTIF($BO$2:BO214,BO214)-1, "")</f>
        <v/>
      </c>
      <c r="BQ214" s="9" t="str">
        <f>IF(BO214="", "", COUNTIF($BO$2:BO214, BO214))</f>
        <v/>
      </c>
      <c r="BR214" s="68" t="str">
        <f t="shared" si="9"/>
        <v/>
      </c>
      <c r="BT214" s="8">
        <v>213</v>
      </c>
      <c r="BU214" s="9" t="str">
        <f>IFERROR(IF(INDEX($CL$2:$CL$7, MATCH(BU213, $CK$2:$CK$7, 0))&lt;=COUNTIF($BU$2:BU213, BU212), "", BU212), "")</f>
        <v/>
      </c>
      <c r="BV214" s="9" t="str">
        <f>IF(BU214="", "", COUNTIF($BU$2:BU214, BU214))</f>
        <v/>
      </c>
      <c r="BW214" s="68" t="str">
        <f t="shared" si="10"/>
        <v/>
      </c>
      <c r="BY214" s="80" t="str">
        <f t="shared" si="11"/>
        <v/>
      </c>
    </row>
    <row r="215" spans="1:77" x14ac:dyDescent="0.25">
      <c r="A215" s="1"/>
      <c r="B215" s="27"/>
      <c r="C215" s="314" t="s">
        <v>93</v>
      </c>
      <c r="D215" s="315"/>
      <c r="E215" s="316"/>
      <c r="F215" s="313" t="str">
        <f ca="1">IFERROR(IF(INDEX('Staff List'!$M$9:$M$358, MATCH(M216, 'Staff List'!$B$9:$B$358, 0))="", "", INDEX('Staff List'!$M$9:$M$358, MATCH(M216, 'Staff List'!$B$9:$B$358, 0))), "")</f>
        <v/>
      </c>
      <c r="G215" s="313"/>
      <c r="H215" s="313"/>
      <c r="I215" s="313"/>
      <c r="J215" s="313"/>
      <c r="K215" s="313"/>
      <c r="L215" s="313"/>
      <c r="M215" s="75" t="str">
        <f ca="1">IFERROR(INDEX($BO$2:$BO$351, MATCH(M214, $BP$2:$BP$351, 0)), "")</f>
        <v/>
      </c>
      <c r="N215" s="71"/>
      <c r="O215" s="314" t="s">
        <v>93</v>
      </c>
      <c r="P215" s="315"/>
      <c r="Q215" s="316"/>
      <c r="R215" s="313" t="str">
        <f ca="1">IFERROR(IF(INDEX('Staff List'!$M$9:$M$358, MATCH(Y216, 'Staff List'!$B$9:$B$358, 0))="", "", INDEX('Staff List'!$M$9:$M$358, MATCH(Y216, 'Staff List'!$B$9:$B$358, 0))), "")</f>
        <v/>
      </c>
      <c r="S215" s="313"/>
      <c r="T215" s="313"/>
      <c r="U215" s="313"/>
      <c r="V215" s="313"/>
      <c r="W215" s="313"/>
      <c r="X215" s="313"/>
      <c r="Y215" s="75" t="str">
        <f ca="1">IFERROR(INDEX($BO$2:$BO$351, MATCH(Y214, $BP$2:$BP$351, 0)), "")</f>
        <v/>
      </c>
      <c r="Z215" s="28"/>
      <c r="AA215" s="314" t="s">
        <v>93</v>
      </c>
      <c r="AB215" s="315"/>
      <c r="AC215" s="316"/>
      <c r="AD215" s="313" t="str">
        <f ca="1">IFERROR(IF(INDEX('Staff List'!$M$9:$M$358, MATCH(AK216, 'Staff List'!$B$9:$B$358, 0))="", "", INDEX('Staff List'!$M$9:$M$358, MATCH(AK216, 'Staff List'!$B$9:$B$358, 0))), "")</f>
        <v/>
      </c>
      <c r="AE215" s="313"/>
      <c r="AF215" s="313"/>
      <c r="AG215" s="313"/>
      <c r="AH215" s="313"/>
      <c r="AI215" s="313"/>
      <c r="AJ215" s="313"/>
      <c r="AK215" s="75" t="str">
        <f ca="1">IFERROR(INDEX($BO$2:$BO$351, MATCH(AK214, $BP$2:$BP$351, 0)), "")</f>
        <v/>
      </c>
      <c r="AL215" s="28"/>
      <c r="AM215" s="314" t="s">
        <v>93</v>
      </c>
      <c r="AN215" s="315"/>
      <c r="AO215" s="316"/>
      <c r="AP215" s="313" t="str">
        <f ca="1">IFERROR(IF(INDEX('Staff List'!$M$9:$M$358, MATCH(AW216, 'Staff List'!$B$9:$B$358, 0))="", "", INDEX('Staff List'!$M$9:$M$358, MATCH(AW216, 'Staff List'!$B$9:$B$358, 0))), "")</f>
        <v/>
      </c>
      <c r="AQ215" s="313"/>
      <c r="AR215" s="313"/>
      <c r="AS215" s="313"/>
      <c r="AT215" s="313"/>
      <c r="AU215" s="313"/>
      <c r="AV215" s="313"/>
      <c r="AW215" s="75" t="str">
        <f ca="1">IFERROR(INDEX($BO$2:$BO$351, MATCH(AW214, $BP$2:$BP$351, 0)), "")</f>
        <v/>
      </c>
      <c r="AX215" s="28"/>
      <c r="AY215" s="314" t="s">
        <v>93</v>
      </c>
      <c r="AZ215" s="315"/>
      <c r="BA215" s="316"/>
      <c r="BB215" s="313" t="str">
        <f ca="1">IFERROR(IF(INDEX('Staff List'!$M$9:$M$358, MATCH(BI216, 'Staff List'!$B$9:$B$358, 0))="", "", INDEX('Staff List'!$M$9:$M$358, MATCH(BI216, 'Staff List'!$B$9:$B$358, 0))), "")</f>
        <v/>
      </c>
      <c r="BC215" s="313"/>
      <c r="BD215" s="313"/>
      <c r="BE215" s="313"/>
      <c r="BF215" s="313"/>
      <c r="BG215" s="313"/>
      <c r="BH215" s="313"/>
      <c r="BI215" s="75" t="str">
        <f ca="1">IFERROR(INDEX($BO$2:$BO$351, MATCH(BI214, $BP$2:$BP$351, 0)), "")</f>
        <v/>
      </c>
      <c r="BJ215" s="29"/>
      <c r="BK215" s="70"/>
      <c r="BN215" s="8">
        <v>214</v>
      </c>
      <c r="BO215" s="9" t="str">
        <f>IF(INDEX('Staff List'!$E$9:$E$358, MATCH(BN215, NumList, 0))="", "", INDEX('Staff List'!$E$9:$E$358, MATCH(BN215, NumList, 0)))</f>
        <v/>
      </c>
      <c r="BP215" s="9" t="str">
        <f>IFERROR(RANK(BO215,$BO$2:$BO$351,1)+COUNTIF($BO$2:BO215,BO215)-1, "")</f>
        <v/>
      </c>
      <c r="BQ215" s="9" t="str">
        <f>IF(BO215="", "", COUNTIF($BO$2:BO215, BO215))</f>
        <v/>
      </c>
      <c r="BR215" s="68" t="str">
        <f t="shared" si="9"/>
        <v/>
      </c>
      <c r="BT215" s="8">
        <v>214</v>
      </c>
      <c r="BU215" s="9" t="str">
        <f>IFERROR(IF(INDEX($CL$2:$CL$7, MATCH(BU214, $CK$2:$CK$7, 0))&lt;=COUNTIF($BU$2:BU214, BU212), "", BU212), "")</f>
        <v/>
      </c>
      <c r="BV215" s="9" t="str">
        <f>IF(BU215="", "", COUNTIF($BU$2:BU215, BU215))</f>
        <v/>
      </c>
      <c r="BW215" s="68" t="str">
        <f t="shared" si="10"/>
        <v/>
      </c>
      <c r="BY215" s="80" t="str">
        <f t="shared" si="11"/>
        <v/>
      </c>
    </row>
    <row r="216" spans="1:77" x14ac:dyDescent="0.25">
      <c r="A216" s="1"/>
      <c r="B216" s="27"/>
      <c r="C216" s="314" t="s">
        <v>92</v>
      </c>
      <c r="D216" s="315"/>
      <c r="E216" s="316"/>
      <c r="F216" s="317" t="str">
        <f ca="1">IFERROR(IF(INDEX('Staff List'!$Q$9:$Q$358, MATCH(M216, 'Staff List'!$B$9:$B$358, 0))="", "", INDEX('Staff List'!$Q$9:$Q$358, MATCH(M216, 'Staff List'!$B$9:$B$358, 0))), "")</f>
        <v/>
      </c>
      <c r="G216" s="313"/>
      <c r="H216" s="313"/>
      <c r="I216" s="313"/>
      <c r="J216" s="313"/>
      <c r="K216" s="313"/>
      <c r="L216" s="313"/>
      <c r="M216" s="75" t="str">
        <f ca="1">IFERROR(IF(M214="", "", INDEX($BN$2:$BN$351, MATCH(M214, $BP$2:$BP$351, 0))), "")</f>
        <v/>
      </c>
      <c r="N216" s="71"/>
      <c r="O216" s="314" t="s">
        <v>92</v>
      </c>
      <c r="P216" s="315"/>
      <c r="Q216" s="316"/>
      <c r="R216" s="317" t="str">
        <f ca="1">IFERROR(IF(INDEX('Staff List'!$Q$9:$Q$358, MATCH(Y216, 'Staff List'!$B$9:$B$358, 0))="", "", INDEX('Staff List'!$Q$9:$Q$358, MATCH(Y216, 'Staff List'!$B$9:$B$358, 0))), "")</f>
        <v/>
      </c>
      <c r="S216" s="313"/>
      <c r="T216" s="313"/>
      <c r="U216" s="313"/>
      <c r="V216" s="313"/>
      <c r="W216" s="313"/>
      <c r="X216" s="313"/>
      <c r="Y216" s="75" t="str">
        <f ca="1">IFERROR(IF(Y214="", "", INDEX($BN$2:$BN$351, MATCH(Y214, $BP$2:$BP$351, 0))), "")</f>
        <v/>
      </c>
      <c r="Z216" s="28"/>
      <c r="AA216" s="314" t="s">
        <v>92</v>
      </c>
      <c r="AB216" s="315"/>
      <c r="AC216" s="316"/>
      <c r="AD216" s="317" t="str">
        <f ca="1">IFERROR(IF(INDEX('Staff List'!$Q$9:$Q$358, MATCH(AK216, 'Staff List'!$B$9:$B$358, 0))="", "", INDEX('Staff List'!$Q$9:$Q$358, MATCH(AK216, 'Staff List'!$B$9:$B$358, 0))), "")</f>
        <v/>
      </c>
      <c r="AE216" s="313"/>
      <c r="AF216" s="313"/>
      <c r="AG216" s="313"/>
      <c r="AH216" s="313"/>
      <c r="AI216" s="313"/>
      <c r="AJ216" s="313"/>
      <c r="AK216" s="75" t="str">
        <f ca="1">IFERROR(IF(AK214="", "", INDEX($BN$2:$BN$351, MATCH(AK214, $BP$2:$BP$351, 0))), "")</f>
        <v/>
      </c>
      <c r="AL216" s="28"/>
      <c r="AM216" s="314" t="s">
        <v>92</v>
      </c>
      <c r="AN216" s="315"/>
      <c r="AO216" s="316"/>
      <c r="AP216" s="317" t="str">
        <f ca="1">IFERROR(IF(INDEX('Staff List'!$Q$9:$Q$358, MATCH(AW216, 'Staff List'!$B$9:$B$358, 0))="", "", INDEX('Staff List'!$Q$9:$Q$358, MATCH(AW216, 'Staff List'!$B$9:$B$358, 0))), "")</f>
        <v/>
      </c>
      <c r="AQ216" s="313"/>
      <c r="AR216" s="313"/>
      <c r="AS216" s="313"/>
      <c r="AT216" s="313"/>
      <c r="AU216" s="313"/>
      <c r="AV216" s="313"/>
      <c r="AW216" s="75" t="str">
        <f ca="1">IFERROR(IF(AW214="", "", INDEX($BN$2:$BN$351, MATCH(AW214, $BP$2:$BP$351, 0))), "")</f>
        <v/>
      </c>
      <c r="AX216" s="28"/>
      <c r="AY216" s="314" t="s">
        <v>92</v>
      </c>
      <c r="AZ216" s="315"/>
      <c r="BA216" s="316"/>
      <c r="BB216" s="317" t="str">
        <f ca="1">IFERROR(IF(INDEX('Staff List'!$Q$9:$Q$358, MATCH(BI216, 'Staff List'!$B$9:$B$358, 0))="", "", INDEX('Staff List'!$Q$9:$Q$358, MATCH(BI216, 'Staff List'!$B$9:$B$358, 0))), "")</f>
        <v/>
      </c>
      <c r="BC216" s="313"/>
      <c r="BD216" s="313"/>
      <c r="BE216" s="313"/>
      <c r="BF216" s="313"/>
      <c r="BG216" s="313"/>
      <c r="BH216" s="313"/>
      <c r="BI216" s="75" t="str">
        <f ca="1">IFERROR(IF(BI214="", "", INDEX($BN$2:$BN$351, MATCH(BI214, $BP$2:$BP$351, 0))), "")</f>
        <v/>
      </c>
      <c r="BJ216" s="29"/>
      <c r="BK216" s="70"/>
      <c r="BN216" s="8">
        <v>215</v>
      </c>
      <c r="BO216" s="9" t="str">
        <f>IF(INDEX('Staff List'!$E$9:$E$358, MATCH(BN216, NumList, 0))="", "", INDEX('Staff List'!$E$9:$E$358, MATCH(BN216, NumList, 0)))</f>
        <v/>
      </c>
      <c r="BP216" s="9" t="str">
        <f>IFERROR(RANK(BO216,$BO$2:$BO$351,1)+COUNTIF($BO$2:BO216,BO216)-1, "")</f>
        <v/>
      </c>
      <c r="BQ216" s="9" t="str">
        <f>IF(BO216="", "", COUNTIF($BO$2:BO216, BO216))</f>
        <v/>
      </c>
      <c r="BR216" s="68" t="str">
        <f t="shared" si="9"/>
        <v/>
      </c>
      <c r="BT216" s="8">
        <v>215</v>
      </c>
      <c r="BU216" s="9" t="str">
        <f>IFERROR(IF(INDEX($CL$2:$CL$7, MATCH(BU215, $CK$2:$CK$7, 0))&lt;=COUNTIF($BU$2:BU215, BU212), "", BU212), "")</f>
        <v/>
      </c>
      <c r="BV216" s="9" t="str">
        <f>IF(BU216="", "", COUNTIF($BU$2:BU216, BU216))</f>
        <v/>
      </c>
      <c r="BW216" s="68" t="str">
        <f t="shared" si="10"/>
        <v/>
      </c>
      <c r="BY216" s="80" t="str">
        <f t="shared" si="11"/>
        <v/>
      </c>
    </row>
    <row r="217" spans="1:77" x14ac:dyDescent="0.25">
      <c r="A217" s="1"/>
      <c r="B217" s="27"/>
      <c r="C217" s="318" t="s">
        <v>96</v>
      </c>
      <c r="D217" s="319"/>
      <c r="E217" s="320"/>
      <c r="F217" s="321" t="str">
        <f ca="1">IFERROR(IF(INDEX('Staff List'!$U$9:$U$358, MATCH(M216, 'Staff List'!$B$9:$B$358, 0))="", "", INDEX('Staff List'!$U$9:$U$358, MATCH(M216, 'Staff List'!$B$9:$B$358, 0))), "")</f>
        <v/>
      </c>
      <c r="G217" s="322"/>
      <c r="H217" s="322"/>
      <c r="I217" s="322"/>
      <c r="J217" s="322"/>
      <c r="K217" s="322"/>
      <c r="L217" s="322"/>
      <c r="M217" s="81">
        <f ca="1">BI204+1</f>
        <v>595</v>
      </c>
      <c r="N217" s="28"/>
      <c r="O217" s="318" t="s">
        <v>96</v>
      </c>
      <c r="P217" s="319"/>
      <c r="Q217" s="320"/>
      <c r="R217" s="321" t="str">
        <f ca="1">IFERROR(IF(INDEX('Staff List'!$U$9:$U$358, MATCH(Y216, 'Staff List'!$B$9:$B$358, 0))="", "", INDEX('Staff List'!$U$9:$U$358, MATCH(Y216, 'Staff List'!$B$9:$B$358, 0))), "")</f>
        <v/>
      </c>
      <c r="S217" s="322"/>
      <c r="T217" s="322"/>
      <c r="U217" s="322"/>
      <c r="V217" s="322"/>
      <c r="W217" s="322"/>
      <c r="X217" s="322"/>
      <c r="Y217" s="81">
        <f ca="1">M217+1</f>
        <v>596</v>
      </c>
      <c r="Z217" s="28"/>
      <c r="AA217" s="318" t="s">
        <v>96</v>
      </c>
      <c r="AB217" s="319"/>
      <c r="AC217" s="320"/>
      <c r="AD217" s="321" t="str">
        <f ca="1">IFERROR(IF(INDEX('Staff List'!$U$9:$U$358, MATCH(AK216, 'Staff List'!$B$9:$B$358, 0))="", "", INDEX('Staff List'!$U$9:$U$358, MATCH(AK216, 'Staff List'!$B$9:$B$358, 0))), "")</f>
        <v/>
      </c>
      <c r="AE217" s="322"/>
      <c r="AF217" s="322"/>
      <c r="AG217" s="322"/>
      <c r="AH217" s="322"/>
      <c r="AI217" s="322"/>
      <c r="AJ217" s="322"/>
      <c r="AK217" s="81">
        <f ca="1">Y217+1</f>
        <v>597</v>
      </c>
      <c r="AL217" s="28"/>
      <c r="AM217" s="318" t="s">
        <v>96</v>
      </c>
      <c r="AN217" s="319"/>
      <c r="AO217" s="320"/>
      <c r="AP217" s="321" t="str">
        <f ca="1">IFERROR(IF(INDEX('Staff List'!$U$9:$U$358, MATCH(AW216, 'Staff List'!$B$9:$B$358, 0))="", "", INDEX('Staff List'!$U$9:$U$358, MATCH(AW216, 'Staff List'!$B$9:$B$358, 0))), "")</f>
        <v/>
      </c>
      <c r="AQ217" s="322"/>
      <c r="AR217" s="322"/>
      <c r="AS217" s="322"/>
      <c r="AT217" s="322"/>
      <c r="AU217" s="322"/>
      <c r="AV217" s="322"/>
      <c r="AW217" s="81">
        <f ca="1">AK217+1</f>
        <v>598</v>
      </c>
      <c r="AX217" s="28"/>
      <c r="AY217" s="318" t="s">
        <v>96</v>
      </c>
      <c r="AZ217" s="319"/>
      <c r="BA217" s="320"/>
      <c r="BB217" s="321" t="str">
        <f ca="1">IFERROR(IF(INDEX('Staff List'!$U$9:$U$358, MATCH(BI216, 'Staff List'!$B$9:$B$358, 0))="", "", INDEX('Staff List'!$U$9:$U$358, MATCH(BI216, 'Staff List'!$B$9:$B$358, 0))), "")</f>
        <v/>
      </c>
      <c r="BC217" s="322"/>
      <c r="BD217" s="322"/>
      <c r="BE217" s="322"/>
      <c r="BF217" s="322"/>
      <c r="BG217" s="322"/>
      <c r="BH217" s="322"/>
      <c r="BI217" s="81">
        <f ca="1">AW217+1</f>
        <v>599</v>
      </c>
      <c r="BJ217" s="29"/>
      <c r="BK217" s="1"/>
      <c r="BN217" s="8">
        <v>216</v>
      </c>
      <c r="BO217" s="9" t="str">
        <f>IF(INDEX('Staff List'!$E$9:$E$358, MATCH(BN217, NumList, 0))="", "", INDEX('Staff List'!$E$9:$E$358, MATCH(BN217, NumList, 0)))</f>
        <v/>
      </c>
      <c r="BP217" s="9" t="str">
        <f>IFERROR(RANK(BO217,$BO$2:$BO$351,1)+COUNTIF($BO$2:BO217,BO217)-1, "")</f>
        <v/>
      </c>
      <c r="BQ217" s="9" t="str">
        <f>IF(BO217="", "", COUNTIF($BO$2:BO217, BO217))</f>
        <v/>
      </c>
      <c r="BR217" s="68" t="str">
        <f t="shared" si="9"/>
        <v/>
      </c>
      <c r="BT217" s="8">
        <v>216</v>
      </c>
      <c r="BU217" s="9" t="str">
        <f>IFERROR(IF(INDEX($CL$2:$CL$7,MATCH(BU212,$CK$2:$CK$7,0))&lt;=COUNTIF($BU$2:BU216,BU212),IF((BU212+1)&lt;=6,BU212+1,""),BU212), "")</f>
        <v/>
      </c>
      <c r="BV217" s="9" t="str">
        <f>IF(BU217="", "", COUNTIF($BU$2:BU217, BU217))</f>
        <v/>
      </c>
      <c r="BW217" s="68" t="str">
        <f t="shared" si="10"/>
        <v/>
      </c>
      <c r="BY217" s="80" t="str">
        <f t="shared" si="11"/>
        <v/>
      </c>
    </row>
    <row r="218" spans="1:77" x14ac:dyDescent="0.25">
      <c r="A218" s="1"/>
      <c r="B218" s="27"/>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c r="BE218" s="28"/>
      <c r="BF218" s="28"/>
      <c r="BG218" s="28"/>
      <c r="BH218" s="28"/>
      <c r="BI218" s="28"/>
      <c r="BJ218" s="29"/>
      <c r="BK218" s="1"/>
      <c r="BN218" s="8">
        <v>217</v>
      </c>
      <c r="BO218" s="9" t="str">
        <f>IF(INDEX('Staff List'!$E$9:$E$358, MATCH(BN218, NumList, 0))="", "", INDEX('Staff List'!$E$9:$E$358, MATCH(BN218, NumList, 0)))</f>
        <v/>
      </c>
      <c r="BP218" s="9" t="str">
        <f>IFERROR(RANK(BO218,$BO$2:$BO$351,1)+COUNTIF($BO$2:BO218,BO218)-1, "")</f>
        <v/>
      </c>
      <c r="BQ218" s="9" t="str">
        <f>IF(BO218="", "", COUNTIF($BO$2:BO218, BO218))</f>
        <v/>
      </c>
      <c r="BR218" s="68" t="str">
        <f t="shared" si="9"/>
        <v/>
      </c>
      <c r="BT218" s="8">
        <v>217</v>
      </c>
      <c r="BU218" s="9" t="str">
        <f>IFERROR(IF(INDEX($CL$2:$CL$7, MATCH(BU217, $CK$2:$CK$7, 0))&lt;=COUNTIF($BU$2:BU217, BU217), "", BU217), "")</f>
        <v/>
      </c>
      <c r="BV218" s="9" t="str">
        <f>IF(BU218="", "", COUNTIF($BU$2:BU218, BU218))</f>
        <v/>
      </c>
      <c r="BW218" s="68" t="str">
        <f t="shared" si="10"/>
        <v/>
      </c>
      <c r="BY218" s="80" t="str">
        <f t="shared" si="11"/>
        <v/>
      </c>
    </row>
    <row r="219" spans="1:77" x14ac:dyDescent="0.25">
      <c r="A219" s="1"/>
      <c r="B219" s="27"/>
      <c r="C219" s="121" t="str">
        <f ca="1">"Tier "&amp;M225&amp;""</f>
        <v xml:space="preserve">Tier </v>
      </c>
      <c r="D219" s="122"/>
      <c r="E219" s="122"/>
      <c r="F219" s="122"/>
      <c r="G219" s="122"/>
      <c r="H219" s="122"/>
      <c r="I219" s="122"/>
      <c r="J219" s="122"/>
      <c r="K219" s="122"/>
      <c r="L219" s="122"/>
      <c r="M219" s="239"/>
      <c r="N219" s="28"/>
      <c r="O219" s="121" t="str">
        <f ca="1">"Tier "&amp;Y225&amp;""</f>
        <v xml:space="preserve">Tier </v>
      </c>
      <c r="P219" s="122"/>
      <c r="Q219" s="122"/>
      <c r="R219" s="122"/>
      <c r="S219" s="122"/>
      <c r="T219" s="122"/>
      <c r="U219" s="122"/>
      <c r="V219" s="122"/>
      <c r="W219" s="122"/>
      <c r="X219" s="122"/>
      <c r="Y219" s="239"/>
      <c r="Z219" s="28"/>
      <c r="AA219" s="121" t="str">
        <f ca="1">"Tier "&amp;AK225&amp;""</f>
        <v xml:space="preserve">Tier </v>
      </c>
      <c r="AB219" s="122"/>
      <c r="AC219" s="122"/>
      <c r="AD219" s="122"/>
      <c r="AE219" s="122"/>
      <c r="AF219" s="122"/>
      <c r="AG219" s="122"/>
      <c r="AH219" s="122"/>
      <c r="AI219" s="122"/>
      <c r="AJ219" s="122"/>
      <c r="AK219" s="239"/>
      <c r="AL219" s="28"/>
      <c r="AM219" s="121" t="str">
        <f ca="1">"Tier "&amp;AW225&amp;""</f>
        <v xml:space="preserve">Tier </v>
      </c>
      <c r="AN219" s="122"/>
      <c r="AO219" s="122"/>
      <c r="AP219" s="122"/>
      <c r="AQ219" s="122"/>
      <c r="AR219" s="122"/>
      <c r="AS219" s="122"/>
      <c r="AT219" s="122"/>
      <c r="AU219" s="122"/>
      <c r="AV219" s="122"/>
      <c r="AW219" s="239"/>
      <c r="AX219" s="28"/>
      <c r="AY219" s="121" t="str">
        <f ca="1">"Tier "&amp;BI225&amp;""</f>
        <v xml:space="preserve">Tier </v>
      </c>
      <c r="AZ219" s="122"/>
      <c r="BA219" s="122"/>
      <c r="BB219" s="122"/>
      <c r="BC219" s="122"/>
      <c r="BD219" s="122"/>
      <c r="BE219" s="122"/>
      <c r="BF219" s="122"/>
      <c r="BG219" s="122"/>
      <c r="BH219" s="122"/>
      <c r="BI219" s="239"/>
      <c r="BJ219" s="29"/>
      <c r="BK219" s="1"/>
      <c r="BN219" s="8">
        <v>218</v>
      </c>
      <c r="BO219" s="9" t="str">
        <f>IF(INDEX('Staff List'!$E$9:$E$358, MATCH(BN219, NumList, 0))="", "", INDEX('Staff List'!$E$9:$E$358, MATCH(BN219, NumList, 0)))</f>
        <v/>
      </c>
      <c r="BP219" s="9" t="str">
        <f>IFERROR(RANK(BO219,$BO$2:$BO$351,1)+COUNTIF($BO$2:BO219,BO219)-1, "")</f>
        <v/>
      </c>
      <c r="BQ219" s="9" t="str">
        <f>IF(BO219="", "", COUNTIF($BO$2:BO219, BO219))</f>
        <v/>
      </c>
      <c r="BR219" s="68" t="str">
        <f t="shared" si="9"/>
        <v/>
      </c>
      <c r="BT219" s="8">
        <v>218</v>
      </c>
      <c r="BU219" s="9" t="str">
        <f>IFERROR(IF(INDEX($CL$2:$CL$7, MATCH(BU218, $CK$2:$CK$7, 0))&lt;=COUNTIF($BU$2:BU218, BU217), "", BU217), "")</f>
        <v/>
      </c>
      <c r="BV219" s="9" t="str">
        <f>IF(BU219="", "", COUNTIF($BU$2:BU219, BU219))</f>
        <v/>
      </c>
      <c r="BW219" s="68" t="str">
        <f t="shared" si="10"/>
        <v/>
      </c>
      <c r="BY219" s="80" t="str">
        <f t="shared" si="11"/>
        <v/>
      </c>
    </row>
    <row r="220" spans="1:77" x14ac:dyDescent="0.25">
      <c r="A220" s="1"/>
      <c r="B220" s="27"/>
      <c r="C220" s="326" t="s">
        <v>91</v>
      </c>
      <c r="D220" s="325"/>
      <c r="E220" s="327"/>
      <c r="F220" s="328" t="str">
        <f ca="1">IFERROR(IF(INDEX('Staff List'!$C$9:$C$358, MATCH(M226, 'Staff List'!$B$9:$B$358, 0))="", "", INDEX('Staff List'!$C$9:$C$358, MATCH(M226, 'Staff List'!$B$9:$B$358, 0))), "")</f>
        <v/>
      </c>
      <c r="G220" s="329"/>
      <c r="H220" s="329"/>
      <c r="I220" s="329"/>
      <c r="J220" s="329"/>
      <c r="K220" s="329"/>
      <c r="L220" s="329"/>
      <c r="M220" s="330"/>
      <c r="N220" s="28"/>
      <c r="O220" s="326" t="s">
        <v>91</v>
      </c>
      <c r="P220" s="325"/>
      <c r="Q220" s="327"/>
      <c r="R220" s="328" t="str">
        <f ca="1">IFERROR(IF(INDEX('Staff List'!$C$9:$C$358, MATCH(Y226, 'Staff List'!$B$9:$B$358, 0))="", "", INDEX('Staff List'!$C$9:$C$358, MATCH(Y226, 'Staff List'!$B$9:$B$358, 0))), "")</f>
        <v/>
      </c>
      <c r="S220" s="329"/>
      <c r="T220" s="329"/>
      <c r="U220" s="329"/>
      <c r="V220" s="329"/>
      <c r="W220" s="329"/>
      <c r="X220" s="329"/>
      <c r="Y220" s="330"/>
      <c r="Z220" s="28"/>
      <c r="AA220" s="326" t="s">
        <v>91</v>
      </c>
      <c r="AB220" s="325"/>
      <c r="AC220" s="327"/>
      <c r="AD220" s="328" t="str">
        <f ca="1">IFERROR(IF(INDEX('Staff List'!$C$9:$C$358, MATCH(AK226, 'Staff List'!$B$9:$B$358, 0))="", "", INDEX('Staff List'!$C$9:$C$358, MATCH(AK226, 'Staff List'!$B$9:$B$358, 0))), "")</f>
        <v/>
      </c>
      <c r="AE220" s="329"/>
      <c r="AF220" s="329"/>
      <c r="AG220" s="329"/>
      <c r="AH220" s="329"/>
      <c r="AI220" s="329"/>
      <c r="AJ220" s="329"/>
      <c r="AK220" s="330"/>
      <c r="AL220" s="28"/>
      <c r="AM220" s="326" t="s">
        <v>91</v>
      </c>
      <c r="AN220" s="325"/>
      <c r="AO220" s="327"/>
      <c r="AP220" s="328" t="str">
        <f ca="1">IFERROR(IF(INDEX('Staff List'!$C$9:$C$358, MATCH(AW226, 'Staff List'!$B$9:$B$358, 0))="", "", INDEX('Staff List'!$C$9:$C$358, MATCH(AW226, 'Staff List'!$B$9:$B$358, 0))), "")</f>
        <v/>
      </c>
      <c r="AQ220" s="329"/>
      <c r="AR220" s="329"/>
      <c r="AS220" s="329"/>
      <c r="AT220" s="329"/>
      <c r="AU220" s="329"/>
      <c r="AV220" s="329"/>
      <c r="AW220" s="330"/>
      <c r="AX220" s="28"/>
      <c r="AY220" s="326" t="s">
        <v>91</v>
      </c>
      <c r="AZ220" s="325"/>
      <c r="BA220" s="327"/>
      <c r="BB220" s="328" t="str">
        <f ca="1">IFERROR(IF(INDEX('Staff List'!$C$9:$C$358, MATCH(BI226, 'Staff List'!$B$9:$B$358, 0))="", "", INDEX('Staff List'!$C$9:$C$358, MATCH(BI226, 'Staff List'!$B$9:$B$358, 0))), "")</f>
        <v/>
      </c>
      <c r="BC220" s="329"/>
      <c r="BD220" s="329"/>
      <c r="BE220" s="329"/>
      <c r="BF220" s="329"/>
      <c r="BG220" s="329"/>
      <c r="BH220" s="329"/>
      <c r="BI220" s="330"/>
      <c r="BJ220" s="29"/>
      <c r="BK220" s="1"/>
      <c r="BN220" s="8">
        <v>219</v>
      </c>
      <c r="BO220" s="9" t="str">
        <f>IF(INDEX('Staff List'!$E$9:$E$358, MATCH(BN220, NumList, 0))="", "", INDEX('Staff List'!$E$9:$E$358, MATCH(BN220, NumList, 0)))</f>
        <v/>
      </c>
      <c r="BP220" s="9" t="str">
        <f>IFERROR(RANK(BO220,$BO$2:$BO$351,1)+COUNTIF($BO$2:BO220,BO220)-1, "")</f>
        <v/>
      </c>
      <c r="BQ220" s="9" t="str">
        <f>IF(BO220="", "", COUNTIF($BO$2:BO220, BO220))</f>
        <v/>
      </c>
      <c r="BR220" s="68" t="str">
        <f t="shared" si="9"/>
        <v/>
      </c>
      <c r="BT220" s="8">
        <v>219</v>
      </c>
      <c r="BU220" s="9" t="str">
        <f>IFERROR(IF(INDEX($CL$2:$CL$7, MATCH(BU219, $CK$2:$CK$7, 0))&lt;=COUNTIF($BU$2:BU219, BU217), "", BU217), "")</f>
        <v/>
      </c>
      <c r="BV220" s="9" t="str">
        <f>IF(BU220="", "", COUNTIF($BU$2:BU220, BU220))</f>
        <v/>
      </c>
      <c r="BW220" s="68" t="str">
        <f t="shared" si="10"/>
        <v/>
      </c>
      <c r="BY220" s="80" t="str">
        <f t="shared" si="11"/>
        <v/>
      </c>
    </row>
    <row r="221" spans="1:77" x14ac:dyDescent="0.25">
      <c r="A221" s="1"/>
      <c r="B221" s="27"/>
      <c r="C221" s="332" t="s">
        <v>90</v>
      </c>
      <c r="D221" s="333"/>
      <c r="E221" s="72" t="str">
        <f ca="1">IFERROR(INDEX('Staff List'!$K$9:$K$358, MATCH(M226, 'Staff List'!$B$9:$B$358, 0)), "")</f>
        <v/>
      </c>
      <c r="F221" s="317" t="str">
        <f ca="1">IFERROR(IF(INDEX('Staff List'!$D$9:$D$358, MATCH(M226, 'Staff List'!$B$9:$B$358, 0))="", "", INDEX('Staff List'!$D$9:$D$358, MATCH(M226, 'Staff List'!$B$9:$B$358, 0))), "")</f>
        <v/>
      </c>
      <c r="G221" s="313"/>
      <c r="H221" s="313"/>
      <c r="I221" s="313"/>
      <c r="J221" s="313"/>
      <c r="K221" s="313"/>
      <c r="L221" s="313"/>
      <c r="M221" s="331"/>
      <c r="N221" s="28"/>
      <c r="O221" s="332" t="s">
        <v>90</v>
      </c>
      <c r="P221" s="333"/>
      <c r="Q221" s="72" t="str">
        <f ca="1">IFERROR(INDEX('Staff List'!$K$9:$K$358, MATCH(Y226, 'Staff List'!$B$9:$B$358, 0)), "")</f>
        <v/>
      </c>
      <c r="R221" s="317" t="str">
        <f ca="1">IFERROR(IF(INDEX('Staff List'!$D$9:$D$358, MATCH(Y226, 'Staff List'!$B$9:$B$358, 0))="", "", INDEX('Staff List'!$D$9:$D$358, MATCH(Y226, 'Staff List'!$B$9:$B$358, 0))), "")</f>
        <v/>
      </c>
      <c r="S221" s="313"/>
      <c r="T221" s="313"/>
      <c r="U221" s="313"/>
      <c r="V221" s="313"/>
      <c r="W221" s="313"/>
      <c r="X221" s="313"/>
      <c r="Y221" s="331"/>
      <c r="Z221" s="28"/>
      <c r="AA221" s="332" t="s">
        <v>90</v>
      </c>
      <c r="AB221" s="333"/>
      <c r="AC221" s="72" t="str">
        <f ca="1">IFERROR(INDEX('Staff List'!$K$9:$K$358, MATCH(AK226, 'Staff List'!$B$9:$B$358, 0)), "")</f>
        <v/>
      </c>
      <c r="AD221" s="317" t="str">
        <f ca="1">IFERROR(IF(INDEX('Staff List'!$D$9:$D$358, MATCH(AK226, 'Staff List'!$B$9:$B$358, 0))="", "", INDEX('Staff List'!$D$9:$D$358, MATCH(AK226, 'Staff List'!$B$9:$B$358, 0))), "")</f>
        <v/>
      </c>
      <c r="AE221" s="313"/>
      <c r="AF221" s="313"/>
      <c r="AG221" s="313"/>
      <c r="AH221" s="313"/>
      <c r="AI221" s="313"/>
      <c r="AJ221" s="313"/>
      <c r="AK221" s="331"/>
      <c r="AL221" s="28"/>
      <c r="AM221" s="332" t="s">
        <v>90</v>
      </c>
      <c r="AN221" s="333"/>
      <c r="AO221" s="72" t="str">
        <f ca="1">IFERROR(INDEX('Staff List'!$K$9:$K$358, MATCH(AW226, 'Staff List'!$B$9:$B$358, 0)), "")</f>
        <v/>
      </c>
      <c r="AP221" s="317" t="str">
        <f ca="1">IFERROR(IF(INDEX('Staff List'!$D$9:$D$358, MATCH(AW226, 'Staff List'!$B$9:$B$358, 0))="", "", INDEX('Staff List'!$D$9:$D$358, MATCH(AW226, 'Staff List'!$B$9:$B$358, 0))), "")</f>
        <v/>
      </c>
      <c r="AQ221" s="313"/>
      <c r="AR221" s="313"/>
      <c r="AS221" s="313"/>
      <c r="AT221" s="313"/>
      <c r="AU221" s="313"/>
      <c r="AV221" s="313"/>
      <c r="AW221" s="331"/>
      <c r="AX221" s="28"/>
      <c r="AY221" s="332" t="s">
        <v>90</v>
      </c>
      <c r="AZ221" s="333"/>
      <c r="BA221" s="72" t="str">
        <f ca="1">IFERROR(INDEX('Staff List'!$K$9:$K$358, MATCH(BI226, 'Staff List'!$B$9:$B$358, 0)), "")</f>
        <v/>
      </c>
      <c r="BB221" s="317" t="str">
        <f ca="1">IFERROR(IF(INDEX('Staff List'!$D$9:$D$358, MATCH(BI226, 'Staff List'!$B$9:$B$358, 0))="", "", INDEX('Staff List'!$D$9:$D$358, MATCH(BI226, 'Staff List'!$B$9:$B$358, 0))), "")</f>
        <v/>
      </c>
      <c r="BC221" s="313"/>
      <c r="BD221" s="313"/>
      <c r="BE221" s="313"/>
      <c r="BF221" s="313"/>
      <c r="BG221" s="313"/>
      <c r="BH221" s="313"/>
      <c r="BI221" s="331"/>
      <c r="BJ221" s="29"/>
      <c r="BK221" s="1"/>
      <c r="BN221" s="8">
        <v>220</v>
      </c>
      <c r="BO221" s="9" t="str">
        <f>IF(INDEX('Staff List'!$E$9:$E$358, MATCH(BN221, NumList, 0))="", "", INDEX('Staff List'!$E$9:$E$358, MATCH(BN221, NumList, 0)))</f>
        <v/>
      </c>
      <c r="BP221" s="9" t="str">
        <f>IFERROR(RANK(BO221,$BO$2:$BO$351,1)+COUNTIF($BO$2:BO221,BO221)-1, "")</f>
        <v/>
      </c>
      <c r="BQ221" s="9" t="str">
        <f>IF(BO221="", "", COUNTIF($BO$2:BO221, BO221))</f>
        <v/>
      </c>
      <c r="BR221" s="68" t="str">
        <f t="shared" si="9"/>
        <v/>
      </c>
      <c r="BT221" s="8">
        <v>220</v>
      </c>
      <c r="BU221" s="9" t="str">
        <f>IFERROR(IF(INDEX($CL$2:$CL$7, MATCH(BU220, $CK$2:$CK$7, 0))&lt;=COUNTIF($BU$2:BU220, BU217), "", BU217), "")</f>
        <v/>
      </c>
      <c r="BV221" s="9" t="str">
        <f>IF(BU221="", "", COUNTIF($BU$2:BU221, BU221))</f>
        <v/>
      </c>
      <c r="BW221" s="68" t="str">
        <f t="shared" si="10"/>
        <v/>
      </c>
      <c r="BY221" s="80" t="str">
        <f t="shared" si="11"/>
        <v/>
      </c>
    </row>
    <row r="222" spans="1:77" x14ac:dyDescent="0.25">
      <c r="A222" s="1"/>
      <c r="B222" s="27"/>
      <c r="C222" s="314" t="s">
        <v>95</v>
      </c>
      <c r="D222" s="315"/>
      <c r="E222" s="315"/>
      <c r="F222" s="325"/>
      <c r="G222" s="73" t="str">
        <f ca="1">IFERROR(INDEX('Staff List'!$H$9:$H$358, MATCH(M226, 'Staff List'!$B$9:$B$358, 0)), "")</f>
        <v/>
      </c>
      <c r="H222" s="323" t="str">
        <f ca="1">IFERROR(INDEX('Staff List'!$AU$6:$AU$10, MATCH(G222, 'Staff List'!$AJ$6:$AJ$10, 0)), "")</f>
        <v/>
      </c>
      <c r="I222" s="324"/>
      <c r="J222" s="324"/>
      <c r="K222" s="324"/>
      <c r="L222" s="324"/>
      <c r="M222" s="331"/>
      <c r="N222" s="28"/>
      <c r="O222" s="314" t="s">
        <v>95</v>
      </c>
      <c r="P222" s="315"/>
      <c r="Q222" s="315"/>
      <c r="R222" s="325"/>
      <c r="S222" s="73" t="str">
        <f ca="1">IFERROR(INDEX('Staff List'!$H$9:$H$358, MATCH(Y226, 'Staff List'!$B$9:$B$358, 0)), "")</f>
        <v/>
      </c>
      <c r="T222" s="323" t="str">
        <f ca="1">IFERROR(INDEX('Staff List'!$AU$6:$AU$10, MATCH(S222, 'Staff List'!$AJ$6:$AJ$10, 0)), "")</f>
        <v/>
      </c>
      <c r="U222" s="324"/>
      <c r="V222" s="324"/>
      <c r="W222" s="324"/>
      <c r="X222" s="324"/>
      <c r="Y222" s="331"/>
      <c r="Z222" s="28"/>
      <c r="AA222" s="314" t="s">
        <v>95</v>
      </c>
      <c r="AB222" s="315"/>
      <c r="AC222" s="315"/>
      <c r="AD222" s="325"/>
      <c r="AE222" s="73" t="str">
        <f ca="1">IFERROR(INDEX('Staff List'!$H$9:$H$358, MATCH(AK226, 'Staff List'!$B$9:$B$358, 0)), "")</f>
        <v/>
      </c>
      <c r="AF222" s="323" t="str">
        <f ca="1">IFERROR(INDEX('Staff List'!$AU$6:$AU$10, MATCH(AE222, 'Staff List'!$AJ$6:$AJ$10, 0)), "")</f>
        <v/>
      </c>
      <c r="AG222" s="324"/>
      <c r="AH222" s="324"/>
      <c r="AI222" s="324"/>
      <c r="AJ222" s="324"/>
      <c r="AK222" s="331"/>
      <c r="AL222" s="28"/>
      <c r="AM222" s="314" t="s">
        <v>95</v>
      </c>
      <c r="AN222" s="315"/>
      <c r="AO222" s="315"/>
      <c r="AP222" s="325"/>
      <c r="AQ222" s="73" t="str">
        <f ca="1">IFERROR(INDEX('Staff List'!$H$9:$H$358, MATCH(AW226, 'Staff List'!$B$9:$B$358, 0)), "")</f>
        <v/>
      </c>
      <c r="AR222" s="323" t="str">
        <f ca="1">IFERROR(INDEX('Staff List'!$AU$6:$AU$10, MATCH(AQ222, 'Staff List'!$AJ$6:$AJ$10, 0)), "")</f>
        <v/>
      </c>
      <c r="AS222" s="324"/>
      <c r="AT222" s="324"/>
      <c r="AU222" s="324"/>
      <c r="AV222" s="324"/>
      <c r="AW222" s="331"/>
      <c r="AX222" s="28"/>
      <c r="AY222" s="314" t="s">
        <v>95</v>
      </c>
      <c r="AZ222" s="315"/>
      <c r="BA222" s="315"/>
      <c r="BB222" s="325"/>
      <c r="BC222" s="73" t="str">
        <f ca="1">IFERROR(INDEX('Staff List'!$H$9:$H$358, MATCH(BI226, 'Staff List'!$B$9:$B$358, 0)), "")</f>
        <v/>
      </c>
      <c r="BD222" s="323" t="str">
        <f ca="1">IFERROR(INDEX('Staff List'!$AU$6:$AU$10, MATCH(BC222, 'Staff List'!$AJ$6:$AJ$10, 0)), "")</f>
        <v/>
      </c>
      <c r="BE222" s="324"/>
      <c r="BF222" s="324"/>
      <c r="BG222" s="324"/>
      <c r="BH222" s="324"/>
      <c r="BI222" s="331"/>
      <c r="BJ222" s="29"/>
      <c r="BK222" s="1"/>
      <c r="BN222" s="8">
        <v>221</v>
      </c>
      <c r="BO222" s="9" t="str">
        <f>IF(INDEX('Staff List'!$E$9:$E$358, MATCH(BN222, NumList, 0))="", "", INDEX('Staff List'!$E$9:$E$358, MATCH(BN222, NumList, 0)))</f>
        <v/>
      </c>
      <c r="BP222" s="9" t="str">
        <f>IFERROR(RANK(BO222,$BO$2:$BO$351,1)+COUNTIF($BO$2:BO222,BO222)-1, "")</f>
        <v/>
      </c>
      <c r="BQ222" s="9" t="str">
        <f>IF(BO222="", "", COUNTIF($BO$2:BO222, BO222))</f>
        <v/>
      </c>
      <c r="BR222" s="68" t="str">
        <f t="shared" si="9"/>
        <v/>
      </c>
      <c r="BT222" s="8">
        <v>221</v>
      </c>
      <c r="BU222" s="9" t="str">
        <f>IFERROR(IF(INDEX($CL$2:$CL$7,MATCH(BU217,$CK$2:$CK$7,0))&lt;=COUNTIF($BU$2:BU221,BU217),IF((BU217+1)&lt;=6,BU217+1,""),BU217), "")</f>
        <v/>
      </c>
      <c r="BV222" s="9" t="str">
        <f>IF(BU222="", "", COUNTIF($BU$2:BU222, BU222))</f>
        <v/>
      </c>
      <c r="BW222" s="68" t="str">
        <f t="shared" si="10"/>
        <v/>
      </c>
      <c r="BY222" s="80" t="str">
        <f t="shared" si="11"/>
        <v/>
      </c>
    </row>
    <row r="223" spans="1:77" x14ac:dyDescent="0.25">
      <c r="A223" s="1"/>
      <c r="B223" s="27"/>
      <c r="C223" s="314" t="s">
        <v>94</v>
      </c>
      <c r="D223" s="315"/>
      <c r="E223" s="315"/>
      <c r="F223" s="315"/>
      <c r="G223" s="74" t="str">
        <f ca="1">IFERROR(INDEX('Staff List'!$G$9:$G$358, MATCH(M226, 'Staff List'!$B$9:$B$358, 0)), "")</f>
        <v/>
      </c>
      <c r="H223" s="317" t="str">
        <f ca="1">IFERROR(INDEX('Staff List'!$AP$6:$AP$8, MATCH(G223, 'Staff List'!$AI$6:$AI$8, 0)), "")</f>
        <v/>
      </c>
      <c r="I223" s="313"/>
      <c r="J223" s="313"/>
      <c r="K223" s="313"/>
      <c r="L223" s="313"/>
      <c r="M223" s="331"/>
      <c r="N223" s="28"/>
      <c r="O223" s="314" t="s">
        <v>94</v>
      </c>
      <c r="P223" s="315"/>
      <c r="Q223" s="315"/>
      <c r="R223" s="315"/>
      <c r="S223" s="74" t="str">
        <f ca="1">IFERROR(INDEX('Staff List'!$G$9:$G$358, MATCH(Y226, 'Staff List'!$B$9:$B$358, 0)), "")</f>
        <v/>
      </c>
      <c r="T223" s="317" t="str">
        <f ca="1">IFERROR(INDEX('Staff List'!$AP$6:$AP$8, MATCH(S223, 'Staff List'!$AI$6:$AI$8, 0)), "")</f>
        <v/>
      </c>
      <c r="U223" s="313"/>
      <c r="V223" s="313"/>
      <c r="W223" s="313"/>
      <c r="X223" s="313"/>
      <c r="Y223" s="331"/>
      <c r="Z223" s="28"/>
      <c r="AA223" s="314" t="s">
        <v>94</v>
      </c>
      <c r="AB223" s="315"/>
      <c r="AC223" s="315"/>
      <c r="AD223" s="315"/>
      <c r="AE223" s="74" t="str">
        <f ca="1">IFERROR(INDEX('Staff List'!$G$9:$G$358, MATCH(AK226, 'Staff List'!$B$9:$B$358, 0)), "")</f>
        <v/>
      </c>
      <c r="AF223" s="317" t="str">
        <f ca="1">IFERROR(INDEX('Staff List'!$AP$6:$AP$8, MATCH(AE223, 'Staff List'!$AI$6:$AI$8, 0)), "")</f>
        <v/>
      </c>
      <c r="AG223" s="313"/>
      <c r="AH223" s="313"/>
      <c r="AI223" s="313"/>
      <c r="AJ223" s="313"/>
      <c r="AK223" s="331"/>
      <c r="AL223" s="28"/>
      <c r="AM223" s="314" t="s">
        <v>94</v>
      </c>
      <c r="AN223" s="315"/>
      <c r="AO223" s="315"/>
      <c r="AP223" s="315"/>
      <c r="AQ223" s="74" t="str">
        <f ca="1">IFERROR(INDEX('Staff List'!$G$9:$G$358, MATCH(AW226, 'Staff List'!$B$9:$B$358, 0)), "")</f>
        <v/>
      </c>
      <c r="AR223" s="317" t="str">
        <f ca="1">IFERROR(INDEX('Staff List'!$AP$6:$AP$8, MATCH(AQ223, 'Staff List'!$AI$6:$AI$8, 0)), "")</f>
        <v/>
      </c>
      <c r="AS223" s="313"/>
      <c r="AT223" s="313"/>
      <c r="AU223" s="313"/>
      <c r="AV223" s="313"/>
      <c r="AW223" s="331"/>
      <c r="AX223" s="28"/>
      <c r="AY223" s="314" t="s">
        <v>94</v>
      </c>
      <c r="AZ223" s="315"/>
      <c r="BA223" s="315"/>
      <c r="BB223" s="315"/>
      <c r="BC223" s="74" t="str">
        <f ca="1">IFERROR(INDEX('Staff List'!$G$9:$G$358, MATCH(BI226, 'Staff List'!$B$9:$B$358, 0)), "")</f>
        <v/>
      </c>
      <c r="BD223" s="317" t="str">
        <f ca="1">IFERROR(INDEX('Staff List'!$AP$6:$AP$8, MATCH(BC223, 'Staff List'!$AI$6:$AI$8, 0)), "")</f>
        <v/>
      </c>
      <c r="BE223" s="313"/>
      <c r="BF223" s="313"/>
      <c r="BG223" s="313"/>
      <c r="BH223" s="313"/>
      <c r="BI223" s="331"/>
      <c r="BJ223" s="29"/>
      <c r="BK223" s="1"/>
      <c r="BN223" s="8">
        <v>222</v>
      </c>
      <c r="BO223" s="9" t="str">
        <f>IF(INDEX('Staff List'!$E$9:$E$358, MATCH(BN223, NumList, 0))="", "", INDEX('Staff List'!$E$9:$E$358, MATCH(BN223, NumList, 0)))</f>
        <v/>
      </c>
      <c r="BP223" s="9" t="str">
        <f>IFERROR(RANK(BO223,$BO$2:$BO$351,1)+COUNTIF($BO$2:BO223,BO223)-1, "")</f>
        <v/>
      </c>
      <c r="BQ223" s="9" t="str">
        <f>IF(BO223="", "", COUNTIF($BO$2:BO223, BO223))</f>
        <v/>
      </c>
      <c r="BR223" s="68" t="str">
        <f t="shared" si="9"/>
        <v/>
      </c>
      <c r="BT223" s="8">
        <v>222</v>
      </c>
      <c r="BU223" s="9" t="str">
        <f>IFERROR(IF(INDEX($CL$2:$CL$7, MATCH(BU222, $CK$2:$CK$7, 0))&lt;=COUNTIF($BU$2:BU222, BU222), "", BU222), "")</f>
        <v/>
      </c>
      <c r="BV223" s="9" t="str">
        <f>IF(BU223="", "", COUNTIF($BU$2:BU223, BU223))</f>
        <v/>
      </c>
      <c r="BW223" s="68" t="str">
        <f t="shared" si="10"/>
        <v/>
      </c>
      <c r="BY223" s="80" t="str">
        <f t="shared" si="11"/>
        <v/>
      </c>
    </row>
    <row r="224" spans="1:77" x14ac:dyDescent="0.25">
      <c r="A224" s="1"/>
      <c r="B224" s="27"/>
      <c r="C224" s="314" t="s">
        <v>97</v>
      </c>
      <c r="D224" s="315"/>
      <c r="E224" s="315"/>
      <c r="F224" s="319"/>
      <c r="G224" s="320"/>
      <c r="H224" s="317" t="str">
        <f ca="1">IFERROR(INDEX('Staff List'!$AT$6:$AT$8, MATCH(E221, 'Staff List'!$AM$6:$AM$8, 0)), "")</f>
        <v/>
      </c>
      <c r="I224" s="313"/>
      <c r="J224" s="313"/>
      <c r="K224" s="313"/>
      <c r="L224" s="313"/>
      <c r="M224" s="75" t="e">
        <f ca="1">INDEX($BY$2:$BY$401, MATCH(M227, $BT$2:$BT$401, 0))</f>
        <v>#N/A</v>
      </c>
      <c r="N224" s="28"/>
      <c r="O224" s="314" t="s">
        <v>97</v>
      </c>
      <c r="P224" s="315"/>
      <c r="Q224" s="315"/>
      <c r="R224" s="319"/>
      <c r="S224" s="320"/>
      <c r="T224" s="317" t="str">
        <f ca="1">IFERROR(INDEX('Staff List'!$AT$6:$AT$8, MATCH(Q221, 'Staff List'!$AM$6:$AM$8, 0)), "")</f>
        <v/>
      </c>
      <c r="U224" s="313"/>
      <c r="V224" s="313"/>
      <c r="W224" s="313"/>
      <c r="X224" s="313"/>
      <c r="Y224" s="75" t="e">
        <f ca="1">INDEX($BY$2:$BY$401, MATCH(Y227, $BT$2:$BT$401, 0))</f>
        <v>#N/A</v>
      </c>
      <c r="Z224" s="28"/>
      <c r="AA224" s="314" t="s">
        <v>97</v>
      </c>
      <c r="AB224" s="315"/>
      <c r="AC224" s="315"/>
      <c r="AD224" s="319"/>
      <c r="AE224" s="320"/>
      <c r="AF224" s="317" t="str">
        <f ca="1">IFERROR(INDEX('Staff List'!$AT$6:$AT$8, MATCH(AC221, 'Staff List'!$AM$6:$AM$8, 0)), "")</f>
        <v/>
      </c>
      <c r="AG224" s="313"/>
      <c r="AH224" s="313"/>
      <c r="AI224" s="313"/>
      <c r="AJ224" s="313"/>
      <c r="AK224" s="75" t="e">
        <f ca="1">INDEX($BY$2:$BY$401, MATCH(AK227, $BT$2:$BT$401, 0))</f>
        <v>#N/A</v>
      </c>
      <c r="AL224" s="28"/>
      <c r="AM224" s="314" t="s">
        <v>97</v>
      </c>
      <c r="AN224" s="315"/>
      <c r="AO224" s="315"/>
      <c r="AP224" s="319"/>
      <c r="AQ224" s="320"/>
      <c r="AR224" s="317" t="str">
        <f ca="1">IFERROR(INDEX('Staff List'!$AT$6:$AT$8, MATCH(AO221, 'Staff List'!$AM$6:$AM$8, 0)), "")</f>
        <v/>
      </c>
      <c r="AS224" s="313"/>
      <c r="AT224" s="313"/>
      <c r="AU224" s="313"/>
      <c r="AV224" s="313"/>
      <c r="AW224" s="75" t="e">
        <f ca="1">INDEX($BY$2:$BY$401, MATCH(AW227, $BT$2:$BT$401, 0))</f>
        <v>#N/A</v>
      </c>
      <c r="AX224" s="28"/>
      <c r="AY224" s="314" t="s">
        <v>97</v>
      </c>
      <c r="AZ224" s="315"/>
      <c r="BA224" s="315"/>
      <c r="BB224" s="319"/>
      <c r="BC224" s="320"/>
      <c r="BD224" s="317" t="str">
        <f ca="1">IFERROR(INDEX('Staff List'!$AT$6:$AT$8, MATCH(BA221, 'Staff List'!$AM$6:$AM$8, 0)), "")</f>
        <v/>
      </c>
      <c r="BE224" s="313"/>
      <c r="BF224" s="313"/>
      <c r="BG224" s="313"/>
      <c r="BH224" s="313"/>
      <c r="BI224" s="75" t="e">
        <f ca="1">INDEX($BY$2:$BY$401, MATCH(BI227, $BT$2:$BT$401, 0))</f>
        <v>#N/A</v>
      </c>
      <c r="BJ224" s="29"/>
      <c r="BK224" s="1"/>
      <c r="BN224" s="8">
        <v>223</v>
      </c>
      <c r="BO224" s="9" t="str">
        <f>IF(INDEX('Staff List'!$E$9:$E$358, MATCH(BN224, NumList, 0))="", "", INDEX('Staff List'!$E$9:$E$358, MATCH(BN224, NumList, 0)))</f>
        <v/>
      </c>
      <c r="BP224" s="9" t="str">
        <f>IFERROR(RANK(BO224,$BO$2:$BO$351,1)+COUNTIF($BO$2:BO224,BO224)-1, "")</f>
        <v/>
      </c>
      <c r="BQ224" s="9" t="str">
        <f>IF(BO224="", "", COUNTIF($BO$2:BO224, BO224))</f>
        <v/>
      </c>
      <c r="BR224" s="68" t="str">
        <f t="shared" si="9"/>
        <v/>
      </c>
      <c r="BT224" s="8">
        <v>223</v>
      </c>
      <c r="BU224" s="9" t="str">
        <f>IFERROR(IF(INDEX($CL$2:$CL$7, MATCH(BU223, $CK$2:$CK$7, 0))&lt;=COUNTIF($BU$2:BU223, BU222), "", BU222), "")</f>
        <v/>
      </c>
      <c r="BV224" s="9" t="str">
        <f>IF(BU224="", "", COUNTIF($BU$2:BU224, BU224))</f>
        <v/>
      </c>
      <c r="BW224" s="68" t="str">
        <f t="shared" si="10"/>
        <v/>
      </c>
      <c r="BY224" s="80" t="str">
        <f t="shared" si="11"/>
        <v/>
      </c>
    </row>
    <row r="225" spans="1:77" x14ac:dyDescent="0.25">
      <c r="A225" s="1"/>
      <c r="B225" s="27"/>
      <c r="C225" s="314" t="s">
        <v>93</v>
      </c>
      <c r="D225" s="315"/>
      <c r="E225" s="316"/>
      <c r="F225" s="313" t="str">
        <f ca="1">IFERROR(IF(INDEX('Staff List'!$M$9:$M$358, MATCH(M226, 'Staff List'!$B$9:$B$358, 0))="", "", INDEX('Staff List'!$M$9:$M$358, MATCH(M226, 'Staff List'!$B$9:$B$358, 0))), "")</f>
        <v/>
      </c>
      <c r="G225" s="313"/>
      <c r="H225" s="313"/>
      <c r="I225" s="313"/>
      <c r="J225" s="313"/>
      <c r="K225" s="313"/>
      <c r="L225" s="313"/>
      <c r="M225" s="75" t="str">
        <f ca="1">IFERROR(INDEX($BO$2:$BO$351, MATCH(M224, $BP$2:$BP$351, 0)), "")</f>
        <v/>
      </c>
      <c r="N225" s="28"/>
      <c r="O225" s="314" t="s">
        <v>93</v>
      </c>
      <c r="P225" s="315"/>
      <c r="Q225" s="316"/>
      <c r="R225" s="313" t="str">
        <f ca="1">IFERROR(IF(INDEX('Staff List'!$M$9:$M$358, MATCH(Y226, 'Staff List'!$B$9:$B$358, 0))="", "", INDEX('Staff List'!$M$9:$M$358, MATCH(Y226, 'Staff List'!$B$9:$B$358, 0))), "")</f>
        <v/>
      </c>
      <c r="S225" s="313"/>
      <c r="T225" s="313"/>
      <c r="U225" s="313"/>
      <c r="V225" s="313"/>
      <c r="W225" s="313"/>
      <c r="X225" s="313"/>
      <c r="Y225" s="75" t="str">
        <f ca="1">IFERROR(INDEX($BO$2:$BO$351, MATCH(Y224, $BP$2:$BP$351, 0)), "")</f>
        <v/>
      </c>
      <c r="Z225" s="28"/>
      <c r="AA225" s="314" t="s">
        <v>93</v>
      </c>
      <c r="AB225" s="315"/>
      <c r="AC225" s="316"/>
      <c r="AD225" s="313" t="str">
        <f ca="1">IFERROR(IF(INDEX('Staff List'!$M$9:$M$358, MATCH(AK226, 'Staff List'!$B$9:$B$358, 0))="", "", INDEX('Staff List'!$M$9:$M$358, MATCH(AK226, 'Staff List'!$B$9:$B$358, 0))), "")</f>
        <v/>
      </c>
      <c r="AE225" s="313"/>
      <c r="AF225" s="313"/>
      <c r="AG225" s="313"/>
      <c r="AH225" s="313"/>
      <c r="AI225" s="313"/>
      <c r="AJ225" s="313"/>
      <c r="AK225" s="75" t="str">
        <f ca="1">IFERROR(INDEX($BO$2:$BO$351, MATCH(AK224, $BP$2:$BP$351, 0)), "")</f>
        <v/>
      </c>
      <c r="AL225" s="28"/>
      <c r="AM225" s="314" t="s">
        <v>93</v>
      </c>
      <c r="AN225" s="315"/>
      <c r="AO225" s="316"/>
      <c r="AP225" s="313" t="str">
        <f ca="1">IFERROR(IF(INDEX('Staff List'!$M$9:$M$358, MATCH(AW226, 'Staff List'!$B$9:$B$358, 0))="", "", INDEX('Staff List'!$M$9:$M$358, MATCH(AW226, 'Staff List'!$B$9:$B$358, 0))), "")</f>
        <v/>
      </c>
      <c r="AQ225" s="313"/>
      <c r="AR225" s="313"/>
      <c r="AS225" s="313"/>
      <c r="AT225" s="313"/>
      <c r="AU225" s="313"/>
      <c r="AV225" s="313"/>
      <c r="AW225" s="75" t="str">
        <f ca="1">IFERROR(INDEX($BO$2:$BO$351, MATCH(AW224, $BP$2:$BP$351, 0)), "")</f>
        <v/>
      </c>
      <c r="AX225" s="28"/>
      <c r="AY225" s="314" t="s">
        <v>93</v>
      </c>
      <c r="AZ225" s="315"/>
      <c r="BA225" s="316"/>
      <c r="BB225" s="313" t="str">
        <f ca="1">IFERROR(IF(INDEX('Staff List'!$M$9:$M$358, MATCH(BI226, 'Staff List'!$B$9:$B$358, 0))="", "", INDEX('Staff List'!$M$9:$M$358, MATCH(BI226, 'Staff List'!$B$9:$B$358, 0))), "")</f>
        <v/>
      </c>
      <c r="BC225" s="313"/>
      <c r="BD225" s="313"/>
      <c r="BE225" s="313"/>
      <c r="BF225" s="313"/>
      <c r="BG225" s="313"/>
      <c r="BH225" s="313"/>
      <c r="BI225" s="75" t="str">
        <f ca="1">IFERROR(INDEX($BO$2:$BO$351, MATCH(BI224, $BP$2:$BP$351, 0)), "")</f>
        <v/>
      </c>
      <c r="BJ225" s="29"/>
      <c r="BK225" s="1"/>
      <c r="BN225" s="8">
        <v>224</v>
      </c>
      <c r="BO225" s="9" t="str">
        <f>IF(INDEX('Staff List'!$E$9:$E$358, MATCH(BN225, NumList, 0))="", "", INDEX('Staff List'!$E$9:$E$358, MATCH(BN225, NumList, 0)))</f>
        <v/>
      </c>
      <c r="BP225" s="9" t="str">
        <f>IFERROR(RANK(BO225,$BO$2:$BO$351,1)+COUNTIF($BO$2:BO225,BO225)-1, "")</f>
        <v/>
      </c>
      <c r="BQ225" s="9" t="str">
        <f>IF(BO225="", "", COUNTIF($BO$2:BO225, BO225))</f>
        <v/>
      </c>
      <c r="BR225" s="68" t="str">
        <f t="shared" si="9"/>
        <v/>
      </c>
      <c r="BT225" s="8">
        <v>224</v>
      </c>
      <c r="BU225" s="9" t="str">
        <f>IFERROR(IF(INDEX($CL$2:$CL$7, MATCH(BU224, $CK$2:$CK$7, 0))&lt;=COUNTIF($BU$2:BU224, BU222), "", BU222), "")</f>
        <v/>
      </c>
      <c r="BV225" s="9" t="str">
        <f>IF(BU225="", "", COUNTIF($BU$2:BU225, BU225))</f>
        <v/>
      </c>
      <c r="BW225" s="68" t="str">
        <f t="shared" si="10"/>
        <v/>
      </c>
      <c r="BY225" s="80" t="str">
        <f t="shared" si="11"/>
        <v/>
      </c>
    </row>
    <row r="226" spans="1:77" x14ac:dyDescent="0.25">
      <c r="A226" s="1"/>
      <c r="B226" s="27"/>
      <c r="C226" s="314" t="s">
        <v>92</v>
      </c>
      <c r="D226" s="315"/>
      <c r="E226" s="316"/>
      <c r="F226" s="317" t="str">
        <f ca="1">IFERROR(IF(INDEX('Staff List'!$Q$9:$Q$358, MATCH(M226, 'Staff List'!$B$9:$B$358, 0))="", "", INDEX('Staff List'!$Q$9:$Q$358, MATCH(M226, 'Staff List'!$B$9:$B$358, 0))), "")</f>
        <v/>
      </c>
      <c r="G226" s="313"/>
      <c r="H226" s="313"/>
      <c r="I226" s="313"/>
      <c r="J226" s="313"/>
      <c r="K226" s="313"/>
      <c r="L226" s="313"/>
      <c r="M226" s="75" t="str">
        <f ca="1">IFERROR(IF(M224="", "", INDEX($BN$2:$BN$351, MATCH(M224, $BP$2:$BP$351, 0))), "")</f>
        <v/>
      </c>
      <c r="N226" s="28"/>
      <c r="O226" s="314" t="s">
        <v>92</v>
      </c>
      <c r="P226" s="315"/>
      <c r="Q226" s="316"/>
      <c r="R226" s="317" t="str">
        <f ca="1">IFERROR(IF(INDEX('Staff List'!$Q$9:$Q$358, MATCH(Y226, 'Staff List'!$B$9:$B$358, 0))="", "", INDEX('Staff List'!$Q$9:$Q$358, MATCH(Y226, 'Staff List'!$B$9:$B$358, 0))), "")</f>
        <v/>
      </c>
      <c r="S226" s="313"/>
      <c r="T226" s="313"/>
      <c r="U226" s="313"/>
      <c r="V226" s="313"/>
      <c r="W226" s="313"/>
      <c r="X226" s="313"/>
      <c r="Y226" s="75" t="str">
        <f ca="1">IFERROR(IF(Y224="", "", INDEX($BN$2:$BN$351, MATCH(Y224, $BP$2:$BP$351, 0))), "")</f>
        <v/>
      </c>
      <c r="Z226" s="28"/>
      <c r="AA226" s="314" t="s">
        <v>92</v>
      </c>
      <c r="AB226" s="315"/>
      <c r="AC226" s="316"/>
      <c r="AD226" s="317" t="str">
        <f ca="1">IFERROR(IF(INDEX('Staff List'!$Q$9:$Q$358, MATCH(AK226, 'Staff List'!$B$9:$B$358, 0))="", "", INDEX('Staff List'!$Q$9:$Q$358, MATCH(AK226, 'Staff List'!$B$9:$B$358, 0))), "")</f>
        <v/>
      </c>
      <c r="AE226" s="313"/>
      <c r="AF226" s="313"/>
      <c r="AG226" s="313"/>
      <c r="AH226" s="313"/>
      <c r="AI226" s="313"/>
      <c r="AJ226" s="313"/>
      <c r="AK226" s="75" t="str">
        <f ca="1">IFERROR(IF(AK224="", "", INDEX($BN$2:$BN$351, MATCH(AK224, $BP$2:$BP$351, 0))), "")</f>
        <v/>
      </c>
      <c r="AL226" s="28"/>
      <c r="AM226" s="314" t="s">
        <v>92</v>
      </c>
      <c r="AN226" s="315"/>
      <c r="AO226" s="316"/>
      <c r="AP226" s="317" t="str">
        <f ca="1">IFERROR(IF(INDEX('Staff List'!$Q$9:$Q$358, MATCH(AW226, 'Staff List'!$B$9:$B$358, 0))="", "", INDEX('Staff List'!$Q$9:$Q$358, MATCH(AW226, 'Staff List'!$B$9:$B$358, 0))), "")</f>
        <v/>
      </c>
      <c r="AQ226" s="313"/>
      <c r="AR226" s="313"/>
      <c r="AS226" s="313"/>
      <c r="AT226" s="313"/>
      <c r="AU226" s="313"/>
      <c r="AV226" s="313"/>
      <c r="AW226" s="75" t="str">
        <f ca="1">IFERROR(IF(AW224="", "", INDEX($BN$2:$BN$351, MATCH(AW224, $BP$2:$BP$351, 0))), "")</f>
        <v/>
      </c>
      <c r="AX226" s="28"/>
      <c r="AY226" s="314" t="s">
        <v>92</v>
      </c>
      <c r="AZ226" s="315"/>
      <c r="BA226" s="316"/>
      <c r="BB226" s="317" t="str">
        <f ca="1">IFERROR(IF(INDEX('Staff List'!$Q$9:$Q$358, MATCH(BI226, 'Staff List'!$B$9:$B$358, 0))="", "", INDEX('Staff List'!$Q$9:$Q$358, MATCH(BI226, 'Staff List'!$B$9:$B$358, 0))), "")</f>
        <v/>
      </c>
      <c r="BC226" s="313"/>
      <c r="BD226" s="313"/>
      <c r="BE226" s="313"/>
      <c r="BF226" s="313"/>
      <c r="BG226" s="313"/>
      <c r="BH226" s="313"/>
      <c r="BI226" s="75" t="str">
        <f ca="1">IFERROR(IF(BI224="", "", INDEX($BN$2:$BN$351, MATCH(BI224, $BP$2:$BP$351, 0))), "")</f>
        <v/>
      </c>
      <c r="BJ226" s="29"/>
      <c r="BK226" s="1"/>
      <c r="BN226" s="8">
        <v>225</v>
      </c>
      <c r="BO226" s="9" t="str">
        <f>IF(INDEX('Staff List'!$E$9:$E$358, MATCH(BN226, NumList, 0))="", "", INDEX('Staff List'!$E$9:$E$358, MATCH(BN226, NumList, 0)))</f>
        <v/>
      </c>
      <c r="BP226" s="9" t="str">
        <f>IFERROR(RANK(BO226,$BO$2:$BO$351,1)+COUNTIF($BO$2:BO226,BO226)-1, "")</f>
        <v/>
      </c>
      <c r="BQ226" s="9" t="str">
        <f>IF(BO226="", "", COUNTIF($BO$2:BO226, BO226))</f>
        <v/>
      </c>
      <c r="BR226" s="68" t="str">
        <f t="shared" si="9"/>
        <v/>
      </c>
      <c r="BT226" s="8">
        <v>225</v>
      </c>
      <c r="BU226" s="9" t="str">
        <f>IFERROR(IF(INDEX($CL$2:$CL$7, MATCH(BU225, $CK$2:$CK$7, 0))&lt;=COUNTIF($BU$2:BU225, BU222), "", BU222), "")</f>
        <v/>
      </c>
      <c r="BV226" s="9" t="str">
        <f>IF(BU226="", "", COUNTIF($BU$2:BU226, BU226))</f>
        <v/>
      </c>
      <c r="BW226" s="68" t="str">
        <f t="shared" si="10"/>
        <v/>
      </c>
      <c r="BY226" s="80" t="str">
        <f t="shared" si="11"/>
        <v/>
      </c>
    </row>
    <row r="227" spans="1:77" x14ac:dyDescent="0.25">
      <c r="A227" s="1"/>
      <c r="B227" s="27"/>
      <c r="C227" s="318" t="s">
        <v>96</v>
      </c>
      <c r="D227" s="319"/>
      <c r="E227" s="320"/>
      <c r="F227" s="321" t="str">
        <f ca="1">IFERROR(IF(INDEX('Staff List'!$U$9:$U$358, MATCH(M226, 'Staff List'!$B$9:$B$358, 0))="", "", INDEX('Staff List'!$U$9:$U$358, MATCH(M226, 'Staff List'!$B$9:$B$358, 0))), "")</f>
        <v/>
      </c>
      <c r="G227" s="322"/>
      <c r="H227" s="322"/>
      <c r="I227" s="322"/>
      <c r="J227" s="322"/>
      <c r="K227" s="322"/>
      <c r="L227" s="322"/>
      <c r="M227" s="81">
        <f ca="1">BI217+1</f>
        <v>600</v>
      </c>
      <c r="N227" s="28"/>
      <c r="O227" s="318" t="s">
        <v>96</v>
      </c>
      <c r="P227" s="319"/>
      <c r="Q227" s="320"/>
      <c r="R227" s="321" t="str">
        <f ca="1">IFERROR(IF(INDEX('Staff List'!$U$9:$U$358, MATCH(Y226, 'Staff List'!$B$9:$B$358, 0))="", "", INDEX('Staff List'!$U$9:$U$358, MATCH(Y226, 'Staff List'!$B$9:$B$358, 0))), "")</f>
        <v/>
      </c>
      <c r="S227" s="322"/>
      <c r="T227" s="322"/>
      <c r="U227" s="322"/>
      <c r="V227" s="322"/>
      <c r="W227" s="322"/>
      <c r="X227" s="322"/>
      <c r="Y227" s="81">
        <f ca="1">M227+1</f>
        <v>601</v>
      </c>
      <c r="Z227" s="28"/>
      <c r="AA227" s="318" t="s">
        <v>96</v>
      </c>
      <c r="AB227" s="319"/>
      <c r="AC227" s="320"/>
      <c r="AD227" s="321" t="str">
        <f ca="1">IFERROR(IF(INDEX('Staff List'!$U$9:$U$358, MATCH(AK226, 'Staff List'!$B$9:$B$358, 0))="", "", INDEX('Staff List'!$U$9:$U$358, MATCH(AK226, 'Staff List'!$B$9:$B$358, 0))), "")</f>
        <v/>
      </c>
      <c r="AE227" s="322"/>
      <c r="AF227" s="322"/>
      <c r="AG227" s="322"/>
      <c r="AH227" s="322"/>
      <c r="AI227" s="322"/>
      <c r="AJ227" s="322"/>
      <c r="AK227" s="81">
        <f ca="1">Y227+1</f>
        <v>602</v>
      </c>
      <c r="AL227" s="28"/>
      <c r="AM227" s="318" t="s">
        <v>96</v>
      </c>
      <c r="AN227" s="319"/>
      <c r="AO227" s="320"/>
      <c r="AP227" s="321" t="str">
        <f ca="1">IFERROR(IF(INDEX('Staff List'!$U$9:$U$358, MATCH(AW226, 'Staff List'!$B$9:$B$358, 0))="", "", INDEX('Staff List'!$U$9:$U$358, MATCH(AW226, 'Staff List'!$B$9:$B$358, 0))), "")</f>
        <v/>
      </c>
      <c r="AQ227" s="322"/>
      <c r="AR227" s="322"/>
      <c r="AS227" s="322"/>
      <c r="AT227" s="322"/>
      <c r="AU227" s="322"/>
      <c r="AV227" s="322"/>
      <c r="AW227" s="81">
        <f ca="1">AK227+1</f>
        <v>603</v>
      </c>
      <c r="AX227" s="28"/>
      <c r="AY227" s="318" t="s">
        <v>96</v>
      </c>
      <c r="AZ227" s="319"/>
      <c r="BA227" s="320"/>
      <c r="BB227" s="321" t="str">
        <f ca="1">IFERROR(IF(INDEX('Staff List'!$U$9:$U$358, MATCH(BI226, 'Staff List'!$B$9:$B$358, 0))="", "", INDEX('Staff List'!$U$9:$U$358, MATCH(BI226, 'Staff List'!$B$9:$B$358, 0))), "")</f>
        <v/>
      </c>
      <c r="BC227" s="322"/>
      <c r="BD227" s="322"/>
      <c r="BE227" s="322"/>
      <c r="BF227" s="322"/>
      <c r="BG227" s="322"/>
      <c r="BH227" s="322"/>
      <c r="BI227" s="81">
        <f ca="1">AW227+1</f>
        <v>604</v>
      </c>
      <c r="BJ227" s="29"/>
      <c r="BK227" s="1"/>
      <c r="BN227" s="8">
        <v>226</v>
      </c>
      <c r="BO227" s="9" t="str">
        <f>IF(INDEX('Staff List'!$E$9:$E$358, MATCH(BN227, NumList, 0))="", "", INDEX('Staff List'!$E$9:$E$358, MATCH(BN227, NumList, 0)))</f>
        <v/>
      </c>
      <c r="BP227" s="9" t="str">
        <f>IFERROR(RANK(BO227,$BO$2:$BO$351,1)+COUNTIF($BO$2:BO227,BO227)-1, "")</f>
        <v/>
      </c>
      <c r="BQ227" s="9" t="str">
        <f>IF(BO227="", "", COUNTIF($BO$2:BO227, BO227))</f>
        <v/>
      </c>
      <c r="BR227" s="68" t="str">
        <f t="shared" si="9"/>
        <v/>
      </c>
      <c r="BT227" s="8">
        <v>226</v>
      </c>
      <c r="BU227" s="9" t="str">
        <f>IFERROR(IF(INDEX($CL$2:$CL$7,MATCH(BU222,$CK$2:$CK$7,0))&lt;=COUNTIF($BU$2:BU226,BU222),IF((BU222+1)&lt;=6,BU222+1,""),BU222), "")</f>
        <v/>
      </c>
      <c r="BV227" s="9" t="str">
        <f>IF(BU227="", "", COUNTIF($BU$2:BU227, BU227))</f>
        <v/>
      </c>
      <c r="BW227" s="68" t="str">
        <f t="shared" si="10"/>
        <v/>
      </c>
      <c r="BY227" s="80" t="str">
        <f t="shared" si="11"/>
        <v/>
      </c>
    </row>
    <row r="228" spans="1:77" x14ac:dyDescent="0.25">
      <c r="A228" s="1"/>
      <c r="B228" s="27"/>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c r="BE228" s="28"/>
      <c r="BF228" s="28"/>
      <c r="BG228" s="28"/>
      <c r="BH228" s="28"/>
      <c r="BI228" s="28"/>
      <c r="BJ228" s="29"/>
      <c r="BK228" s="1"/>
      <c r="BN228" s="8">
        <v>227</v>
      </c>
      <c r="BO228" s="9" t="str">
        <f>IF(INDEX('Staff List'!$E$9:$E$358, MATCH(BN228, NumList, 0))="", "", INDEX('Staff List'!$E$9:$E$358, MATCH(BN228, NumList, 0)))</f>
        <v/>
      </c>
      <c r="BP228" s="9" t="str">
        <f>IFERROR(RANK(BO228,$BO$2:$BO$351,1)+COUNTIF($BO$2:BO228,BO228)-1, "")</f>
        <v/>
      </c>
      <c r="BQ228" s="9" t="str">
        <f>IF(BO228="", "", COUNTIF($BO$2:BO228, BO228))</f>
        <v/>
      </c>
      <c r="BR228" s="68" t="str">
        <f t="shared" si="9"/>
        <v/>
      </c>
      <c r="BT228" s="8">
        <v>227</v>
      </c>
      <c r="BU228" s="9" t="str">
        <f>IFERROR(IF(INDEX($CL$2:$CL$7, MATCH(BU227, $CK$2:$CK$7, 0))&lt;=COUNTIF($BU$2:BU227, BU227), "", BU227), "")</f>
        <v/>
      </c>
      <c r="BV228" s="9" t="str">
        <f>IF(BU228="", "", COUNTIF($BU$2:BU228, BU228))</f>
        <v/>
      </c>
      <c r="BW228" s="68" t="str">
        <f t="shared" si="10"/>
        <v/>
      </c>
      <c r="BY228" s="80" t="str">
        <f t="shared" si="11"/>
        <v/>
      </c>
    </row>
    <row r="229" spans="1:77" x14ac:dyDescent="0.25">
      <c r="A229" s="1"/>
      <c r="B229" s="27"/>
      <c r="C229" s="121" t="str">
        <f ca="1">"Tier "&amp;M235&amp;""</f>
        <v xml:space="preserve">Tier </v>
      </c>
      <c r="D229" s="122"/>
      <c r="E229" s="122"/>
      <c r="F229" s="122"/>
      <c r="G229" s="122"/>
      <c r="H229" s="122"/>
      <c r="I229" s="122"/>
      <c r="J229" s="122"/>
      <c r="K229" s="122"/>
      <c r="L229" s="122"/>
      <c r="M229" s="239"/>
      <c r="N229" s="28"/>
      <c r="O229" s="121" t="str">
        <f ca="1">"Tier "&amp;Y235&amp;""</f>
        <v xml:space="preserve">Tier </v>
      </c>
      <c r="P229" s="122"/>
      <c r="Q229" s="122"/>
      <c r="R229" s="122"/>
      <c r="S229" s="122"/>
      <c r="T229" s="122"/>
      <c r="U229" s="122"/>
      <c r="V229" s="122"/>
      <c r="W229" s="122"/>
      <c r="X229" s="122"/>
      <c r="Y229" s="239"/>
      <c r="Z229" s="28"/>
      <c r="AA229" s="121" t="str">
        <f ca="1">"Tier "&amp;AK235&amp;""</f>
        <v xml:space="preserve">Tier </v>
      </c>
      <c r="AB229" s="122"/>
      <c r="AC229" s="122"/>
      <c r="AD229" s="122"/>
      <c r="AE229" s="122"/>
      <c r="AF229" s="122"/>
      <c r="AG229" s="122"/>
      <c r="AH229" s="122"/>
      <c r="AI229" s="122"/>
      <c r="AJ229" s="122"/>
      <c r="AK229" s="239"/>
      <c r="AL229" s="28"/>
      <c r="AM229" s="121" t="str">
        <f ca="1">"Tier "&amp;AW235&amp;""</f>
        <v xml:space="preserve">Tier </v>
      </c>
      <c r="AN229" s="122"/>
      <c r="AO229" s="122"/>
      <c r="AP229" s="122"/>
      <c r="AQ229" s="122"/>
      <c r="AR229" s="122"/>
      <c r="AS229" s="122"/>
      <c r="AT229" s="122"/>
      <c r="AU229" s="122"/>
      <c r="AV229" s="122"/>
      <c r="AW229" s="239"/>
      <c r="AX229" s="28"/>
      <c r="AY229" s="121" t="str">
        <f ca="1">"Tier "&amp;BI235&amp;""</f>
        <v xml:space="preserve">Tier </v>
      </c>
      <c r="AZ229" s="122"/>
      <c r="BA229" s="122"/>
      <c r="BB229" s="122"/>
      <c r="BC229" s="122"/>
      <c r="BD229" s="122"/>
      <c r="BE229" s="122"/>
      <c r="BF229" s="122"/>
      <c r="BG229" s="122"/>
      <c r="BH229" s="122"/>
      <c r="BI229" s="239"/>
      <c r="BJ229" s="29"/>
      <c r="BK229" s="1"/>
      <c r="BN229" s="8">
        <v>228</v>
      </c>
      <c r="BO229" s="9" t="str">
        <f>IF(INDEX('Staff List'!$E$9:$E$358, MATCH(BN229, NumList, 0))="", "", INDEX('Staff List'!$E$9:$E$358, MATCH(BN229, NumList, 0)))</f>
        <v/>
      </c>
      <c r="BP229" s="9" t="str">
        <f>IFERROR(RANK(BO229,$BO$2:$BO$351,1)+COUNTIF($BO$2:BO229,BO229)-1, "")</f>
        <v/>
      </c>
      <c r="BQ229" s="9" t="str">
        <f>IF(BO229="", "", COUNTIF($BO$2:BO229, BO229))</f>
        <v/>
      </c>
      <c r="BR229" s="68" t="str">
        <f t="shared" si="9"/>
        <v/>
      </c>
      <c r="BT229" s="8">
        <v>228</v>
      </c>
      <c r="BU229" s="9" t="str">
        <f>IFERROR(IF(INDEX($CL$2:$CL$7, MATCH(BU228, $CK$2:$CK$7, 0))&lt;=COUNTIF($BU$2:BU228, BU227), "", BU227), "")</f>
        <v/>
      </c>
      <c r="BV229" s="9" t="str">
        <f>IF(BU229="", "", COUNTIF($BU$2:BU229, BU229))</f>
        <v/>
      </c>
      <c r="BW229" s="68" t="str">
        <f t="shared" si="10"/>
        <v/>
      </c>
      <c r="BY229" s="80" t="str">
        <f t="shared" si="11"/>
        <v/>
      </c>
    </row>
    <row r="230" spans="1:77" x14ac:dyDescent="0.25">
      <c r="A230" s="1"/>
      <c r="B230" s="27"/>
      <c r="C230" s="326" t="s">
        <v>91</v>
      </c>
      <c r="D230" s="325"/>
      <c r="E230" s="327"/>
      <c r="F230" s="328" t="str">
        <f ca="1">IFERROR(IF(INDEX('Staff List'!$C$9:$C$358, MATCH(M236, 'Staff List'!$B$9:$B$358, 0))="", "", INDEX('Staff List'!$C$9:$C$358, MATCH(M236, 'Staff List'!$B$9:$B$358, 0))), "")</f>
        <v/>
      </c>
      <c r="G230" s="329"/>
      <c r="H230" s="329"/>
      <c r="I230" s="329"/>
      <c r="J230" s="329"/>
      <c r="K230" s="329"/>
      <c r="L230" s="329"/>
      <c r="M230" s="330"/>
      <c r="N230" s="28"/>
      <c r="O230" s="326" t="s">
        <v>91</v>
      </c>
      <c r="P230" s="325"/>
      <c r="Q230" s="327"/>
      <c r="R230" s="328" t="str">
        <f ca="1">IFERROR(IF(INDEX('Staff List'!$C$9:$C$358, MATCH(Y236, 'Staff List'!$B$9:$B$358, 0))="", "", INDEX('Staff List'!$C$9:$C$358, MATCH(Y236, 'Staff List'!$B$9:$B$358, 0))), "")</f>
        <v/>
      </c>
      <c r="S230" s="329"/>
      <c r="T230" s="329"/>
      <c r="U230" s="329"/>
      <c r="V230" s="329"/>
      <c r="W230" s="329"/>
      <c r="X230" s="329"/>
      <c r="Y230" s="330"/>
      <c r="Z230" s="28"/>
      <c r="AA230" s="326" t="s">
        <v>91</v>
      </c>
      <c r="AB230" s="325"/>
      <c r="AC230" s="327"/>
      <c r="AD230" s="328" t="str">
        <f ca="1">IFERROR(IF(INDEX('Staff List'!$C$9:$C$358, MATCH(AK236, 'Staff List'!$B$9:$B$358, 0))="", "", INDEX('Staff List'!$C$9:$C$358, MATCH(AK236, 'Staff List'!$B$9:$B$358, 0))), "")</f>
        <v/>
      </c>
      <c r="AE230" s="329"/>
      <c r="AF230" s="329"/>
      <c r="AG230" s="329"/>
      <c r="AH230" s="329"/>
      <c r="AI230" s="329"/>
      <c r="AJ230" s="329"/>
      <c r="AK230" s="330"/>
      <c r="AL230" s="28"/>
      <c r="AM230" s="326" t="s">
        <v>91</v>
      </c>
      <c r="AN230" s="325"/>
      <c r="AO230" s="327"/>
      <c r="AP230" s="328" t="str">
        <f ca="1">IFERROR(IF(INDEX('Staff List'!$C$9:$C$358, MATCH(AW236, 'Staff List'!$B$9:$B$358, 0))="", "", INDEX('Staff List'!$C$9:$C$358, MATCH(AW236, 'Staff List'!$B$9:$B$358, 0))), "")</f>
        <v/>
      </c>
      <c r="AQ230" s="329"/>
      <c r="AR230" s="329"/>
      <c r="AS230" s="329"/>
      <c r="AT230" s="329"/>
      <c r="AU230" s="329"/>
      <c r="AV230" s="329"/>
      <c r="AW230" s="330"/>
      <c r="AX230" s="28"/>
      <c r="AY230" s="326" t="s">
        <v>91</v>
      </c>
      <c r="AZ230" s="325"/>
      <c r="BA230" s="327"/>
      <c r="BB230" s="328" t="str">
        <f ca="1">IFERROR(IF(INDEX('Staff List'!$C$9:$C$358, MATCH(BI236, 'Staff List'!$B$9:$B$358, 0))="", "", INDEX('Staff List'!$C$9:$C$358, MATCH(BI236, 'Staff List'!$B$9:$B$358, 0))), "")</f>
        <v/>
      </c>
      <c r="BC230" s="329"/>
      <c r="BD230" s="329"/>
      <c r="BE230" s="329"/>
      <c r="BF230" s="329"/>
      <c r="BG230" s="329"/>
      <c r="BH230" s="329"/>
      <c r="BI230" s="330"/>
      <c r="BJ230" s="29"/>
      <c r="BK230" s="1"/>
      <c r="BN230" s="8">
        <v>229</v>
      </c>
      <c r="BO230" s="9" t="str">
        <f>IF(INDEX('Staff List'!$E$9:$E$358, MATCH(BN230, NumList, 0))="", "", INDEX('Staff List'!$E$9:$E$358, MATCH(BN230, NumList, 0)))</f>
        <v/>
      </c>
      <c r="BP230" s="9" t="str">
        <f>IFERROR(RANK(BO230,$BO$2:$BO$351,1)+COUNTIF($BO$2:BO230,BO230)-1, "")</f>
        <v/>
      </c>
      <c r="BQ230" s="9" t="str">
        <f>IF(BO230="", "", COUNTIF($BO$2:BO230, BO230))</f>
        <v/>
      </c>
      <c r="BR230" s="68" t="str">
        <f t="shared" si="9"/>
        <v/>
      </c>
      <c r="BT230" s="8">
        <v>229</v>
      </c>
      <c r="BU230" s="9" t="str">
        <f>IFERROR(IF(INDEX($CL$2:$CL$7, MATCH(BU229, $CK$2:$CK$7, 0))&lt;=COUNTIF($BU$2:BU229, BU227), "", BU227), "")</f>
        <v/>
      </c>
      <c r="BV230" s="9" t="str">
        <f>IF(BU230="", "", COUNTIF($BU$2:BU230, BU230))</f>
        <v/>
      </c>
      <c r="BW230" s="68" t="str">
        <f t="shared" si="10"/>
        <v/>
      </c>
      <c r="BY230" s="80" t="str">
        <f t="shared" si="11"/>
        <v/>
      </c>
    </row>
    <row r="231" spans="1:77" x14ac:dyDescent="0.25">
      <c r="A231" s="1"/>
      <c r="B231" s="27"/>
      <c r="C231" s="332" t="s">
        <v>90</v>
      </c>
      <c r="D231" s="333"/>
      <c r="E231" s="72" t="str">
        <f ca="1">IFERROR(INDEX('Staff List'!$K$9:$K$358, MATCH(M236, 'Staff List'!$B$9:$B$358, 0)), "")</f>
        <v/>
      </c>
      <c r="F231" s="317" t="str">
        <f ca="1">IFERROR(IF(INDEX('Staff List'!$D$9:$D$358, MATCH(M236, 'Staff List'!$B$9:$B$358, 0))="", "", INDEX('Staff List'!$D$9:$D$358, MATCH(M236, 'Staff List'!$B$9:$B$358, 0))), "")</f>
        <v/>
      </c>
      <c r="G231" s="313"/>
      <c r="H231" s="313"/>
      <c r="I231" s="313"/>
      <c r="J231" s="313"/>
      <c r="K231" s="313"/>
      <c r="L231" s="313"/>
      <c r="M231" s="331"/>
      <c r="N231" s="28"/>
      <c r="O231" s="332" t="s">
        <v>90</v>
      </c>
      <c r="P231" s="333"/>
      <c r="Q231" s="72" t="str">
        <f ca="1">IFERROR(INDEX('Staff List'!$K$9:$K$358, MATCH(Y236, 'Staff List'!$B$9:$B$358, 0)), "")</f>
        <v/>
      </c>
      <c r="R231" s="317" t="str">
        <f ca="1">IFERROR(IF(INDEX('Staff List'!$D$9:$D$358, MATCH(Y236, 'Staff List'!$B$9:$B$358, 0))="", "", INDEX('Staff List'!$D$9:$D$358, MATCH(Y236, 'Staff List'!$B$9:$B$358, 0))), "")</f>
        <v/>
      </c>
      <c r="S231" s="313"/>
      <c r="T231" s="313"/>
      <c r="U231" s="313"/>
      <c r="V231" s="313"/>
      <c r="W231" s="313"/>
      <c r="X231" s="313"/>
      <c r="Y231" s="331"/>
      <c r="Z231" s="28"/>
      <c r="AA231" s="332" t="s">
        <v>90</v>
      </c>
      <c r="AB231" s="333"/>
      <c r="AC231" s="72" t="str">
        <f ca="1">IFERROR(INDEX('Staff List'!$K$9:$K$358, MATCH(AK236, 'Staff List'!$B$9:$B$358, 0)), "")</f>
        <v/>
      </c>
      <c r="AD231" s="317" t="str">
        <f ca="1">IFERROR(IF(INDEX('Staff List'!$D$9:$D$358, MATCH(AK236, 'Staff List'!$B$9:$B$358, 0))="", "", INDEX('Staff List'!$D$9:$D$358, MATCH(AK236, 'Staff List'!$B$9:$B$358, 0))), "")</f>
        <v/>
      </c>
      <c r="AE231" s="313"/>
      <c r="AF231" s="313"/>
      <c r="AG231" s="313"/>
      <c r="AH231" s="313"/>
      <c r="AI231" s="313"/>
      <c r="AJ231" s="313"/>
      <c r="AK231" s="331"/>
      <c r="AL231" s="28"/>
      <c r="AM231" s="332" t="s">
        <v>90</v>
      </c>
      <c r="AN231" s="333"/>
      <c r="AO231" s="72" t="str">
        <f ca="1">IFERROR(INDEX('Staff List'!$K$9:$K$358, MATCH(AW236, 'Staff List'!$B$9:$B$358, 0)), "")</f>
        <v/>
      </c>
      <c r="AP231" s="317" t="str">
        <f ca="1">IFERROR(IF(INDEX('Staff List'!$D$9:$D$358, MATCH(AW236, 'Staff List'!$B$9:$B$358, 0))="", "", INDEX('Staff List'!$D$9:$D$358, MATCH(AW236, 'Staff List'!$B$9:$B$358, 0))), "")</f>
        <v/>
      </c>
      <c r="AQ231" s="313"/>
      <c r="AR231" s="313"/>
      <c r="AS231" s="313"/>
      <c r="AT231" s="313"/>
      <c r="AU231" s="313"/>
      <c r="AV231" s="313"/>
      <c r="AW231" s="331"/>
      <c r="AX231" s="28"/>
      <c r="AY231" s="332" t="s">
        <v>90</v>
      </c>
      <c r="AZ231" s="333"/>
      <c r="BA231" s="72" t="str">
        <f ca="1">IFERROR(INDEX('Staff List'!$K$9:$K$358, MATCH(BI236, 'Staff List'!$B$9:$B$358, 0)), "")</f>
        <v/>
      </c>
      <c r="BB231" s="317" t="str">
        <f ca="1">IFERROR(IF(INDEX('Staff List'!$D$9:$D$358, MATCH(BI236, 'Staff List'!$B$9:$B$358, 0))="", "", INDEX('Staff List'!$D$9:$D$358, MATCH(BI236, 'Staff List'!$B$9:$B$358, 0))), "")</f>
        <v/>
      </c>
      <c r="BC231" s="313"/>
      <c r="BD231" s="313"/>
      <c r="BE231" s="313"/>
      <c r="BF231" s="313"/>
      <c r="BG231" s="313"/>
      <c r="BH231" s="313"/>
      <c r="BI231" s="331"/>
      <c r="BJ231" s="29"/>
      <c r="BK231" s="1"/>
      <c r="BN231" s="8">
        <v>230</v>
      </c>
      <c r="BO231" s="9" t="str">
        <f>IF(INDEX('Staff List'!$E$9:$E$358, MATCH(BN231, NumList, 0))="", "", INDEX('Staff List'!$E$9:$E$358, MATCH(BN231, NumList, 0)))</f>
        <v/>
      </c>
      <c r="BP231" s="9" t="str">
        <f>IFERROR(RANK(BO231,$BO$2:$BO$351,1)+COUNTIF($BO$2:BO231,BO231)-1, "")</f>
        <v/>
      </c>
      <c r="BQ231" s="9" t="str">
        <f>IF(BO231="", "", COUNTIF($BO$2:BO231, BO231))</f>
        <v/>
      </c>
      <c r="BR231" s="68" t="str">
        <f t="shared" si="9"/>
        <v/>
      </c>
      <c r="BT231" s="8">
        <v>230</v>
      </c>
      <c r="BU231" s="9" t="str">
        <f>IFERROR(IF(INDEX($CL$2:$CL$7, MATCH(BU230, $CK$2:$CK$7, 0))&lt;=COUNTIF($BU$2:BU230, BU227), "", BU227), "")</f>
        <v/>
      </c>
      <c r="BV231" s="9" t="str">
        <f>IF(BU231="", "", COUNTIF($BU$2:BU231, BU231))</f>
        <v/>
      </c>
      <c r="BW231" s="68" t="str">
        <f t="shared" si="10"/>
        <v/>
      </c>
      <c r="BY231" s="80" t="str">
        <f t="shared" si="11"/>
        <v/>
      </c>
    </row>
    <row r="232" spans="1:77" x14ac:dyDescent="0.25">
      <c r="A232" s="1"/>
      <c r="B232" s="27"/>
      <c r="C232" s="314" t="s">
        <v>95</v>
      </c>
      <c r="D232" s="315"/>
      <c r="E232" s="315"/>
      <c r="F232" s="325"/>
      <c r="G232" s="73" t="str">
        <f ca="1">IFERROR(INDEX('Staff List'!$H$9:$H$358, MATCH(M236, 'Staff List'!$B$9:$B$358, 0)), "")</f>
        <v/>
      </c>
      <c r="H232" s="323" t="str">
        <f ca="1">IFERROR(INDEX('Staff List'!$AU$6:$AU$10, MATCH(G232, 'Staff List'!$AJ$6:$AJ$10, 0)), "")</f>
        <v/>
      </c>
      <c r="I232" s="324"/>
      <c r="J232" s="324"/>
      <c r="K232" s="324"/>
      <c r="L232" s="324"/>
      <c r="M232" s="331"/>
      <c r="N232" s="28"/>
      <c r="O232" s="314" t="s">
        <v>95</v>
      </c>
      <c r="P232" s="315"/>
      <c r="Q232" s="315"/>
      <c r="R232" s="325"/>
      <c r="S232" s="73" t="str">
        <f ca="1">IFERROR(INDEX('Staff List'!$H$9:$H$358, MATCH(Y236, 'Staff List'!$B$9:$B$358, 0)), "")</f>
        <v/>
      </c>
      <c r="T232" s="323" t="str">
        <f ca="1">IFERROR(INDEX('Staff List'!$AU$6:$AU$10, MATCH(S232, 'Staff List'!$AJ$6:$AJ$10, 0)), "")</f>
        <v/>
      </c>
      <c r="U232" s="324"/>
      <c r="V232" s="324"/>
      <c r="W232" s="324"/>
      <c r="X232" s="324"/>
      <c r="Y232" s="331"/>
      <c r="Z232" s="28"/>
      <c r="AA232" s="314" t="s">
        <v>95</v>
      </c>
      <c r="AB232" s="315"/>
      <c r="AC232" s="315"/>
      <c r="AD232" s="325"/>
      <c r="AE232" s="73" t="str">
        <f ca="1">IFERROR(INDEX('Staff List'!$H$9:$H$358, MATCH(AK236, 'Staff List'!$B$9:$B$358, 0)), "")</f>
        <v/>
      </c>
      <c r="AF232" s="323" t="str">
        <f ca="1">IFERROR(INDEX('Staff List'!$AU$6:$AU$10, MATCH(AE232, 'Staff List'!$AJ$6:$AJ$10, 0)), "")</f>
        <v/>
      </c>
      <c r="AG232" s="324"/>
      <c r="AH232" s="324"/>
      <c r="AI232" s="324"/>
      <c r="AJ232" s="324"/>
      <c r="AK232" s="331"/>
      <c r="AL232" s="28"/>
      <c r="AM232" s="314" t="s">
        <v>95</v>
      </c>
      <c r="AN232" s="315"/>
      <c r="AO232" s="315"/>
      <c r="AP232" s="325"/>
      <c r="AQ232" s="73" t="str">
        <f ca="1">IFERROR(INDEX('Staff List'!$H$9:$H$358, MATCH(AW236, 'Staff List'!$B$9:$B$358, 0)), "")</f>
        <v/>
      </c>
      <c r="AR232" s="323" t="str">
        <f ca="1">IFERROR(INDEX('Staff List'!$AU$6:$AU$10, MATCH(AQ232, 'Staff List'!$AJ$6:$AJ$10, 0)), "")</f>
        <v/>
      </c>
      <c r="AS232" s="324"/>
      <c r="AT232" s="324"/>
      <c r="AU232" s="324"/>
      <c r="AV232" s="324"/>
      <c r="AW232" s="331"/>
      <c r="AX232" s="28"/>
      <c r="AY232" s="314" t="s">
        <v>95</v>
      </c>
      <c r="AZ232" s="315"/>
      <c r="BA232" s="315"/>
      <c r="BB232" s="325"/>
      <c r="BC232" s="73" t="str">
        <f ca="1">IFERROR(INDEX('Staff List'!$H$9:$H$358, MATCH(BI236, 'Staff List'!$B$9:$B$358, 0)), "")</f>
        <v/>
      </c>
      <c r="BD232" s="323" t="str">
        <f ca="1">IFERROR(INDEX('Staff List'!$AU$6:$AU$10, MATCH(BC232, 'Staff List'!$AJ$6:$AJ$10, 0)), "")</f>
        <v/>
      </c>
      <c r="BE232" s="324"/>
      <c r="BF232" s="324"/>
      <c r="BG232" s="324"/>
      <c r="BH232" s="324"/>
      <c r="BI232" s="331"/>
      <c r="BJ232" s="29"/>
      <c r="BK232" s="1"/>
      <c r="BN232" s="8">
        <v>231</v>
      </c>
      <c r="BO232" s="9" t="str">
        <f>IF(INDEX('Staff List'!$E$9:$E$358, MATCH(BN232, NumList, 0))="", "", INDEX('Staff List'!$E$9:$E$358, MATCH(BN232, NumList, 0)))</f>
        <v/>
      </c>
      <c r="BP232" s="9" t="str">
        <f>IFERROR(RANK(BO232,$BO$2:$BO$351,1)+COUNTIF($BO$2:BO232,BO232)-1, "")</f>
        <v/>
      </c>
      <c r="BQ232" s="9" t="str">
        <f>IF(BO232="", "", COUNTIF($BO$2:BO232, BO232))</f>
        <v/>
      </c>
      <c r="BR232" s="68" t="str">
        <f t="shared" si="9"/>
        <v/>
      </c>
      <c r="BT232" s="8">
        <v>231</v>
      </c>
      <c r="BU232" s="9" t="str">
        <f>IFERROR(IF(INDEX($CL$2:$CL$7,MATCH(BU227,$CK$2:$CK$7,0))&lt;=COUNTIF($BU$2:BU231,BU227),IF((BU227+1)&lt;=6,BU227+1,""),BU227), "")</f>
        <v/>
      </c>
      <c r="BV232" s="9" t="str">
        <f>IF(BU232="", "", COUNTIF($BU$2:BU232, BU232))</f>
        <v/>
      </c>
      <c r="BW232" s="68" t="str">
        <f t="shared" si="10"/>
        <v/>
      </c>
      <c r="BY232" s="80" t="str">
        <f t="shared" si="11"/>
        <v/>
      </c>
    </row>
    <row r="233" spans="1:77" x14ac:dyDescent="0.25">
      <c r="A233" s="1"/>
      <c r="B233" s="27"/>
      <c r="C233" s="314" t="s">
        <v>94</v>
      </c>
      <c r="D233" s="315"/>
      <c r="E233" s="315"/>
      <c r="F233" s="315"/>
      <c r="G233" s="74" t="str">
        <f ca="1">IFERROR(INDEX('Staff List'!$G$9:$G$358, MATCH(M236, 'Staff List'!$B$9:$B$358, 0)), "")</f>
        <v/>
      </c>
      <c r="H233" s="317" t="str">
        <f ca="1">IFERROR(INDEX('Staff List'!$AP$6:$AP$8, MATCH(G233, 'Staff List'!$AI$6:$AI$8, 0)), "")</f>
        <v/>
      </c>
      <c r="I233" s="313"/>
      <c r="J233" s="313"/>
      <c r="K233" s="313"/>
      <c r="L233" s="313"/>
      <c r="M233" s="331"/>
      <c r="N233" s="28"/>
      <c r="O233" s="314" t="s">
        <v>94</v>
      </c>
      <c r="P233" s="315"/>
      <c r="Q233" s="315"/>
      <c r="R233" s="315"/>
      <c r="S233" s="74" t="str">
        <f ca="1">IFERROR(INDEX('Staff List'!$G$9:$G$358, MATCH(Y236, 'Staff List'!$B$9:$B$358, 0)), "")</f>
        <v/>
      </c>
      <c r="T233" s="317" t="str">
        <f ca="1">IFERROR(INDEX('Staff List'!$AP$6:$AP$8, MATCH(S233, 'Staff List'!$AI$6:$AI$8, 0)), "")</f>
        <v/>
      </c>
      <c r="U233" s="313"/>
      <c r="V233" s="313"/>
      <c r="W233" s="313"/>
      <c r="X233" s="313"/>
      <c r="Y233" s="331"/>
      <c r="Z233" s="28"/>
      <c r="AA233" s="314" t="s">
        <v>94</v>
      </c>
      <c r="AB233" s="315"/>
      <c r="AC233" s="315"/>
      <c r="AD233" s="315"/>
      <c r="AE233" s="74" t="str">
        <f ca="1">IFERROR(INDEX('Staff List'!$G$9:$G$358, MATCH(AK236, 'Staff List'!$B$9:$B$358, 0)), "")</f>
        <v/>
      </c>
      <c r="AF233" s="317" t="str">
        <f ca="1">IFERROR(INDEX('Staff List'!$AP$6:$AP$8, MATCH(AE233, 'Staff List'!$AI$6:$AI$8, 0)), "")</f>
        <v/>
      </c>
      <c r="AG233" s="313"/>
      <c r="AH233" s="313"/>
      <c r="AI233" s="313"/>
      <c r="AJ233" s="313"/>
      <c r="AK233" s="331"/>
      <c r="AL233" s="28"/>
      <c r="AM233" s="314" t="s">
        <v>94</v>
      </c>
      <c r="AN233" s="315"/>
      <c r="AO233" s="315"/>
      <c r="AP233" s="315"/>
      <c r="AQ233" s="74" t="str">
        <f ca="1">IFERROR(INDEX('Staff List'!$G$9:$G$358, MATCH(AW236, 'Staff List'!$B$9:$B$358, 0)), "")</f>
        <v/>
      </c>
      <c r="AR233" s="317" t="str">
        <f ca="1">IFERROR(INDEX('Staff List'!$AP$6:$AP$8, MATCH(AQ233, 'Staff List'!$AI$6:$AI$8, 0)), "")</f>
        <v/>
      </c>
      <c r="AS233" s="313"/>
      <c r="AT233" s="313"/>
      <c r="AU233" s="313"/>
      <c r="AV233" s="313"/>
      <c r="AW233" s="331"/>
      <c r="AX233" s="28"/>
      <c r="AY233" s="314" t="s">
        <v>94</v>
      </c>
      <c r="AZ233" s="315"/>
      <c r="BA233" s="315"/>
      <c r="BB233" s="315"/>
      <c r="BC233" s="74" t="str">
        <f ca="1">IFERROR(INDEX('Staff List'!$G$9:$G$358, MATCH(BI236, 'Staff List'!$B$9:$B$358, 0)), "")</f>
        <v/>
      </c>
      <c r="BD233" s="317" t="str">
        <f ca="1">IFERROR(INDEX('Staff List'!$AP$6:$AP$8, MATCH(BC233, 'Staff List'!$AI$6:$AI$8, 0)), "")</f>
        <v/>
      </c>
      <c r="BE233" s="313"/>
      <c r="BF233" s="313"/>
      <c r="BG233" s="313"/>
      <c r="BH233" s="313"/>
      <c r="BI233" s="331"/>
      <c r="BJ233" s="29"/>
      <c r="BK233" s="1"/>
      <c r="BN233" s="8">
        <v>232</v>
      </c>
      <c r="BO233" s="9" t="str">
        <f>IF(INDEX('Staff List'!$E$9:$E$358, MATCH(BN233, NumList, 0))="", "", INDEX('Staff List'!$E$9:$E$358, MATCH(BN233, NumList, 0)))</f>
        <v/>
      </c>
      <c r="BP233" s="9" t="str">
        <f>IFERROR(RANK(BO233,$BO$2:$BO$351,1)+COUNTIF($BO$2:BO233,BO233)-1, "")</f>
        <v/>
      </c>
      <c r="BQ233" s="9" t="str">
        <f>IF(BO233="", "", COUNTIF($BO$2:BO233, BO233))</f>
        <v/>
      </c>
      <c r="BR233" s="68" t="str">
        <f t="shared" si="9"/>
        <v/>
      </c>
      <c r="BT233" s="8">
        <v>232</v>
      </c>
      <c r="BU233" s="9" t="str">
        <f>IFERROR(IF(INDEX($CL$2:$CL$7, MATCH(BU232, $CK$2:$CK$7, 0))&lt;=COUNTIF($BU$2:BU232, BU232), "", BU232), "")</f>
        <v/>
      </c>
      <c r="BV233" s="9" t="str">
        <f>IF(BU233="", "", COUNTIF($BU$2:BU233, BU233))</f>
        <v/>
      </c>
      <c r="BW233" s="68" t="str">
        <f t="shared" si="10"/>
        <v/>
      </c>
      <c r="BY233" s="80" t="str">
        <f t="shared" si="11"/>
        <v/>
      </c>
    </row>
    <row r="234" spans="1:77" x14ac:dyDescent="0.25">
      <c r="A234" s="1"/>
      <c r="B234" s="27"/>
      <c r="C234" s="314" t="s">
        <v>97</v>
      </c>
      <c r="D234" s="315"/>
      <c r="E234" s="315"/>
      <c r="F234" s="319"/>
      <c r="G234" s="320"/>
      <c r="H234" s="317" t="str">
        <f ca="1">IFERROR(INDEX('Staff List'!$AT$6:$AT$8, MATCH(E231, 'Staff List'!$AM$6:$AM$8, 0)), "")</f>
        <v/>
      </c>
      <c r="I234" s="313"/>
      <c r="J234" s="313"/>
      <c r="K234" s="313"/>
      <c r="L234" s="313"/>
      <c r="M234" s="75" t="e">
        <f ca="1">INDEX($BY$2:$BY$401, MATCH(M237, $BT$2:$BT$401, 0))</f>
        <v>#N/A</v>
      </c>
      <c r="N234" s="28"/>
      <c r="O234" s="314" t="s">
        <v>97</v>
      </c>
      <c r="P234" s="315"/>
      <c r="Q234" s="315"/>
      <c r="R234" s="319"/>
      <c r="S234" s="320"/>
      <c r="T234" s="317" t="str">
        <f ca="1">IFERROR(INDEX('Staff List'!$AT$6:$AT$8, MATCH(Q231, 'Staff List'!$AM$6:$AM$8, 0)), "")</f>
        <v/>
      </c>
      <c r="U234" s="313"/>
      <c r="V234" s="313"/>
      <c r="W234" s="313"/>
      <c r="X234" s="313"/>
      <c r="Y234" s="75" t="e">
        <f ca="1">INDEX($BY$2:$BY$401, MATCH(Y237, $BT$2:$BT$401, 0))</f>
        <v>#N/A</v>
      </c>
      <c r="Z234" s="28"/>
      <c r="AA234" s="314" t="s">
        <v>97</v>
      </c>
      <c r="AB234" s="315"/>
      <c r="AC234" s="315"/>
      <c r="AD234" s="319"/>
      <c r="AE234" s="320"/>
      <c r="AF234" s="317" t="str">
        <f ca="1">IFERROR(INDEX('Staff List'!$AT$6:$AT$8, MATCH(AC231, 'Staff List'!$AM$6:$AM$8, 0)), "")</f>
        <v/>
      </c>
      <c r="AG234" s="313"/>
      <c r="AH234" s="313"/>
      <c r="AI234" s="313"/>
      <c r="AJ234" s="313"/>
      <c r="AK234" s="75" t="e">
        <f ca="1">INDEX($BY$2:$BY$401, MATCH(AK237, $BT$2:$BT$401, 0))</f>
        <v>#N/A</v>
      </c>
      <c r="AL234" s="28"/>
      <c r="AM234" s="314" t="s">
        <v>97</v>
      </c>
      <c r="AN234" s="315"/>
      <c r="AO234" s="315"/>
      <c r="AP234" s="319"/>
      <c r="AQ234" s="320"/>
      <c r="AR234" s="317" t="str">
        <f ca="1">IFERROR(INDEX('Staff List'!$AT$6:$AT$8, MATCH(AO231, 'Staff List'!$AM$6:$AM$8, 0)), "")</f>
        <v/>
      </c>
      <c r="AS234" s="313"/>
      <c r="AT234" s="313"/>
      <c r="AU234" s="313"/>
      <c r="AV234" s="313"/>
      <c r="AW234" s="75" t="e">
        <f ca="1">INDEX($BY$2:$BY$401, MATCH(AW237, $BT$2:$BT$401, 0))</f>
        <v>#N/A</v>
      </c>
      <c r="AX234" s="28"/>
      <c r="AY234" s="314" t="s">
        <v>97</v>
      </c>
      <c r="AZ234" s="315"/>
      <c r="BA234" s="315"/>
      <c r="BB234" s="319"/>
      <c r="BC234" s="320"/>
      <c r="BD234" s="317" t="str">
        <f ca="1">IFERROR(INDEX('Staff List'!$AT$6:$AT$8, MATCH(BA231, 'Staff List'!$AM$6:$AM$8, 0)), "")</f>
        <v/>
      </c>
      <c r="BE234" s="313"/>
      <c r="BF234" s="313"/>
      <c r="BG234" s="313"/>
      <c r="BH234" s="313"/>
      <c r="BI234" s="75" t="e">
        <f ca="1">INDEX($BY$2:$BY$401, MATCH(BI237, $BT$2:$BT$401, 0))</f>
        <v>#N/A</v>
      </c>
      <c r="BJ234" s="29"/>
      <c r="BK234" s="1"/>
      <c r="BN234" s="8">
        <v>233</v>
      </c>
      <c r="BO234" s="9" t="str">
        <f>IF(INDEX('Staff List'!$E$9:$E$358, MATCH(BN234, NumList, 0))="", "", INDEX('Staff List'!$E$9:$E$358, MATCH(BN234, NumList, 0)))</f>
        <v/>
      </c>
      <c r="BP234" s="9" t="str">
        <f>IFERROR(RANK(BO234,$BO$2:$BO$351,1)+COUNTIF($BO$2:BO234,BO234)-1, "")</f>
        <v/>
      </c>
      <c r="BQ234" s="9" t="str">
        <f>IF(BO234="", "", COUNTIF($BO$2:BO234, BO234))</f>
        <v/>
      </c>
      <c r="BR234" s="68" t="str">
        <f t="shared" si="9"/>
        <v/>
      </c>
      <c r="BT234" s="8">
        <v>233</v>
      </c>
      <c r="BU234" s="9" t="str">
        <f>IFERROR(IF(INDEX($CL$2:$CL$7, MATCH(BU233, $CK$2:$CK$7, 0))&lt;=COUNTIF($BU$2:BU233, BU232), "", BU232), "")</f>
        <v/>
      </c>
      <c r="BV234" s="9" t="str">
        <f>IF(BU234="", "", COUNTIF($BU$2:BU234, BU234))</f>
        <v/>
      </c>
      <c r="BW234" s="68" t="str">
        <f t="shared" si="10"/>
        <v/>
      </c>
      <c r="BY234" s="80" t="str">
        <f t="shared" si="11"/>
        <v/>
      </c>
    </row>
    <row r="235" spans="1:77" x14ac:dyDescent="0.25">
      <c r="A235" s="1"/>
      <c r="B235" s="27"/>
      <c r="C235" s="314" t="s">
        <v>93</v>
      </c>
      <c r="D235" s="315"/>
      <c r="E235" s="316"/>
      <c r="F235" s="313" t="str">
        <f ca="1">IFERROR(IF(INDEX('Staff List'!$M$9:$M$358, MATCH(M236, 'Staff List'!$B$9:$B$358, 0))="", "", INDEX('Staff List'!$M$9:$M$358, MATCH(M236, 'Staff List'!$B$9:$B$358, 0))), "")</f>
        <v/>
      </c>
      <c r="G235" s="313"/>
      <c r="H235" s="313"/>
      <c r="I235" s="313"/>
      <c r="J235" s="313"/>
      <c r="K235" s="313"/>
      <c r="L235" s="313"/>
      <c r="M235" s="75" t="str">
        <f ca="1">IFERROR(INDEX($BO$2:$BO$351, MATCH(M234, $BP$2:$BP$351, 0)), "")</f>
        <v/>
      </c>
      <c r="N235" s="28"/>
      <c r="O235" s="314" t="s">
        <v>93</v>
      </c>
      <c r="P235" s="315"/>
      <c r="Q235" s="316"/>
      <c r="R235" s="313" t="str">
        <f ca="1">IFERROR(IF(INDEX('Staff List'!$M$9:$M$358, MATCH(Y236, 'Staff List'!$B$9:$B$358, 0))="", "", INDEX('Staff List'!$M$9:$M$358, MATCH(Y236, 'Staff List'!$B$9:$B$358, 0))), "")</f>
        <v/>
      </c>
      <c r="S235" s="313"/>
      <c r="T235" s="313"/>
      <c r="U235" s="313"/>
      <c r="V235" s="313"/>
      <c r="W235" s="313"/>
      <c r="X235" s="313"/>
      <c r="Y235" s="75" t="str">
        <f ca="1">IFERROR(INDEX($BO$2:$BO$351, MATCH(Y234, $BP$2:$BP$351, 0)), "")</f>
        <v/>
      </c>
      <c r="Z235" s="28"/>
      <c r="AA235" s="314" t="s">
        <v>93</v>
      </c>
      <c r="AB235" s="315"/>
      <c r="AC235" s="316"/>
      <c r="AD235" s="313" t="str">
        <f ca="1">IFERROR(IF(INDEX('Staff List'!$M$9:$M$358, MATCH(AK236, 'Staff List'!$B$9:$B$358, 0))="", "", INDEX('Staff List'!$M$9:$M$358, MATCH(AK236, 'Staff List'!$B$9:$B$358, 0))), "")</f>
        <v/>
      </c>
      <c r="AE235" s="313"/>
      <c r="AF235" s="313"/>
      <c r="AG235" s="313"/>
      <c r="AH235" s="313"/>
      <c r="AI235" s="313"/>
      <c r="AJ235" s="313"/>
      <c r="AK235" s="75" t="str">
        <f ca="1">IFERROR(INDEX($BO$2:$BO$351, MATCH(AK234, $BP$2:$BP$351, 0)), "")</f>
        <v/>
      </c>
      <c r="AL235" s="28"/>
      <c r="AM235" s="314" t="s">
        <v>93</v>
      </c>
      <c r="AN235" s="315"/>
      <c r="AO235" s="316"/>
      <c r="AP235" s="313" t="str">
        <f ca="1">IFERROR(IF(INDEX('Staff List'!$M$9:$M$358, MATCH(AW236, 'Staff List'!$B$9:$B$358, 0))="", "", INDEX('Staff List'!$M$9:$M$358, MATCH(AW236, 'Staff List'!$B$9:$B$358, 0))), "")</f>
        <v/>
      </c>
      <c r="AQ235" s="313"/>
      <c r="AR235" s="313"/>
      <c r="AS235" s="313"/>
      <c r="AT235" s="313"/>
      <c r="AU235" s="313"/>
      <c r="AV235" s="313"/>
      <c r="AW235" s="75" t="str">
        <f ca="1">IFERROR(INDEX($BO$2:$BO$351, MATCH(AW234, $BP$2:$BP$351, 0)), "")</f>
        <v/>
      </c>
      <c r="AX235" s="28"/>
      <c r="AY235" s="314" t="s">
        <v>93</v>
      </c>
      <c r="AZ235" s="315"/>
      <c r="BA235" s="316"/>
      <c r="BB235" s="313" t="str">
        <f ca="1">IFERROR(IF(INDEX('Staff List'!$M$9:$M$358, MATCH(BI236, 'Staff List'!$B$9:$B$358, 0))="", "", INDEX('Staff List'!$M$9:$M$358, MATCH(BI236, 'Staff List'!$B$9:$B$358, 0))), "")</f>
        <v/>
      </c>
      <c r="BC235" s="313"/>
      <c r="BD235" s="313"/>
      <c r="BE235" s="313"/>
      <c r="BF235" s="313"/>
      <c r="BG235" s="313"/>
      <c r="BH235" s="313"/>
      <c r="BI235" s="75" t="str">
        <f ca="1">IFERROR(INDEX($BO$2:$BO$351, MATCH(BI234, $BP$2:$BP$351, 0)), "")</f>
        <v/>
      </c>
      <c r="BJ235" s="29"/>
      <c r="BK235" s="1"/>
      <c r="BN235" s="8">
        <v>234</v>
      </c>
      <c r="BO235" s="9" t="str">
        <f>IF(INDEX('Staff List'!$E$9:$E$358, MATCH(BN235, NumList, 0))="", "", INDEX('Staff List'!$E$9:$E$358, MATCH(BN235, NumList, 0)))</f>
        <v/>
      </c>
      <c r="BP235" s="9" t="str">
        <f>IFERROR(RANK(BO235,$BO$2:$BO$351,1)+COUNTIF($BO$2:BO235,BO235)-1, "")</f>
        <v/>
      </c>
      <c r="BQ235" s="9" t="str">
        <f>IF(BO235="", "", COUNTIF($BO$2:BO235, BO235))</f>
        <v/>
      </c>
      <c r="BR235" s="68" t="str">
        <f t="shared" si="9"/>
        <v/>
      </c>
      <c r="BT235" s="8">
        <v>234</v>
      </c>
      <c r="BU235" s="9" t="str">
        <f>IFERROR(IF(INDEX($CL$2:$CL$7, MATCH(BU234, $CK$2:$CK$7, 0))&lt;=COUNTIF($BU$2:BU234, BU232), "", BU232), "")</f>
        <v/>
      </c>
      <c r="BV235" s="9" t="str">
        <f>IF(BU235="", "", COUNTIF($BU$2:BU235, BU235))</f>
        <v/>
      </c>
      <c r="BW235" s="68" t="str">
        <f t="shared" si="10"/>
        <v/>
      </c>
      <c r="BY235" s="80" t="str">
        <f t="shared" si="11"/>
        <v/>
      </c>
    </row>
    <row r="236" spans="1:77" x14ac:dyDescent="0.25">
      <c r="A236" s="1"/>
      <c r="B236" s="27"/>
      <c r="C236" s="314" t="s">
        <v>92</v>
      </c>
      <c r="D236" s="315"/>
      <c r="E236" s="316"/>
      <c r="F236" s="317" t="str">
        <f ca="1">IFERROR(IF(INDEX('Staff List'!$Q$9:$Q$358, MATCH(M236, 'Staff List'!$B$9:$B$358, 0))="", "", INDEX('Staff List'!$Q$9:$Q$358, MATCH(M236, 'Staff List'!$B$9:$B$358, 0))), "")</f>
        <v/>
      </c>
      <c r="G236" s="313"/>
      <c r="H236" s="313"/>
      <c r="I236" s="313"/>
      <c r="J236" s="313"/>
      <c r="K236" s="313"/>
      <c r="L236" s="313"/>
      <c r="M236" s="75" t="str">
        <f ca="1">IFERROR(IF(M234="", "", INDEX($BN$2:$BN$351, MATCH(M234, $BP$2:$BP$351, 0))), "")</f>
        <v/>
      </c>
      <c r="N236" s="28"/>
      <c r="O236" s="314" t="s">
        <v>92</v>
      </c>
      <c r="P236" s="315"/>
      <c r="Q236" s="316"/>
      <c r="R236" s="317" t="str">
        <f ca="1">IFERROR(IF(INDEX('Staff List'!$Q$9:$Q$358, MATCH(Y236, 'Staff List'!$B$9:$B$358, 0))="", "", INDEX('Staff List'!$Q$9:$Q$358, MATCH(Y236, 'Staff List'!$B$9:$B$358, 0))), "")</f>
        <v/>
      </c>
      <c r="S236" s="313"/>
      <c r="T236" s="313"/>
      <c r="U236" s="313"/>
      <c r="V236" s="313"/>
      <c r="W236" s="313"/>
      <c r="X236" s="313"/>
      <c r="Y236" s="75" t="str">
        <f ca="1">IFERROR(IF(Y234="", "", INDEX($BN$2:$BN$351, MATCH(Y234, $BP$2:$BP$351, 0))), "")</f>
        <v/>
      </c>
      <c r="Z236" s="28"/>
      <c r="AA236" s="314" t="s">
        <v>92</v>
      </c>
      <c r="AB236" s="315"/>
      <c r="AC236" s="316"/>
      <c r="AD236" s="317" t="str">
        <f ca="1">IFERROR(IF(INDEX('Staff List'!$Q$9:$Q$358, MATCH(AK236, 'Staff List'!$B$9:$B$358, 0))="", "", INDEX('Staff List'!$Q$9:$Q$358, MATCH(AK236, 'Staff List'!$B$9:$B$358, 0))), "")</f>
        <v/>
      </c>
      <c r="AE236" s="313"/>
      <c r="AF236" s="313"/>
      <c r="AG236" s="313"/>
      <c r="AH236" s="313"/>
      <c r="AI236" s="313"/>
      <c r="AJ236" s="313"/>
      <c r="AK236" s="75" t="str">
        <f ca="1">IFERROR(IF(AK234="", "", INDEX($BN$2:$BN$351, MATCH(AK234, $BP$2:$BP$351, 0))), "")</f>
        <v/>
      </c>
      <c r="AL236" s="28"/>
      <c r="AM236" s="314" t="s">
        <v>92</v>
      </c>
      <c r="AN236" s="315"/>
      <c r="AO236" s="316"/>
      <c r="AP236" s="317" t="str">
        <f ca="1">IFERROR(IF(INDEX('Staff List'!$Q$9:$Q$358, MATCH(AW236, 'Staff List'!$B$9:$B$358, 0))="", "", INDEX('Staff List'!$Q$9:$Q$358, MATCH(AW236, 'Staff List'!$B$9:$B$358, 0))), "")</f>
        <v/>
      </c>
      <c r="AQ236" s="313"/>
      <c r="AR236" s="313"/>
      <c r="AS236" s="313"/>
      <c r="AT236" s="313"/>
      <c r="AU236" s="313"/>
      <c r="AV236" s="313"/>
      <c r="AW236" s="75" t="str">
        <f ca="1">IFERROR(IF(AW234="", "", INDEX($BN$2:$BN$351, MATCH(AW234, $BP$2:$BP$351, 0))), "")</f>
        <v/>
      </c>
      <c r="AX236" s="28"/>
      <c r="AY236" s="314" t="s">
        <v>92</v>
      </c>
      <c r="AZ236" s="315"/>
      <c r="BA236" s="316"/>
      <c r="BB236" s="317" t="str">
        <f ca="1">IFERROR(IF(INDEX('Staff List'!$Q$9:$Q$358, MATCH(BI236, 'Staff List'!$B$9:$B$358, 0))="", "", INDEX('Staff List'!$Q$9:$Q$358, MATCH(BI236, 'Staff List'!$B$9:$B$358, 0))), "")</f>
        <v/>
      </c>
      <c r="BC236" s="313"/>
      <c r="BD236" s="313"/>
      <c r="BE236" s="313"/>
      <c r="BF236" s="313"/>
      <c r="BG236" s="313"/>
      <c r="BH236" s="313"/>
      <c r="BI236" s="75" t="str">
        <f ca="1">IFERROR(IF(BI234="", "", INDEX($BN$2:$BN$351, MATCH(BI234, $BP$2:$BP$351, 0))), "")</f>
        <v/>
      </c>
      <c r="BJ236" s="29"/>
      <c r="BK236" s="1"/>
      <c r="BN236" s="8">
        <v>235</v>
      </c>
      <c r="BO236" s="9" t="str">
        <f>IF(INDEX('Staff List'!$E$9:$E$358, MATCH(BN236, NumList, 0))="", "", INDEX('Staff List'!$E$9:$E$358, MATCH(BN236, NumList, 0)))</f>
        <v/>
      </c>
      <c r="BP236" s="9" t="str">
        <f>IFERROR(RANK(BO236,$BO$2:$BO$351,1)+COUNTIF($BO$2:BO236,BO236)-1, "")</f>
        <v/>
      </c>
      <c r="BQ236" s="9" t="str">
        <f>IF(BO236="", "", COUNTIF($BO$2:BO236, BO236))</f>
        <v/>
      </c>
      <c r="BR236" s="68" t="str">
        <f t="shared" si="9"/>
        <v/>
      </c>
      <c r="BT236" s="8">
        <v>235</v>
      </c>
      <c r="BU236" s="9" t="str">
        <f>IFERROR(IF(INDEX($CL$2:$CL$7, MATCH(BU235, $CK$2:$CK$7, 0))&lt;=COUNTIF($BU$2:BU235, BU232), "", BU232), "")</f>
        <v/>
      </c>
      <c r="BV236" s="9" t="str">
        <f>IF(BU236="", "", COUNTIF($BU$2:BU236, BU236))</f>
        <v/>
      </c>
      <c r="BW236" s="68" t="str">
        <f t="shared" si="10"/>
        <v/>
      </c>
      <c r="BY236" s="80" t="str">
        <f t="shared" si="11"/>
        <v/>
      </c>
    </row>
    <row r="237" spans="1:77" x14ac:dyDescent="0.25">
      <c r="A237" s="1"/>
      <c r="B237" s="27"/>
      <c r="C237" s="318" t="s">
        <v>96</v>
      </c>
      <c r="D237" s="319"/>
      <c r="E237" s="320"/>
      <c r="F237" s="321" t="str">
        <f ca="1">IFERROR(IF(INDEX('Staff List'!$U$9:$U$358, MATCH(M236, 'Staff List'!$B$9:$B$358, 0))="", "", INDEX('Staff List'!$U$9:$U$358, MATCH(M236, 'Staff List'!$B$9:$B$358, 0))), "")</f>
        <v/>
      </c>
      <c r="G237" s="322"/>
      <c r="H237" s="322"/>
      <c r="I237" s="322"/>
      <c r="J237" s="322"/>
      <c r="K237" s="322"/>
      <c r="L237" s="322"/>
      <c r="M237" s="81">
        <f ca="1">BI227+1</f>
        <v>605</v>
      </c>
      <c r="N237" s="28"/>
      <c r="O237" s="318" t="s">
        <v>96</v>
      </c>
      <c r="P237" s="319"/>
      <c r="Q237" s="320"/>
      <c r="R237" s="321" t="str">
        <f ca="1">IFERROR(IF(INDEX('Staff List'!$U$9:$U$358, MATCH(Y236, 'Staff List'!$B$9:$B$358, 0))="", "", INDEX('Staff List'!$U$9:$U$358, MATCH(Y236, 'Staff List'!$B$9:$B$358, 0))), "")</f>
        <v/>
      </c>
      <c r="S237" s="322"/>
      <c r="T237" s="322"/>
      <c r="U237" s="322"/>
      <c r="V237" s="322"/>
      <c r="W237" s="322"/>
      <c r="X237" s="322"/>
      <c r="Y237" s="81">
        <f ca="1">M237+1</f>
        <v>606</v>
      </c>
      <c r="Z237" s="28"/>
      <c r="AA237" s="318" t="s">
        <v>96</v>
      </c>
      <c r="AB237" s="319"/>
      <c r="AC237" s="320"/>
      <c r="AD237" s="321" t="str">
        <f ca="1">IFERROR(IF(INDEX('Staff List'!$U$9:$U$358, MATCH(AK236, 'Staff List'!$B$9:$B$358, 0))="", "", INDEX('Staff List'!$U$9:$U$358, MATCH(AK236, 'Staff List'!$B$9:$B$358, 0))), "")</f>
        <v/>
      </c>
      <c r="AE237" s="322"/>
      <c r="AF237" s="322"/>
      <c r="AG237" s="322"/>
      <c r="AH237" s="322"/>
      <c r="AI237" s="322"/>
      <c r="AJ237" s="322"/>
      <c r="AK237" s="81">
        <f ca="1">Y237+1</f>
        <v>607</v>
      </c>
      <c r="AL237" s="28"/>
      <c r="AM237" s="318" t="s">
        <v>96</v>
      </c>
      <c r="AN237" s="319"/>
      <c r="AO237" s="320"/>
      <c r="AP237" s="321" t="str">
        <f ca="1">IFERROR(IF(INDEX('Staff List'!$U$9:$U$358, MATCH(AW236, 'Staff List'!$B$9:$B$358, 0))="", "", INDEX('Staff List'!$U$9:$U$358, MATCH(AW236, 'Staff List'!$B$9:$B$358, 0))), "")</f>
        <v/>
      </c>
      <c r="AQ237" s="322"/>
      <c r="AR237" s="322"/>
      <c r="AS237" s="322"/>
      <c r="AT237" s="322"/>
      <c r="AU237" s="322"/>
      <c r="AV237" s="322"/>
      <c r="AW237" s="81">
        <f ca="1">AK237+1</f>
        <v>608</v>
      </c>
      <c r="AX237" s="28"/>
      <c r="AY237" s="318" t="s">
        <v>96</v>
      </c>
      <c r="AZ237" s="319"/>
      <c r="BA237" s="320"/>
      <c r="BB237" s="321" t="str">
        <f ca="1">IFERROR(IF(INDEX('Staff List'!$U$9:$U$358, MATCH(BI236, 'Staff List'!$B$9:$B$358, 0))="", "", INDEX('Staff List'!$U$9:$U$358, MATCH(BI236, 'Staff List'!$B$9:$B$358, 0))), "")</f>
        <v/>
      </c>
      <c r="BC237" s="322"/>
      <c r="BD237" s="322"/>
      <c r="BE237" s="322"/>
      <c r="BF237" s="322"/>
      <c r="BG237" s="322"/>
      <c r="BH237" s="322"/>
      <c r="BI237" s="81">
        <f ca="1">AW237+1</f>
        <v>609</v>
      </c>
      <c r="BJ237" s="29"/>
      <c r="BK237" s="1"/>
      <c r="BN237" s="8">
        <v>236</v>
      </c>
      <c r="BO237" s="9" t="str">
        <f>IF(INDEX('Staff List'!$E$9:$E$358, MATCH(BN237, NumList, 0))="", "", INDEX('Staff List'!$E$9:$E$358, MATCH(BN237, NumList, 0)))</f>
        <v/>
      </c>
      <c r="BP237" s="9" t="str">
        <f>IFERROR(RANK(BO237,$BO$2:$BO$351,1)+COUNTIF($BO$2:BO237,BO237)-1, "")</f>
        <v/>
      </c>
      <c r="BQ237" s="9" t="str">
        <f>IF(BO237="", "", COUNTIF($BO$2:BO237, BO237))</f>
        <v/>
      </c>
      <c r="BR237" s="68" t="str">
        <f t="shared" si="9"/>
        <v/>
      </c>
      <c r="BT237" s="8">
        <v>236</v>
      </c>
      <c r="BU237" s="9" t="str">
        <f>IFERROR(IF(INDEX($CL$2:$CL$7,MATCH(BU232,$CK$2:$CK$7,0))&lt;=COUNTIF($BU$2:BU236,BU232),IF((BU232+1)&lt;=6,BU232+1,""),BU232), "")</f>
        <v/>
      </c>
      <c r="BV237" s="9" t="str">
        <f>IF(BU237="", "", COUNTIF($BU$2:BU237, BU237))</f>
        <v/>
      </c>
      <c r="BW237" s="68" t="str">
        <f t="shared" si="10"/>
        <v/>
      </c>
      <c r="BY237" s="80" t="str">
        <f t="shared" si="11"/>
        <v/>
      </c>
    </row>
    <row r="238" spans="1:77" x14ac:dyDescent="0.25">
      <c r="A238" s="1"/>
      <c r="B238" s="27"/>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c r="BA238" s="28"/>
      <c r="BB238" s="28"/>
      <c r="BC238" s="28"/>
      <c r="BD238" s="28"/>
      <c r="BE238" s="28"/>
      <c r="BF238" s="28"/>
      <c r="BG238" s="28"/>
      <c r="BH238" s="28"/>
      <c r="BI238" s="28"/>
      <c r="BJ238" s="29"/>
      <c r="BK238" s="1"/>
      <c r="BN238" s="8">
        <v>237</v>
      </c>
      <c r="BO238" s="9" t="str">
        <f>IF(INDEX('Staff List'!$E$9:$E$358, MATCH(BN238, NumList, 0))="", "", INDEX('Staff List'!$E$9:$E$358, MATCH(BN238, NumList, 0)))</f>
        <v/>
      </c>
      <c r="BP238" s="9" t="str">
        <f>IFERROR(RANK(BO238,$BO$2:$BO$351,1)+COUNTIF($BO$2:BO238,BO238)-1, "")</f>
        <v/>
      </c>
      <c r="BQ238" s="9" t="str">
        <f>IF(BO238="", "", COUNTIF($BO$2:BO238, BO238))</f>
        <v/>
      </c>
      <c r="BR238" s="68" t="str">
        <f t="shared" si="9"/>
        <v/>
      </c>
      <c r="BT238" s="8">
        <v>237</v>
      </c>
      <c r="BU238" s="9" t="str">
        <f>IFERROR(IF(INDEX($CL$2:$CL$7, MATCH(BU237, $CK$2:$CK$7, 0))&lt;=COUNTIF($BU$2:BU237, BU237), "", BU237), "")</f>
        <v/>
      </c>
      <c r="BV238" s="9" t="str">
        <f>IF(BU238="", "", COUNTIF($BU$2:BU238, BU238))</f>
        <v/>
      </c>
      <c r="BW238" s="68" t="str">
        <f t="shared" si="10"/>
        <v/>
      </c>
      <c r="BY238" s="80" t="str">
        <f t="shared" si="11"/>
        <v/>
      </c>
    </row>
    <row r="239" spans="1:77" x14ac:dyDescent="0.25">
      <c r="A239" s="1"/>
      <c r="B239" s="27"/>
      <c r="C239" s="121" t="str">
        <f ca="1">"Tier "&amp;M245&amp;""</f>
        <v xml:space="preserve">Tier </v>
      </c>
      <c r="D239" s="122"/>
      <c r="E239" s="122"/>
      <c r="F239" s="122"/>
      <c r="G239" s="122"/>
      <c r="H239" s="122"/>
      <c r="I239" s="122"/>
      <c r="J239" s="122"/>
      <c r="K239" s="122"/>
      <c r="L239" s="122"/>
      <c r="M239" s="239"/>
      <c r="N239" s="28"/>
      <c r="O239" s="121" t="str">
        <f ca="1">"Tier "&amp;Y245&amp;""</f>
        <v xml:space="preserve">Tier </v>
      </c>
      <c r="P239" s="122"/>
      <c r="Q239" s="122"/>
      <c r="R239" s="122"/>
      <c r="S239" s="122"/>
      <c r="T239" s="122"/>
      <c r="U239" s="122"/>
      <c r="V239" s="122"/>
      <c r="W239" s="122"/>
      <c r="X239" s="122"/>
      <c r="Y239" s="239"/>
      <c r="Z239" s="28"/>
      <c r="AA239" s="121" t="str">
        <f ca="1">"Tier "&amp;AK245&amp;""</f>
        <v xml:space="preserve">Tier </v>
      </c>
      <c r="AB239" s="122"/>
      <c r="AC239" s="122"/>
      <c r="AD239" s="122"/>
      <c r="AE239" s="122"/>
      <c r="AF239" s="122"/>
      <c r="AG239" s="122"/>
      <c r="AH239" s="122"/>
      <c r="AI239" s="122"/>
      <c r="AJ239" s="122"/>
      <c r="AK239" s="239"/>
      <c r="AL239" s="28"/>
      <c r="AM239" s="121" t="str">
        <f ca="1">"Tier "&amp;AW245&amp;""</f>
        <v xml:space="preserve">Tier </v>
      </c>
      <c r="AN239" s="122"/>
      <c r="AO239" s="122"/>
      <c r="AP239" s="122"/>
      <c r="AQ239" s="122"/>
      <c r="AR239" s="122"/>
      <c r="AS239" s="122"/>
      <c r="AT239" s="122"/>
      <c r="AU239" s="122"/>
      <c r="AV239" s="122"/>
      <c r="AW239" s="239"/>
      <c r="AX239" s="28"/>
      <c r="AY239" s="121" t="str">
        <f ca="1">"Tier "&amp;BI245&amp;""</f>
        <v xml:space="preserve">Tier </v>
      </c>
      <c r="AZ239" s="122"/>
      <c r="BA239" s="122"/>
      <c r="BB239" s="122"/>
      <c r="BC239" s="122"/>
      <c r="BD239" s="122"/>
      <c r="BE239" s="122"/>
      <c r="BF239" s="122"/>
      <c r="BG239" s="122"/>
      <c r="BH239" s="122"/>
      <c r="BI239" s="239"/>
      <c r="BJ239" s="29"/>
      <c r="BK239" s="1"/>
      <c r="BN239" s="8">
        <v>238</v>
      </c>
      <c r="BO239" s="9" t="str">
        <f>IF(INDEX('Staff List'!$E$9:$E$358, MATCH(BN239, NumList, 0))="", "", INDEX('Staff List'!$E$9:$E$358, MATCH(BN239, NumList, 0)))</f>
        <v/>
      </c>
      <c r="BP239" s="9" t="str">
        <f>IFERROR(RANK(BO239,$BO$2:$BO$351,1)+COUNTIF($BO$2:BO239,BO239)-1, "")</f>
        <v/>
      </c>
      <c r="BQ239" s="9" t="str">
        <f>IF(BO239="", "", COUNTIF($BO$2:BO239, BO239))</f>
        <v/>
      </c>
      <c r="BR239" s="68" t="str">
        <f t="shared" si="9"/>
        <v/>
      </c>
      <c r="BT239" s="8">
        <v>238</v>
      </c>
      <c r="BU239" s="9" t="str">
        <f>IFERROR(IF(INDEX($CL$2:$CL$7, MATCH(BU238, $CK$2:$CK$7, 0))&lt;=COUNTIF($BU$2:BU238, BU237), "", BU237), "")</f>
        <v/>
      </c>
      <c r="BV239" s="9" t="str">
        <f>IF(BU239="", "", COUNTIF($BU$2:BU239, BU239))</f>
        <v/>
      </c>
      <c r="BW239" s="68" t="str">
        <f t="shared" si="10"/>
        <v/>
      </c>
      <c r="BY239" s="80" t="str">
        <f t="shared" si="11"/>
        <v/>
      </c>
    </row>
    <row r="240" spans="1:77" x14ac:dyDescent="0.25">
      <c r="A240" s="1"/>
      <c r="B240" s="27"/>
      <c r="C240" s="326" t="s">
        <v>91</v>
      </c>
      <c r="D240" s="325"/>
      <c r="E240" s="327"/>
      <c r="F240" s="328" t="str">
        <f ca="1">IFERROR(IF(INDEX('Staff List'!$C$9:$C$358, MATCH(M246, 'Staff List'!$B$9:$B$358, 0))="", "", INDEX('Staff List'!$C$9:$C$358, MATCH(M246, 'Staff List'!$B$9:$B$358, 0))), "")</f>
        <v/>
      </c>
      <c r="G240" s="329"/>
      <c r="H240" s="329"/>
      <c r="I240" s="329"/>
      <c r="J240" s="329"/>
      <c r="K240" s="329"/>
      <c r="L240" s="329"/>
      <c r="M240" s="330"/>
      <c r="N240" s="28"/>
      <c r="O240" s="326" t="s">
        <v>91</v>
      </c>
      <c r="P240" s="325"/>
      <c r="Q240" s="327"/>
      <c r="R240" s="328" t="str">
        <f ca="1">IFERROR(IF(INDEX('Staff List'!$C$9:$C$358, MATCH(Y246, 'Staff List'!$B$9:$B$358, 0))="", "", INDEX('Staff List'!$C$9:$C$358, MATCH(Y246, 'Staff List'!$B$9:$B$358, 0))), "")</f>
        <v/>
      </c>
      <c r="S240" s="329"/>
      <c r="T240" s="329"/>
      <c r="U240" s="329"/>
      <c r="V240" s="329"/>
      <c r="W240" s="329"/>
      <c r="X240" s="329"/>
      <c r="Y240" s="330"/>
      <c r="Z240" s="28"/>
      <c r="AA240" s="326" t="s">
        <v>91</v>
      </c>
      <c r="AB240" s="325"/>
      <c r="AC240" s="327"/>
      <c r="AD240" s="328" t="str">
        <f ca="1">IFERROR(IF(INDEX('Staff List'!$C$9:$C$358, MATCH(AK246, 'Staff List'!$B$9:$B$358, 0))="", "", INDEX('Staff List'!$C$9:$C$358, MATCH(AK246, 'Staff List'!$B$9:$B$358, 0))), "")</f>
        <v/>
      </c>
      <c r="AE240" s="329"/>
      <c r="AF240" s="329"/>
      <c r="AG240" s="329"/>
      <c r="AH240" s="329"/>
      <c r="AI240" s="329"/>
      <c r="AJ240" s="329"/>
      <c r="AK240" s="330"/>
      <c r="AL240" s="28"/>
      <c r="AM240" s="326" t="s">
        <v>91</v>
      </c>
      <c r="AN240" s="325"/>
      <c r="AO240" s="327"/>
      <c r="AP240" s="328" t="str">
        <f ca="1">IFERROR(IF(INDEX('Staff List'!$C$9:$C$358, MATCH(AW246, 'Staff List'!$B$9:$B$358, 0))="", "", INDEX('Staff List'!$C$9:$C$358, MATCH(AW246, 'Staff List'!$B$9:$B$358, 0))), "")</f>
        <v/>
      </c>
      <c r="AQ240" s="329"/>
      <c r="AR240" s="329"/>
      <c r="AS240" s="329"/>
      <c r="AT240" s="329"/>
      <c r="AU240" s="329"/>
      <c r="AV240" s="329"/>
      <c r="AW240" s="330"/>
      <c r="AX240" s="28"/>
      <c r="AY240" s="326" t="s">
        <v>91</v>
      </c>
      <c r="AZ240" s="325"/>
      <c r="BA240" s="327"/>
      <c r="BB240" s="328" t="str">
        <f ca="1">IFERROR(IF(INDEX('Staff List'!$C$9:$C$358, MATCH(BI246, 'Staff List'!$B$9:$B$358, 0))="", "", INDEX('Staff List'!$C$9:$C$358, MATCH(BI246, 'Staff List'!$B$9:$B$358, 0))), "")</f>
        <v/>
      </c>
      <c r="BC240" s="329"/>
      <c r="BD240" s="329"/>
      <c r="BE240" s="329"/>
      <c r="BF240" s="329"/>
      <c r="BG240" s="329"/>
      <c r="BH240" s="329"/>
      <c r="BI240" s="330"/>
      <c r="BJ240" s="29"/>
      <c r="BK240" s="1"/>
      <c r="BN240" s="8">
        <v>239</v>
      </c>
      <c r="BO240" s="9" t="str">
        <f>IF(INDEX('Staff List'!$E$9:$E$358, MATCH(BN240, NumList, 0))="", "", INDEX('Staff List'!$E$9:$E$358, MATCH(BN240, NumList, 0)))</f>
        <v/>
      </c>
      <c r="BP240" s="9" t="str">
        <f>IFERROR(RANK(BO240,$BO$2:$BO$351,1)+COUNTIF($BO$2:BO240,BO240)-1, "")</f>
        <v/>
      </c>
      <c r="BQ240" s="9" t="str">
        <f>IF(BO240="", "", COUNTIF($BO$2:BO240, BO240))</f>
        <v/>
      </c>
      <c r="BR240" s="68" t="str">
        <f t="shared" si="9"/>
        <v/>
      </c>
      <c r="BT240" s="8">
        <v>239</v>
      </c>
      <c r="BU240" s="9" t="str">
        <f>IFERROR(IF(INDEX($CL$2:$CL$7, MATCH(BU239, $CK$2:$CK$7, 0))&lt;=COUNTIF($BU$2:BU239, BU237), "", BU237), "")</f>
        <v/>
      </c>
      <c r="BV240" s="9" t="str">
        <f>IF(BU240="", "", COUNTIF($BU$2:BU240, BU240))</f>
        <v/>
      </c>
      <c r="BW240" s="68" t="str">
        <f t="shared" si="10"/>
        <v/>
      </c>
      <c r="BY240" s="80" t="str">
        <f t="shared" si="11"/>
        <v/>
      </c>
    </row>
    <row r="241" spans="1:77" x14ac:dyDescent="0.25">
      <c r="A241" s="1"/>
      <c r="B241" s="27"/>
      <c r="C241" s="332" t="s">
        <v>90</v>
      </c>
      <c r="D241" s="333"/>
      <c r="E241" s="72" t="str">
        <f ca="1">IFERROR(INDEX('Staff List'!$K$9:$K$358, MATCH(M246, 'Staff List'!$B$9:$B$358, 0)), "")</f>
        <v/>
      </c>
      <c r="F241" s="317" t="str">
        <f ca="1">IFERROR(IF(INDEX('Staff List'!$D$9:$D$358, MATCH(M246, 'Staff List'!$B$9:$B$358, 0))="", "", INDEX('Staff List'!$D$9:$D$358, MATCH(M246, 'Staff List'!$B$9:$B$358, 0))), "")</f>
        <v/>
      </c>
      <c r="G241" s="313"/>
      <c r="H241" s="313"/>
      <c r="I241" s="313"/>
      <c r="J241" s="313"/>
      <c r="K241" s="313"/>
      <c r="L241" s="313"/>
      <c r="M241" s="331"/>
      <c r="N241" s="28"/>
      <c r="O241" s="332" t="s">
        <v>90</v>
      </c>
      <c r="P241" s="333"/>
      <c r="Q241" s="72" t="str">
        <f ca="1">IFERROR(INDEX('Staff List'!$K$9:$K$358, MATCH(Y246, 'Staff List'!$B$9:$B$358, 0)), "")</f>
        <v/>
      </c>
      <c r="R241" s="317" t="str">
        <f ca="1">IFERROR(IF(INDEX('Staff List'!$D$9:$D$358, MATCH(Y246, 'Staff List'!$B$9:$B$358, 0))="", "", INDEX('Staff List'!$D$9:$D$358, MATCH(Y246, 'Staff List'!$B$9:$B$358, 0))), "")</f>
        <v/>
      </c>
      <c r="S241" s="313"/>
      <c r="T241" s="313"/>
      <c r="U241" s="313"/>
      <c r="V241" s="313"/>
      <c r="W241" s="313"/>
      <c r="X241" s="313"/>
      <c r="Y241" s="331"/>
      <c r="Z241" s="28"/>
      <c r="AA241" s="332" t="s">
        <v>90</v>
      </c>
      <c r="AB241" s="333"/>
      <c r="AC241" s="72" t="str">
        <f ca="1">IFERROR(INDEX('Staff List'!$K$9:$K$358, MATCH(AK246, 'Staff List'!$B$9:$B$358, 0)), "")</f>
        <v/>
      </c>
      <c r="AD241" s="317" t="str">
        <f ca="1">IFERROR(IF(INDEX('Staff List'!$D$9:$D$358, MATCH(AK246, 'Staff List'!$B$9:$B$358, 0))="", "", INDEX('Staff List'!$D$9:$D$358, MATCH(AK246, 'Staff List'!$B$9:$B$358, 0))), "")</f>
        <v/>
      </c>
      <c r="AE241" s="313"/>
      <c r="AF241" s="313"/>
      <c r="AG241" s="313"/>
      <c r="AH241" s="313"/>
      <c r="AI241" s="313"/>
      <c r="AJ241" s="313"/>
      <c r="AK241" s="331"/>
      <c r="AL241" s="28"/>
      <c r="AM241" s="332" t="s">
        <v>90</v>
      </c>
      <c r="AN241" s="333"/>
      <c r="AO241" s="72" t="str">
        <f ca="1">IFERROR(INDEX('Staff List'!$K$9:$K$358, MATCH(AW246, 'Staff List'!$B$9:$B$358, 0)), "")</f>
        <v/>
      </c>
      <c r="AP241" s="317" t="str">
        <f ca="1">IFERROR(IF(INDEX('Staff List'!$D$9:$D$358, MATCH(AW246, 'Staff List'!$B$9:$B$358, 0))="", "", INDEX('Staff List'!$D$9:$D$358, MATCH(AW246, 'Staff List'!$B$9:$B$358, 0))), "")</f>
        <v/>
      </c>
      <c r="AQ241" s="313"/>
      <c r="AR241" s="313"/>
      <c r="AS241" s="313"/>
      <c r="AT241" s="313"/>
      <c r="AU241" s="313"/>
      <c r="AV241" s="313"/>
      <c r="AW241" s="331"/>
      <c r="AX241" s="28"/>
      <c r="AY241" s="332" t="s">
        <v>90</v>
      </c>
      <c r="AZ241" s="333"/>
      <c r="BA241" s="72" t="str">
        <f ca="1">IFERROR(INDEX('Staff List'!$K$9:$K$358, MATCH(BI246, 'Staff List'!$B$9:$B$358, 0)), "")</f>
        <v/>
      </c>
      <c r="BB241" s="317" t="str">
        <f ca="1">IFERROR(IF(INDEX('Staff List'!$D$9:$D$358, MATCH(BI246, 'Staff List'!$B$9:$B$358, 0))="", "", INDEX('Staff List'!$D$9:$D$358, MATCH(BI246, 'Staff List'!$B$9:$B$358, 0))), "")</f>
        <v/>
      </c>
      <c r="BC241" s="313"/>
      <c r="BD241" s="313"/>
      <c r="BE241" s="313"/>
      <c r="BF241" s="313"/>
      <c r="BG241" s="313"/>
      <c r="BH241" s="313"/>
      <c r="BI241" s="331"/>
      <c r="BJ241" s="29"/>
      <c r="BK241" s="1"/>
      <c r="BN241" s="8">
        <v>240</v>
      </c>
      <c r="BO241" s="9" t="str">
        <f>IF(INDEX('Staff List'!$E$9:$E$358, MATCH(BN241, NumList, 0))="", "", INDEX('Staff List'!$E$9:$E$358, MATCH(BN241, NumList, 0)))</f>
        <v/>
      </c>
      <c r="BP241" s="9" t="str">
        <f>IFERROR(RANK(BO241,$BO$2:$BO$351,1)+COUNTIF($BO$2:BO241,BO241)-1, "")</f>
        <v/>
      </c>
      <c r="BQ241" s="9" t="str">
        <f>IF(BO241="", "", COUNTIF($BO$2:BO241, BO241))</f>
        <v/>
      </c>
      <c r="BR241" s="68" t="str">
        <f t="shared" si="9"/>
        <v/>
      </c>
      <c r="BT241" s="8">
        <v>240</v>
      </c>
      <c r="BU241" s="9" t="str">
        <f>IFERROR(IF(INDEX($CL$2:$CL$7, MATCH(BU240, $CK$2:$CK$7, 0))&lt;=COUNTIF($BU$2:BU240, BU237), "", BU237), "")</f>
        <v/>
      </c>
      <c r="BV241" s="9" t="str">
        <f>IF(BU241="", "", COUNTIF($BU$2:BU241, BU241))</f>
        <v/>
      </c>
      <c r="BW241" s="68" t="str">
        <f t="shared" si="10"/>
        <v/>
      </c>
      <c r="BY241" s="80" t="str">
        <f t="shared" si="11"/>
        <v/>
      </c>
    </row>
    <row r="242" spans="1:77" x14ac:dyDescent="0.25">
      <c r="A242" s="1"/>
      <c r="B242" s="27"/>
      <c r="C242" s="314" t="s">
        <v>95</v>
      </c>
      <c r="D242" s="315"/>
      <c r="E242" s="315"/>
      <c r="F242" s="325"/>
      <c r="G242" s="73" t="str">
        <f ca="1">IFERROR(INDEX('Staff List'!$H$9:$H$358, MATCH(M246, 'Staff List'!$B$9:$B$358, 0)), "")</f>
        <v/>
      </c>
      <c r="H242" s="323" t="str">
        <f ca="1">IFERROR(INDEX('Staff List'!$AU$6:$AU$10, MATCH(G242, 'Staff List'!$AJ$6:$AJ$10, 0)), "")</f>
        <v/>
      </c>
      <c r="I242" s="324"/>
      <c r="J242" s="324"/>
      <c r="K242" s="324"/>
      <c r="L242" s="324"/>
      <c r="M242" s="331"/>
      <c r="N242" s="28"/>
      <c r="O242" s="314" t="s">
        <v>95</v>
      </c>
      <c r="P242" s="315"/>
      <c r="Q242" s="315"/>
      <c r="R242" s="325"/>
      <c r="S242" s="73" t="str">
        <f ca="1">IFERROR(INDEX('Staff List'!$H$9:$H$358, MATCH(Y246, 'Staff List'!$B$9:$B$358, 0)), "")</f>
        <v/>
      </c>
      <c r="T242" s="323" t="str">
        <f ca="1">IFERROR(INDEX('Staff List'!$AU$6:$AU$10, MATCH(S242, 'Staff List'!$AJ$6:$AJ$10, 0)), "")</f>
        <v/>
      </c>
      <c r="U242" s="324"/>
      <c r="V242" s="324"/>
      <c r="W242" s="324"/>
      <c r="X242" s="324"/>
      <c r="Y242" s="331"/>
      <c r="Z242" s="28"/>
      <c r="AA242" s="314" t="s">
        <v>95</v>
      </c>
      <c r="AB242" s="315"/>
      <c r="AC242" s="315"/>
      <c r="AD242" s="325"/>
      <c r="AE242" s="73" t="str">
        <f ca="1">IFERROR(INDEX('Staff List'!$H$9:$H$358, MATCH(AK246, 'Staff List'!$B$9:$B$358, 0)), "")</f>
        <v/>
      </c>
      <c r="AF242" s="323" t="str">
        <f ca="1">IFERROR(INDEX('Staff List'!$AU$6:$AU$10, MATCH(AE242, 'Staff List'!$AJ$6:$AJ$10, 0)), "")</f>
        <v/>
      </c>
      <c r="AG242" s="324"/>
      <c r="AH242" s="324"/>
      <c r="AI242" s="324"/>
      <c r="AJ242" s="324"/>
      <c r="AK242" s="331"/>
      <c r="AL242" s="28"/>
      <c r="AM242" s="314" t="s">
        <v>95</v>
      </c>
      <c r="AN242" s="315"/>
      <c r="AO242" s="315"/>
      <c r="AP242" s="325"/>
      <c r="AQ242" s="73" t="str">
        <f ca="1">IFERROR(INDEX('Staff List'!$H$9:$H$358, MATCH(AW246, 'Staff List'!$B$9:$B$358, 0)), "")</f>
        <v/>
      </c>
      <c r="AR242" s="323" t="str">
        <f ca="1">IFERROR(INDEX('Staff List'!$AU$6:$AU$10, MATCH(AQ242, 'Staff List'!$AJ$6:$AJ$10, 0)), "")</f>
        <v/>
      </c>
      <c r="AS242" s="324"/>
      <c r="AT242" s="324"/>
      <c r="AU242" s="324"/>
      <c r="AV242" s="324"/>
      <c r="AW242" s="331"/>
      <c r="AX242" s="28"/>
      <c r="AY242" s="314" t="s">
        <v>95</v>
      </c>
      <c r="AZ242" s="315"/>
      <c r="BA242" s="315"/>
      <c r="BB242" s="325"/>
      <c r="BC242" s="73" t="str">
        <f ca="1">IFERROR(INDEX('Staff List'!$H$9:$H$358, MATCH(BI246, 'Staff List'!$B$9:$B$358, 0)), "")</f>
        <v/>
      </c>
      <c r="BD242" s="323" t="str">
        <f ca="1">IFERROR(INDEX('Staff List'!$AU$6:$AU$10, MATCH(BC242, 'Staff List'!$AJ$6:$AJ$10, 0)), "")</f>
        <v/>
      </c>
      <c r="BE242" s="324"/>
      <c r="BF242" s="324"/>
      <c r="BG242" s="324"/>
      <c r="BH242" s="324"/>
      <c r="BI242" s="331"/>
      <c r="BJ242" s="29"/>
      <c r="BK242" s="1"/>
      <c r="BN242" s="8">
        <v>241</v>
      </c>
      <c r="BO242" s="9" t="str">
        <f>IF(INDEX('Staff List'!$E$9:$E$358, MATCH(BN242, NumList, 0))="", "", INDEX('Staff List'!$E$9:$E$358, MATCH(BN242, NumList, 0)))</f>
        <v/>
      </c>
      <c r="BP242" s="9" t="str">
        <f>IFERROR(RANK(BO242,$BO$2:$BO$351,1)+COUNTIF($BO$2:BO242,BO242)-1, "")</f>
        <v/>
      </c>
      <c r="BQ242" s="9" t="str">
        <f>IF(BO242="", "", COUNTIF($BO$2:BO242, BO242))</f>
        <v/>
      </c>
      <c r="BR242" s="68" t="str">
        <f t="shared" si="9"/>
        <v/>
      </c>
      <c r="BT242" s="8">
        <v>241</v>
      </c>
      <c r="BU242" s="9" t="str">
        <f>IFERROR(IF(INDEX($CL$2:$CL$7,MATCH(BU237,$CK$2:$CK$7,0))&lt;=COUNTIF($BU$2:BU241,BU237),IF((BU237+1)&lt;=6,BU237+1,""),BU237), "")</f>
        <v/>
      </c>
      <c r="BV242" s="9" t="str">
        <f>IF(BU242="", "", COUNTIF($BU$2:BU242, BU242))</f>
        <v/>
      </c>
      <c r="BW242" s="68" t="str">
        <f t="shared" si="10"/>
        <v/>
      </c>
      <c r="BY242" s="80" t="str">
        <f t="shared" si="11"/>
        <v/>
      </c>
    </row>
    <row r="243" spans="1:77" x14ac:dyDescent="0.25">
      <c r="A243" s="1"/>
      <c r="B243" s="27"/>
      <c r="C243" s="314" t="s">
        <v>94</v>
      </c>
      <c r="D243" s="315"/>
      <c r="E243" s="315"/>
      <c r="F243" s="315"/>
      <c r="G243" s="74" t="str">
        <f ca="1">IFERROR(INDEX('Staff List'!$G$9:$G$358, MATCH(M246, 'Staff List'!$B$9:$B$358, 0)), "")</f>
        <v/>
      </c>
      <c r="H243" s="317" t="str">
        <f ca="1">IFERROR(INDEX('Staff List'!$AP$6:$AP$8, MATCH(G243, 'Staff List'!$AI$6:$AI$8, 0)), "")</f>
        <v/>
      </c>
      <c r="I243" s="313"/>
      <c r="J243" s="313"/>
      <c r="K243" s="313"/>
      <c r="L243" s="313"/>
      <c r="M243" s="331"/>
      <c r="N243" s="28"/>
      <c r="O243" s="314" t="s">
        <v>94</v>
      </c>
      <c r="P243" s="315"/>
      <c r="Q243" s="315"/>
      <c r="R243" s="315"/>
      <c r="S243" s="74" t="str">
        <f ca="1">IFERROR(INDEX('Staff List'!$G$9:$G$358, MATCH(Y246, 'Staff List'!$B$9:$B$358, 0)), "")</f>
        <v/>
      </c>
      <c r="T243" s="317" t="str">
        <f ca="1">IFERROR(INDEX('Staff List'!$AP$6:$AP$8, MATCH(S243, 'Staff List'!$AI$6:$AI$8, 0)), "")</f>
        <v/>
      </c>
      <c r="U243" s="313"/>
      <c r="V243" s="313"/>
      <c r="W243" s="313"/>
      <c r="X243" s="313"/>
      <c r="Y243" s="331"/>
      <c r="Z243" s="28"/>
      <c r="AA243" s="314" t="s">
        <v>94</v>
      </c>
      <c r="AB243" s="315"/>
      <c r="AC243" s="315"/>
      <c r="AD243" s="315"/>
      <c r="AE243" s="74" t="str">
        <f ca="1">IFERROR(INDEX('Staff List'!$G$9:$G$358, MATCH(AK246, 'Staff List'!$B$9:$B$358, 0)), "")</f>
        <v/>
      </c>
      <c r="AF243" s="317" t="str">
        <f ca="1">IFERROR(INDEX('Staff List'!$AP$6:$AP$8, MATCH(AE243, 'Staff List'!$AI$6:$AI$8, 0)), "")</f>
        <v/>
      </c>
      <c r="AG243" s="313"/>
      <c r="AH243" s="313"/>
      <c r="AI243" s="313"/>
      <c r="AJ243" s="313"/>
      <c r="AK243" s="331"/>
      <c r="AL243" s="28"/>
      <c r="AM243" s="314" t="s">
        <v>94</v>
      </c>
      <c r="AN243" s="315"/>
      <c r="AO243" s="315"/>
      <c r="AP243" s="315"/>
      <c r="AQ243" s="74" t="str">
        <f ca="1">IFERROR(INDEX('Staff List'!$G$9:$G$358, MATCH(AW246, 'Staff List'!$B$9:$B$358, 0)), "")</f>
        <v/>
      </c>
      <c r="AR243" s="317" t="str">
        <f ca="1">IFERROR(INDEX('Staff List'!$AP$6:$AP$8, MATCH(AQ243, 'Staff List'!$AI$6:$AI$8, 0)), "")</f>
        <v/>
      </c>
      <c r="AS243" s="313"/>
      <c r="AT243" s="313"/>
      <c r="AU243" s="313"/>
      <c r="AV243" s="313"/>
      <c r="AW243" s="331"/>
      <c r="AX243" s="28"/>
      <c r="AY243" s="314" t="s">
        <v>94</v>
      </c>
      <c r="AZ243" s="315"/>
      <c r="BA243" s="315"/>
      <c r="BB243" s="315"/>
      <c r="BC243" s="74" t="str">
        <f ca="1">IFERROR(INDEX('Staff List'!$G$9:$G$358, MATCH(BI246, 'Staff List'!$B$9:$B$358, 0)), "")</f>
        <v/>
      </c>
      <c r="BD243" s="317" t="str">
        <f ca="1">IFERROR(INDEX('Staff List'!$AP$6:$AP$8, MATCH(BC243, 'Staff List'!$AI$6:$AI$8, 0)), "")</f>
        <v/>
      </c>
      <c r="BE243" s="313"/>
      <c r="BF243" s="313"/>
      <c r="BG243" s="313"/>
      <c r="BH243" s="313"/>
      <c r="BI243" s="331"/>
      <c r="BJ243" s="29"/>
      <c r="BK243" s="1"/>
      <c r="BN243" s="8">
        <v>242</v>
      </c>
      <c r="BO243" s="9" t="str">
        <f>IF(INDEX('Staff List'!$E$9:$E$358, MATCH(BN243, NumList, 0))="", "", INDEX('Staff List'!$E$9:$E$358, MATCH(BN243, NumList, 0)))</f>
        <v/>
      </c>
      <c r="BP243" s="9" t="str">
        <f>IFERROR(RANK(BO243,$BO$2:$BO$351,1)+COUNTIF($BO$2:BO243,BO243)-1, "")</f>
        <v/>
      </c>
      <c r="BQ243" s="9" t="str">
        <f>IF(BO243="", "", COUNTIF($BO$2:BO243, BO243))</f>
        <v/>
      </c>
      <c r="BR243" s="68" t="str">
        <f t="shared" si="9"/>
        <v/>
      </c>
      <c r="BT243" s="8">
        <v>242</v>
      </c>
      <c r="BU243" s="9" t="str">
        <f>IFERROR(IF(INDEX($CL$2:$CL$7, MATCH(BU242, $CK$2:$CK$7, 0))&lt;=COUNTIF($BU$2:BU242, BU242), "", BU242), "")</f>
        <v/>
      </c>
      <c r="BV243" s="9" t="str">
        <f>IF(BU243="", "", COUNTIF($BU$2:BU243, BU243))</f>
        <v/>
      </c>
      <c r="BW243" s="68" t="str">
        <f t="shared" si="10"/>
        <v/>
      </c>
      <c r="BY243" s="80" t="str">
        <f t="shared" si="11"/>
        <v/>
      </c>
    </row>
    <row r="244" spans="1:77" x14ac:dyDescent="0.25">
      <c r="A244" s="1"/>
      <c r="B244" s="27"/>
      <c r="C244" s="314" t="s">
        <v>97</v>
      </c>
      <c r="D244" s="315"/>
      <c r="E244" s="315"/>
      <c r="F244" s="319"/>
      <c r="G244" s="320"/>
      <c r="H244" s="317" t="str">
        <f ca="1">IFERROR(INDEX('Staff List'!$AT$6:$AT$8, MATCH(E241, 'Staff List'!$AM$6:$AM$8, 0)), "")</f>
        <v/>
      </c>
      <c r="I244" s="313"/>
      <c r="J244" s="313"/>
      <c r="K244" s="313"/>
      <c r="L244" s="313"/>
      <c r="M244" s="75" t="e">
        <f ca="1">INDEX($BY$2:$BY$401, MATCH(M247, $BT$2:$BT$401, 0))</f>
        <v>#N/A</v>
      </c>
      <c r="N244" s="28"/>
      <c r="O244" s="314" t="s">
        <v>97</v>
      </c>
      <c r="P244" s="315"/>
      <c r="Q244" s="315"/>
      <c r="R244" s="319"/>
      <c r="S244" s="320"/>
      <c r="T244" s="317" t="str">
        <f ca="1">IFERROR(INDEX('Staff List'!$AT$6:$AT$8, MATCH(Q241, 'Staff List'!$AM$6:$AM$8, 0)), "")</f>
        <v/>
      </c>
      <c r="U244" s="313"/>
      <c r="V244" s="313"/>
      <c r="W244" s="313"/>
      <c r="X244" s="313"/>
      <c r="Y244" s="75" t="e">
        <f ca="1">INDEX($BY$2:$BY$401, MATCH(Y247, $BT$2:$BT$401, 0))</f>
        <v>#N/A</v>
      </c>
      <c r="Z244" s="28"/>
      <c r="AA244" s="314" t="s">
        <v>97</v>
      </c>
      <c r="AB244" s="315"/>
      <c r="AC244" s="315"/>
      <c r="AD244" s="319"/>
      <c r="AE244" s="320"/>
      <c r="AF244" s="317" t="str">
        <f ca="1">IFERROR(INDEX('Staff List'!$AT$6:$AT$8, MATCH(AC241, 'Staff List'!$AM$6:$AM$8, 0)), "")</f>
        <v/>
      </c>
      <c r="AG244" s="313"/>
      <c r="AH244" s="313"/>
      <c r="AI244" s="313"/>
      <c r="AJ244" s="313"/>
      <c r="AK244" s="75" t="e">
        <f ca="1">INDEX($BY$2:$BY$401, MATCH(AK247, $BT$2:$BT$401, 0))</f>
        <v>#N/A</v>
      </c>
      <c r="AL244" s="28"/>
      <c r="AM244" s="314" t="s">
        <v>97</v>
      </c>
      <c r="AN244" s="315"/>
      <c r="AO244" s="315"/>
      <c r="AP244" s="319"/>
      <c r="AQ244" s="320"/>
      <c r="AR244" s="317" t="str">
        <f ca="1">IFERROR(INDEX('Staff List'!$AT$6:$AT$8, MATCH(AO241, 'Staff List'!$AM$6:$AM$8, 0)), "")</f>
        <v/>
      </c>
      <c r="AS244" s="313"/>
      <c r="AT244" s="313"/>
      <c r="AU244" s="313"/>
      <c r="AV244" s="313"/>
      <c r="AW244" s="75" t="e">
        <f ca="1">INDEX($BY$2:$BY$401, MATCH(AW247, $BT$2:$BT$401, 0))</f>
        <v>#N/A</v>
      </c>
      <c r="AX244" s="28"/>
      <c r="AY244" s="314" t="s">
        <v>97</v>
      </c>
      <c r="AZ244" s="315"/>
      <c r="BA244" s="315"/>
      <c r="BB244" s="319"/>
      <c r="BC244" s="320"/>
      <c r="BD244" s="317" t="str">
        <f ca="1">IFERROR(INDEX('Staff List'!$AT$6:$AT$8, MATCH(BA241, 'Staff List'!$AM$6:$AM$8, 0)), "")</f>
        <v/>
      </c>
      <c r="BE244" s="313"/>
      <c r="BF244" s="313"/>
      <c r="BG244" s="313"/>
      <c r="BH244" s="313"/>
      <c r="BI244" s="75" t="e">
        <f ca="1">INDEX($BY$2:$BY$401, MATCH(BI247, $BT$2:$BT$401, 0))</f>
        <v>#N/A</v>
      </c>
      <c r="BJ244" s="29"/>
      <c r="BK244" s="1"/>
      <c r="BN244" s="8">
        <v>243</v>
      </c>
      <c r="BO244" s="9" t="str">
        <f>IF(INDEX('Staff List'!$E$9:$E$358, MATCH(BN244, NumList, 0))="", "", INDEX('Staff List'!$E$9:$E$358, MATCH(BN244, NumList, 0)))</f>
        <v/>
      </c>
      <c r="BP244" s="9" t="str">
        <f>IFERROR(RANK(BO244,$BO$2:$BO$351,1)+COUNTIF($BO$2:BO244,BO244)-1, "")</f>
        <v/>
      </c>
      <c r="BQ244" s="9" t="str">
        <f>IF(BO244="", "", COUNTIF($BO$2:BO244, BO244))</f>
        <v/>
      </c>
      <c r="BR244" s="68" t="str">
        <f t="shared" si="9"/>
        <v/>
      </c>
      <c r="BT244" s="8">
        <v>243</v>
      </c>
      <c r="BU244" s="9" t="str">
        <f>IFERROR(IF(INDEX($CL$2:$CL$7, MATCH(BU243, $CK$2:$CK$7, 0))&lt;=COUNTIF($BU$2:BU243, BU242), "", BU242), "")</f>
        <v/>
      </c>
      <c r="BV244" s="9" t="str">
        <f>IF(BU244="", "", COUNTIF($BU$2:BU244, BU244))</f>
        <v/>
      </c>
      <c r="BW244" s="68" t="str">
        <f t="shared" si="10"/>
        <v/>
      </c>
      <c r="BY244" s="80" t="str">
        <f t="shared" si="11"/>
        <v/>
      </c>
    </row>
    <row r="245" spans="1:77" x14ac:dyDescent="0.25">
      <c r="A245" s="1"/>
      <c r="B245" s="27"/>
      <c r="C245" s="314" t="s">
        <v>93</v>
      </c>
      <c r="D245" s="315"/>
      <c r="E245" s="316"/>
      <c r="F245" s="313" t="str">
        <f ca="1">IFERROR(IF(INDEX('Staff List'!$M$9:$M$358, MATCH(M246, 'Staff List'!$B$9:$B$358, 0))="", "", INDEX('Staff List'!$M$9:$M$358, MATCH(M246, 'Staff List'!$B$9:$B$358, 0))), "")</f>
        <v/>
      </c>
      <c r="G245" s="313"/>
      <c r="H245" s="313"/>
      <c r="I245" s="313"/>
      <c r="J245" s="313"/>
      <c r="K245" s="313"/>
      <c r="L245" s="313"/>
      <c r="M245" s="75" t="str">
        <f ca="1">IFERROR(INDEX($BO$2:$BO$351, MATCH(M244, $BP$2:$BP$351, 0)), "")</f>
        <v/>
      </c>
      <c r="N245" s="28"/>
      <c r="O245" s="314" t="s">
        <v>93</v>
      </c>
      <c r="P245" s="315"/>
      <c r="Q245" s="316"/>
      <c r="R245" s="313" t="str">
        <f ca="1">IFERROR(IF(INDEX('Staff List'!$M$9:$M$358, MATCH(Y246, 'Staff List'!$B$9:$B$358, 0))="", "", INDEX('Staff List'!$M$9:$M$358, MATCH(Y246, 'Staff List'!$B$9:$B$358, 0))), "")</f>
        <v/>
      </c>
      <c r="S245" s="313"/>
      <c r="T245" s="313"/>
      <c r="U245" s="313"/>
      <c r="V245" s="313"/>
      <c r="W245" s="313"/>
      <c r="X245" s="313"/>
      <c r="Y245" s="75" t="str">
        <f ca="1">IFERROR(INDEX($BO$2:$BO$351, MATCH(Y244, $BP$2:$BP$351, 0)), "")</f>
        <v/>
      </c>
      <c r="Z245" s="28"/>
      <c r="AA245" s="314" t="s">
        <v>93</v>
      </c>
      <c r="AB245" s="315"/>
      <c r="AC245" s="316"/>
      <c r="AD245" s="313" t="str">
        <f ca="1">IFERROR(IF(INDEX('Staff List'!$M$9:$M$358, MATCH(AK246, 'Staff List'!$B$9:$B$358, 0))="", "", INDEX('Staff List'!$M$9:$M$358, MATCH(AK246, 'Staff List'!$B$9:$B$358, 0))), "")</f>
        <v/>
      </c>
      <c r="AE245" s="313"/>
      <c r="AF245" s="313"/>
      <c r="AG245" s="313"/>
      <c r="AH245" s="313"/>
      <c r="AI245" s="313"/>
      <c r="AJ245" s="313"/>
      <c r="AK245" s="75" t="str">
        <f ca="1">IFERROR(INDEX($BO$2:$BO$351, MATCH(AK244, $BP$2:$BP$351, 0)), "")</f>
        <v/>
      </c>
      <c r="AL245" s="28"/>
      <c r="AM245" s="314" t="s">
        <v>93</v>
      </c>
      <c r="AN245" s="315"/>
      <c r="AO245" s="316"/>
      <c r="AP245" s="313" t="str">
        <f ca="1">IFERROR(IF(INDEX('Staff List'!$M$9:$M$358, MATCH(AW246, 'Staff List'!$B$9:$B$358, 0))="", "", INDEX('Staff List'!$M$9:$M$358, MATCH(AW246, 'Staff List'!$B$9:$B$358, 0))), "")</f>
        <v/>
      </c>
      <c r="AQ245" s="313"/>
      <c r="AR245" s="313"/>
      <c r="AS245" s="313"/>
      <c r="AT245" s="313"/>
      <c r="AU245" s="313"/>
      <c r="AV245" s="313"/>
      <c r="AW245" s="75" t="str">
        <f ca="1">IFERROR(INDEX($BO$2:$BO$351, MATCH(AW244, $BP$2:$BP$351, 0)), "")</f>
        <v/>
      </c>
      <c r="AX245" s="28"/>
      <c r="AY245" s="314" t="s">
        <v>93</v>
      </c>
      <c r="AZ245" s="315"/>
      <c r="BA245" s="316"/>
      <c r="BB245" s="313" t="str">
        <f ca="1">IFERROR(IF(INDEX('Staff List'!$M$9:$M$358, MATCH(BI246, 'Staff List'!$B$9:$B$358, 0))="", "", INDEX('Staff List'!$M$9:$M$358, MATCH(BI246, 'Staff List'!$B$9:$B$358, 0))), "")</f>
        <v/>
      </c>
      <c r="BC245" s="313"/>
      <c r="BD245" s="313"/>
      <c r="BE245" s="313"/>
      <c r="BF245" s="313"/>
      <c r="BG245" s="313"/>
      <c r="BH245" s="313"/>
      <c r="BI245" s="75" t="str">
        <f ca="1">IFERROR(INDEX($BO$2:$BO$351, MATCH(BI244, $BP$2:$BP$351, 0)), "")</f>
        <v/>
      </c>
      <c r="BJ245" s="29"/>
      <c r="BK245" s="1"/>
      <c r="BN245" s="8">
        <v>244</v>
      </c>
      <c r="BO245" s="9" t="str">
        <f>IF(INDEX('Staff List'!$E$9:$E$358, MATCH(BN245, NumList, 0))="", "", INDEX('Staff List'!$E$9:$E$358, MATCH(BN245, NumList, 0)))</f>
        <v/>
      </c>
      <c r="BP245" s="9" t="str">
        <f>IFERROR(RANK(BO245,$BO$2:$BO$351,1)+COUNTIF($BO$2:BO245,BO245)-1, "")</f>
        <v/>
      </c>
      <c r="BQ245" s="9" t="str">
        <f>IF(BO245="", "", COUNTIF($BO$2:BO245, BO245))</f>
        <v/>
      </c>
      <c r="BR245" s="68" t="str">
        <f t="shared" si="9"/>
        <v/>
      </c>
      <c r="BT245" s="8">
        <v>244</v>
      </c>
      <c r="BU245" s="9" t="str">
        <f>IFERROR(IF(INDEX($CL$2:$CL$7, MATCH(BU244, $CK$2:$CK$7, 0))&lt;=COUNTIF($BU$2:BU244, BU242), "", BU242), "")</f>
        <v/>
      </c>
      <c r="BV245" s="9" t="str">
        <f>IF(BU245="", "", COUNTIF($BU$2:BU245, BU245))</f>
        <v/>
      </c>
      <c r="BW245" s="68" t="str">
        <f t="shared" si="10"/>
        <v/>
      </c>
      <c r="BY245" s="80" t="str">
        <f t="shared" si="11"/>
        <v/>
      </c>
    </row>
    <row r="246" spans="1:77" x14ac:dyDescent="0.25">
      <c r="A246" s="1"/>
      <c r="B246" s="27"/>
      <c r="C246" s="314" t="s">
        <v>92</v>
      </c>
      <c r="D246" s="315"/>
      <c r="E246" s="316"/>
      <c r="F246" s="317" t="str">
        <f ca="1">IFERROR(IF(INDEX('Staff List'!$Q$9:$Q$358, MATCH(M246, 'Staff List'!$B$9:$B$358, 0))="", "", INDEX('Staff List'!$Q$9:$Q$358, MATCH(M246, 'Staff List'!$B$9:$B$358, 0))), "")</f>
        <v/>
      </c>
      <c r="G246" s="313"/>
      <c r="H246" s="313"/>
      <c r="I246" s="313"/>
      <c r="J246" s="313"/>
      <c r="K246" s="313"/>
      <c r="L246" s="313"/>
      <c r="M246" s="75" t="str">
        <f ca="1">IFERROR(IF(M244="", "", INDEX($BN$2:$BN$351, MATCH(M244, $BP$2:$BP$351, 0))), "")</f>
        <v/>
      </c>
      <c r="N246" s="28"/>
      <c r="O246" s="314" t="s">
        <v>92</v>
      </c>
      <c r="P246" s="315"/>
      <c r="Q246" s="316"/>
      <c r="R246" s="317" t="str">
        <f ca="1">IFERROR(IF(INDEX('Staff List'!$Q$9:$Q$358, MATCH(Y246, 'Staff List'!$B$9:$B$358, 0))="", "", INDEX('Staff List'!$Q$9:$Q$358, MATCH(Y246, 'Staff List'!$B$9:$B$358, 0))), "")</f>
        <v/>
      </c>
      <c r="S246" s="313"/>
      <c r="T246" s="313"/>
      <c r="U246" s="313"/>
      <c r="V246" s="313"/>
      <c r="W246" s="313"/>
      <c r="X246" s="313"/>
      <c r="Y246" s="75" t="str">
        <f ca="1">IFERROR(IF(Y244="", "", INDEX($BN$2:$BN$351, MATCH(Y244, $BP$2:$BP$351, 0))), "")</f>
        <v/>
      </c>
      <c r="Z246" s="28"/>
      <c r="AA246" s="314" t="s">
        <v>92</v>
      </c>
      <c r="AB246" s="315"/>
      <c r="AC246" s="316"/>
      <c r="AD246" s="317" t="str">
        <f ca="1">IFERROR(IF(INDEX('Staff List'!$Q$9:$Q$358, MATCH(AK246, 'Staff List'!$B$9:$B$358, 0))="", "", INDEX('Staff List'!$Q$9:$Q$358, MATCH(AK246, 'Staff List'!$B$9:$B$358, 0))), "")</f>
        <v/>
      </c>
      <c r="AE246" s="313"/>
      <c r="AF246" s="313"/>
      <c r="AG246" s="313"/>
      <c r="AH246" s="313"/>
      <c r="AI246" s="313"/>
      <c r="AJ246" s="313"/>
      <c r="AK246" s="75" t="str">
        <f ca="1">IFERROR(IF(AK244="", "", INDEX($BN$2:$BN$351, MATCH(AK244, $BP$2:$BP$351, 0))), "")</f>
        <v/>
      </c>
      <c r="AL246" s="28"/>
      <c r="AM246" s="314" t="s">
        <v>92</v>
      </c>
      <c r="AN246" s="315"/>
      <c r="AO246" s="316"/>
      <c r="AP246" s="317" t="str">
        <f ca="1">IFERROR(IF(INDEX('Staff List'!$Q$9:$Q$358, MATCH(AW246, 'Staff List'!$B$9:$B$358, 0))="", "", INDEX('Staff List'!$Q$9:$Q$358, MATCH(AW246, 'Staff List'!$B$9:$B$358, 0))), "")</f>
        <v/>
      </c>
      <c r="AQ246" s="313"/>
      <c r="AR246" s="313"/>
      <c r="AS246" s="313"/>
      <c r="AT246" s="313"/>
      <c r="AU246" s="313"/>
      <c r="AV246" s="313"/>
      <c r="AW246" s="75" t="str">
        <f ca="1">IFERROR(IF(AW244="", "", INDEX($BN$2:$BN$351, MATCH(AW244, $BP$2:$BP$351, 0))), "")</f>
        <v/>
      </c>
      <c r="AX246" s="28"/>
      <c r="AY246" s="314" t="s">
        <v>92</v>
      </c>
      <c r="AZ246" s="315"/>
      <c r="BA246" s="316"/>
      <c r="BB246" s="317" t="str">
        <f ca="1">IFERROR(IF(INDEX('Staff List'!$Q$9:$Q$358, MATCH(BI246, 'Staff List'!$B$9:$B$358, 0))="", "", INDEX('Staff List'!$Q$9:$Q$358, MATCH(BI246, 'Staff List'!$B$9:$B$358, 0))), "")</f>
        <v/>
      </c>
      <c r="BC246" s="313"/>
      <c r="BD246" s="313"/>
      <c r="BE246" s="313"/>
      <c r="BF246" s="313"/>
      <c r="BG246" s="313"/>
      <c r="BH246" s="313"/>
      <c r="BI246" s="75" t="str">
        <f ca="1">IFERROR(IF(BI244="", "", INDEX($BN$2:$BN$351, MATCH(BI244, $BP$2:$BP$351, 0))), "")</f>
        <v/>
      </c>
      <c r="BJ246" s="29"/>
      <c r="BK246" s="1"/>
      <c r="BN246" s="8">
        <v>245</v>
      </c>
      <c r="BO246" s="9" t="str">
        <f>IF(INDEX('Staff List'!$E$9:$E$358, MATCH(BN246, NumList, 0))="", "", INDEX('Staff List'!$E$9:$E$358, MATCH(BN246, NumList, 0)))</f>
        <v/>
      </c>
      <c r="BP246" s="9" t="str">
        <f>IFERROR(RANK(BO246,$BO$2:$BO$351,1)+COUNTIF($BO$2:BO246,BO246)-1, "")</f>
        <v/>
      </c>
      <c r="BQ246" s="9" t="str">
        <f>IF(BO246="", "", COUNTIF($BO$2:BO246, BO246))</f>
        <v/>
      </c>
      <c r="BR246" s="68" t="str">
        <f t="shared" si="9"/>
        <v/>
      </c>
      <c r="BT246" s="8">
        <v>245</v>
      </c>
      <c r="BU246" s="9" t="str">
        <f>IFERROR(IF(INDEX($CL$2:$CL$7, MATCH(BU245, $CK$2:$CK$7, 0))&lt;=COUNTIF($BU$2:BU245, BU242), "", BU242), "")</f>
        <v/>
      </c>
      <c r="BV246" s="9" t="str">
        <f>IF(BU246="", "", COUNTIF($BU$2:BU246, BU246))</f>
        <v/>
      </c>
      <c r="BW246" s="68" t="str">
        <f t="shared" si="10"/>
        <v/>
      </c>
      <c r="BY246" s="80" t="str">
        <f t="shared" si="11"/>
        <v/>
      </c>
    </row>
    <row r="247" spans="1:77" x14ac:dyDescent="0.25">
      <c r="A247" s="1"/>
      <c r="B247" s="27"/>
      <c r="C247" s="318" t="s">
        <v>96</v>
      </c>
      <c r="D247" s="319"/>
      <c r="E247" s="320"/>
      <c r="F247" s="321" t="str">
        <f ca="1">IFERROR(IF(INDEX('Staff List'!$U$9:$U$358, MATCH(M246, 'Staff List'!$B$9:$B$358, 0))="", "", INDEX('Staff List'!$U$9:$U$358, MATCH(M246, 'Staff List'!$B$9:$B$358, 0))), "")</f>
        <v/>
      </c>
      <c r="G247" s="322"/>
      <c r="H247" s="322"/>
      <c r="I247" s="322"/>
      <c r="J247" s="322"/>
      <c r="K247" s="322"/>
      <c r="L247" s="322"/>
      <c r="M247" s="81">
        <f ca="1">BI237+1</f>
        <v>610</v>
      </c>
      <c r="N247" s="28"/>
      <c r="O247" s="318" t="s">
        <v>96</v>
      </c>
      <c r="P247" s="319"/>
      <c r="Q247" s="320"/>
      <c r="R247" s="321" t="str">
        <f ca="1">IFERROR(IF(INDEX('Staff List'!$U$9:$U$358, MATCH(Y246, 'Staff List'!$B$9:$B$358, 0))="", "", INDEX('Staff List'!$U$9:$U$358, MATCH(Y246, 'Staff List'!$B$9:$B$358, 0))), "")</f>
        <v/>
      </c>
      <c r="S247" s="322"/>
      <c r="T247" s="322"/>
      <c r="U247" s="322"/>
      <c r="V247" s="322"/>
      <c r="W247" s="322"/>
      <c r="X247" s="322"/>
      <c r="Y247" s="81">
        <f ca="1">M247+1</f>
        <v>611</v>
      </c>
      <c r="Z247" s="28"/>
      <c r="AA247" s="318" t="s">
        <v>96</v>
      </c>
      <c r="AB247" s="319"/>
      <c r="AC247" s="320"/>
      <c r="AD247" s="321" t="str">
        <f ca="1">IFERROR(IF(INDEX('Staff List'!$U$9:$U$358, MATCH(AK246, 'Staff List'!$B$9:$B$358, 0))="", "", INDEX('Staff List'!$U$9:$U$358, MATCH(AK246, 'Staff List'!$B$9:$B$358, 0))), "")</f>
        <v/>
      </c>
      <c r="AE247" s="322"/>
      <c r="AF247" s="322"/>
      <c r="AG247" s="322"/>
      <c r="AH247" s="322"/>
      <c r="AI247" s="322"/>
      <c r="AJ247" s="322"/>
      <c r="AK247" s="81">
        <f ca="1">Y247+1</f>
        <v>612</v>
      </c>
      <c r="AL247" s="28"/>
      <c r="AM247" s="318" t="s">
        <v>96</v>
      </c>
      <c r="AN247" s="319"/>
      <c r="AO247" s="320"/>
      <c r="AP247" s="321" t="str">
        <f ca="1">IFERROR(IF(INDEX('Staff List'!$U$9:$U$358, MATCH(AW246, 'Staff List'!$B$9:$B$358, 0))="", "", INDEX('Staff List'!$U$9:$U$358, MATCH(AW246, 'Staff List'!$B$9:$B$358, 0))), "")</f>
        <v/>
      </c>
      <c r="AQ247" s="322"/>
      <c r="AR247" s="322"/>
      <c r="AS247" s="322"/>
      <c r="AT247" s="322"/>
      <c r="AU247" s="322"/>
      <c r="AV247" s="322"/>
      <c r="AW247" s="81">
        <f ca="1">AK247+1</f>
        <v>613</v>
      </c>
      <c r="AX247" s="28"/>
      <c r="AY247" s="318" t="s">
        <v>96</v>
      </c>
      <c r="AZ247" s="319"/>
      <c r="BA247" s="320"/>
      <c r="BB247" s="321" t="str">
        <f ca="1">IFERROR(IF(INDEX('Staff List'!$U$9:$U$358, MATCH(BI246, 'Staff List'!$B$9:$B$358, 0))="", "", INDEX('Staff List'!$U$9:$U$358, MATCH(BI246, 'Staff List'!$B$9:$B$358, 0))), "")</f>
        <v/>
      </c>
      <c r="BC247" s="322"/>
      <c r="BD247" s="322"/>
      <c r="BE247" s="322"/>
      <c r="BF247" s="322"/>
      <c r="BG247" s="322"/>
      <c r="BH247" s="322"/>
      <c r="BI247" s="81">
        <f ca="1">AW247+1</f>
        <v>614</v>
      </c>
      <c r="BJ247" s="29"/>
      <c r="BK247" s="1"/>
      <c r="BN247" s="8">
        <v>246</v>
      </c>
      <c r="BO247" s="9" t="str">
        <f>IF(INDEX('Staff List'!$E$9:$E$358, MATCH(BN247, NumList, 0))="", "", INDEX('Staff List'!$E$9:$E$358, MATCH(BN247, NumList, 0)))</f>
        <v/>
      </c>
      <c r="BP247" s="9" t="str">
        <f>IFERROR(RANK(BO247,$BO$2:$BO$351,1)+COUNTIF($BO$2:BO247,BO247)-1, "")</f>
        <v/>
      </c>
      <c r="BQ247" s="9" t="str">
        <f>IF(BO247="", "", COUNTIF($BO$2:BO247, BO247))</f>
        <v/>
      </c>
      <c r="BR247" s="68" t="str">
        <f t="shared" si="9"/>
        <v/>
      </c>
      <c r="BT247" s="8">
        <v>246</v>
      </c>
      <c r="BU247" s="9" t="str">
        <f>IFERROR(IF(INDEX($CL$2:$CL$7,MATCH(BU242,$CK$2:$CK$7,0))&lt;=COUNTIF($BU$2:BU246,BU242),IF((BU242+1)&lt;=6,BU242+1,""),BU242), "")</f>
        <v/>
      </c>
      <c r="BV247" s="9" t="str">
        <f>IF(BU247="", "", COUNTIF($BU$2:BU247, BU247))</f>
        <v/>
      </c>
      <c r="BW247" s="68" t="str">
        <f t="shared" si="10"/>
        <v/>
      </c>
      <c r="BY247" s="80" t="str">
        <f t="shared" si="11"/>
        <v/>
      </c>
    </row>
    <row r="248" spans="1:77" x14ac:dyDescent="0.25">
      <c r="A248" s="1"/>
      <c r="B248" s="27"/>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c r="BE248" s="28"/>
      <c r="BF248" s="28"/>
      <c r="BG248" s="28"/>
      <c r="BH248" s="28"/>
      <c r="BI248" s="28"/>
      <c r="BJ248" s="29"/>
      <c r="BK248" s="1"/>
      <c r="BN248" s="8">
        <v>247</v>
      </c>
      <c r="BO248" s="9" t="str">
        <f>IF(INDEX('Staff List'!$E$9:$E$358, MATCH(BN248, NumList, 0))="", "", INDEX('Staff List'!$E$9:$E$358, MATCH(BN248, NumList, 0)))</f>
        <v/>
      </c>
      <c r="BP248" s="9" t="str">
        <f>IFERROR(RANK(BO248,$BO$2:$BO$351,1)+COUNTIF($BO$2:BO248,BO248)-1, "")</f>
        <v/>
      </c>
      <c r="BQ248" s="9" t="str">
        <f>IF(BO248="", "", COUNTIF($BO$2:BO248, BO248))</f>
        <v/>
      </c>
      <c r="BR248" s="68" t="str">
        <f t="shared" si="9"/>
        <v/>
      </c>
      <c r="BT248" s="8">
        <v>247</v>
      </c>
      <c r="BU248" s="9" t="str">
        <f>IFERROR(IF(INDEX($CL$2:$CL$7, MATCH(BU247, $CK$2:$CK$7, 0))&lt;=COUNTIF($BU$2:BU247, BU247), "", BU247), "")</f>
        <v/>
      </c>
      <c r="BV248" s="9" t="str">
        <f>IF(BU248="", "", COUNTIF($BU$2:BU248, BU248))</f>
        <v/>
      </c>
      <c r="BW248" s="68" t="str">
        <f t="shared" si="10"/>
        <v/>
      </c>
      <c r="BY248" s="80" t="str">
        <f t="shared" si="11"/>
        <v/>
      </c>
    </row>
    <row r="249" spans="1:77" x14ac:dyDescent="0.25">
      <c r="A249" s="1"/>
      <c r="B249" s="27"/>
      <c r="C249" s="121" t="str">
        <f ca="1">"Tier "&amp;M255&amp;""</f>
        <v xml:space="preserve">Tier </v>
      </c>
      <c r="D249" s="122"/>
      <c r="E249" s="122"/>
      <c r="F249" s="122"/>
      <c r="G249" s="122"/>
      <c r="H249" s="122"/>
      <c r="I249" s="122"/>
      <c r="J249" s="122"/>
      <c r="K249" s="122"/>
      <c r="L249" s="122"/>
      <c r="M249" s="239"/>
      <c r="N249" s="28"/>
      <c r="O249" s="121" t="str">
        <f ca="1">"Tier "&amp;Y255&amp;""</f>
        <v xml:space="preserve">Tier </v>
      </c>
      <c r="P249" s="122"/>
      <c r="Q249" s="122"/>
      <c r="R249" s="122"/>
      <c r="S249" s="122"/>
      <c r="T249" s="122"/>
      <c r="U249" s="122"/>
      <c r="V249" s="122"/>
      <c r="W249" s="122"/>
      <c r="X249" s="122"/>
      <c r="Y249" s="239"/>
      <c r="Z249" s="28"/>
      <c r="AA249" s="121" t="str">
        <f ca="1">"Tier "&amp;AK255&amp;""</f>
        <v xml:space="preserve">Tier </v>
      </c>
      <c r="AB249" s="122"/>
      <c r="AC249" s="122"/>
      <c r="AD249" s="122"/>
      <c r="AE249" s="122"/>
      <c r="AF249" s="122"/>
      <c r="AG249" s="122"/>
      <c r="AH249" s="122"/>
      <c r="AI249" s="122"/>
      <c r="AJ249" s="122"/>
      <c r="AK249" s="239"/>
      <c r="AL249" s="28"/>
      <c r="AM249" s="121" t="str">
        <f ca="1">"Tier "&amp;AW255&amp;""</f>
        <v xml:space="preserve">Tier </v>
      </c>
      <c r="AN249" s="122"/>
      <c r="AO249" s="122"/>
      <c r="AP249" s="122"/>
      <c r="AQ249" s="122"/>
      <c r="AR249" s="122"/>
      <c r="AS249" s="122"/>
      <c r="AT249" s="122"/>
      <c r="AU249" s="122"/>
      <c r="AV249" s="122"/>
      <c r="AW249" s="239"/>
      <c r="AX249" s="28"/>
      <c r="AY249" s="121" t="str">
        <f ca="1">"Tier "&amp;BI255&amp;""</f>
        <v xml:space="preserve">Tier </v>
      </c>
      <c r="AZ249" s="122"/>
      <c r="BA249" s="122"/>
      <c r="BB249" s="122"/>
      <c r="BC249" s="122"/>
      <c r="BD249" s="122"/>
      <c r="BE249" s="122"/>
      <c r="BF249" s="122"/>
      <c r="BG249" s="122"/>
      <c r="BH249" s="122"/>
      <c r="BI249" s="239"/>
      <c r="BJ249" s="29"/>
      <c r="BK249" s="1"/>
      <c r="BN249" s="8">
        <v>248</v>
      </c>
      <c r="BO249" s="9" t="str">
        <f>IF(INDEX('Staff List'!$E$9:$E$358, MATCH(BN249, NumList, 0))="", "", INDEX('Staff List'!$E$9:$E$358, MATCH(BN249, NumList, 0)))</f>
        <v/>
      </c>
      <c r="BP249" s="9" t="str">
        <f>IFERROR(RANK(BO249,$BO$2:$BO$351,1)+COUNTIF($BO$2:BO249,BO249)-1, "")</f>
        <v/>
      </c>
      <c r="BQ249" s="9" t="str">
        <f>IF(BO249="", "", COUNTIF($BO$2:BO249, BO249))</f>
        <v/>
      </c>
      <c r="BR249" s="68" t="str">
        <f t="shared" si="9"/>
        <v/>
      </c>
      <c r="BT249" s="8">
        <v>248</v>
      </c>
      <c r="BU249" s="9" t="str">
        <f>IFERROR(IF(INDEX($CL$2:$CL$7, MATCH(BU248, $CK$2:$CK$7, 0))&lt;=COUNTIF($BU$2:BU248, BU247), "", BU247), "")</f>
        <v/>
      </c>
      <c r="BV249" s="9" t="str">
        <f>IF(BU249="", "", COUNTIF($BU$2:BU249, BU249))</f>
        <v/>
      </c>
      <c r="BW249" s="68" t="str">
        <f t="shared" si="10"/>
        <v/>
      </c>
      <c r="BY249" s="80" t="str">
        <f t="shared" si="11"/>
        <v/>
      </c>
    </row>
    <row r="250" spans="1:77" x14ac:dyDescent="0.25">
      <c r="A250" s="1"/>
      <c r="B250" s="27"/>
      <c r="C250" s="326" t="s">
        <v>91</v>
      </c>
      <c r="D250" s="325"/>
      <c r="E250" s="327"/>
      <c r="F250" s="328" t="str">
        <f ca="1">IFERROR(IF(INDEX('Staff List'!$C$9:$C$358, MATCH(M256, 'Staff List'!$B$9:$B$358, 0))="", "", INDEX('Staff List'!$C$9:$C$358, MATCH(M256, 'Staff List'!$B$9:$B$358, 0))), "")</f>
        <v/>
      </c>
      <c r="G250" s="329"/>
      <c r="H250" s="329"/>
      <c r="I250" s="329"/>
      <c r="J250" s="329"/>
      <c r="K250" s="329"/>
      <c r="L250" s="329"/>
      <c r="M250" s="330"/>
      <c r="N250" s="28"/>
      <c r="O250" s="326" t="s">
        <v>91</v>
      </c>
      <c r="P250" s="325"/>
      <c r="Q250" s="327"/>
      <c r="R250" s="328" t="str">
        <f ca="1">IFERROR(IF(INDEX('Staff List'!$C$9:$C$358, MATCH(Y256, 'Staff List'!$B$9:$B$358, 0))="", "", INDEX('Staff List'!$C$9:$C$358, MATCH(Y256, 'Staff List'!$B$9:$B$358, 0))), "")</f>
        <v/>
      </c>
      <c r="S250" s="329"/>
      <c r="T250" s="329"/>
      <c r="U250" s="329"/>
      <c r="V250" s="329"/>
      <c r="W250" s="329"/>
      <c r="X250" s="329"/>
      <c r="Y250" s="330"/>
      <c r="Z250" s="28"/>
      <c r="AA250" s="326" t="s">
        <v>91</v>
      </c>
      <c r="AB250" s="325"/>
      <c r="AC250" s="327"/>
      <c r="AD250" s="328" t="str">
        <f ca="1">IFERROR(IF(INDEX('Staff List'!$C$9:$C$358, MATCH(AK256, 'Staff List'!$B$9:$B$358, 0))="", "", INDEX('Staff List'!$C$9:$C$358, MATCH(AK256, 'Staff List'!$B$9:$B$358, 0))), "")</f>
        <v/>
      </c>
      <c r="AE250" s="329"/>
      <c r="AF250" s="329"/>
      <c r="AG250" s="329"/>
      <c r="AH250" s="329"/>
      <c r="AI250" s="329"/>
      <c r="AJ250" s="329"/>
      <c r="AK250" s="330"/>
      <c r="AL250" s="28"/>
      <c r="AM250" s="326" t="s">
        <v>91</v>
      </c>
      <c r="AN250" s="325"/>
      <c r="AO250" s="327"/>
      <c r="AP250" s="328" t="str">
        <f ca="1">IFERROR(IF(INDEX('Staff List'!$C$9:$C$358, MATCH(AW256, 'Staff List'!$B$9:$B$358, 0))="", "", INDEX('Staff List'!$C$9:$C$358, MATCH(AW256, 'Staff List'!$B$9:$B$358, 0))), "")</f>
        <v/>
      </c>
      <c r="AQ250" s="329"/>
      <c r="AR250" s="329"/>
      <c r="AS250" s="329"/>
      <c r="AT250" s="329"/>
      <c r="AU250" s="329"/>
      <c r="AV250" s="329"/>
      <c r="AW250" s="330"/>
      <c r="AX250" s="28"/>
      <c r="AY250" s="326" t="s">
        <v>91</v>
      </c>
      <c r="AZ250" s="325"/>
      <c r="BA250" s="327"/>
      <c r="BB250" s="328" t="str">
        <f ca="1">IFERROR(IF(INDEX('Staff List'!$C$9:$C$358, MATCH(BI256, 'Staff List'!$B$9:$B$358, 0))="", "", INDEX('Staff List'!$C$9:$C$358, MATCH(BI256, 'Staff List'!$B$9:$B$358, 0))), "")</f>
        <v/>
      </c>
      <c r="BC250" s="329"/>
      <c r="BD250" s="329"/>
      <c r="BE250" s="329"/>
      <c r="BF250" s="329"/>
      <c r="BG250" s="329"/>
      <c r="BH250" s="329"/>
      <c r="BI250" s="330"/>
      <c r="BJ250" s="29"/>
      <c r="BK250" s="1"/>
      <c r="BN250" s="8">
        <v>249</v>
      </c>
      <c r="BO250" s="9" t="str">
        <f>IF(INDEX('Staff List'!$E$9:$E$358, MATCH(BN250, NumList, 0))="", "", INDEX('Staff List'!$E$9:$E$358, MATCH(BN250, NumList, 0)))</f>
        <v/>
      </c>
      <c r="BP250" s="9" t="str">
        <f>IFERROR(RANK(BO250,$BO$2:$BO$351,1)+COUNTIF($BO$2:BO250,BO250)-1, "")</f>
        <v/>
      </c>
      <c r="BQ250" s="9" t="str">
        <f>IF(BO250="", "", COUNTIF($BO$2:BO250, BO250))</f>
        <v/>
      </c>
      <c r="BR250" s="68" t="str">
        <f t="shared" si="9"/>
        <v/>
      </c>
      <c r="BT250" s="8">
        <v>249</v>
      </c>
      <c r="BU250" s="9" t="str">
        <f>IFERROR(IF(INDEX($CL$2:$CL$7, MATCH(BU249, $CK$2:$CK$7, 0))&lt;=COUNTIF($BU$2:BU249, BU247), "", BU247), "")</f>
        <v/>
      </c>
      <c r="BV250" s="9" t="str">
        <f>IF(BU250="", "", COUNTIF($BU$2:BU250, BU250))</f>
        <v/>
      </c>
      <c r="BW250" s="68" t="str">
        <f t="shared" si="10"/>
        <v/>
      </c>
      <c r="BY250" s="80" t="str">
        <f t="shared" si="11"/>
        <v/>
      </c>
    </row>
    <row r="251" spans="1:77" x14ac:dyDescent="0.25">
      <c r="A251" s="1"/>
      <c r="B251" s="27"/>
      <c r="C251" s="332" t="s">
        <v>90</v>
      </c>
      <c r="D251" s="333"/>
      <c r="E251" s="72" t="str">
        <f ca="1">IFERROR(INDEX('Staff List'!$K$9:$K$358, MATCH(M256, 'Staff List'!$B$9:$B$358, 0)), "")</f>
        <v/>
      </c>
      <c r="F251" s="317" t="str">
        <f ca="1">IFERROR(IF(INDEX('Staff List'!$D$9:$D$358, MATCH(M256, 'Staff List'!$B$9:$B$358, 0))="", "", INDEX('Staff List'!$D$9:$D$358, MATCH(M256, 'Staff List'!$B$9:$B$358, 0))), "")</f>
        <v/>
      </c>
      <c r="G251" s="313"/>
      <c r="H251" s="313"/>
      <c r="I251" s="313"/>
      <c r="J251" s="313"/>
      <c r="K251" s="313"/>
      <c r="L251" s="313"/>
      <c r="M251" s="331"/>
      <c r="N251" s="28"/>
      <c r="O251" s="332" t="s">
        <v>90</v>
      </c>
      <c r="P251" s="333"/>
      <c r="Q251" s="72" t="str">
        <f ca="1">IFERROR(INDEX('Staff List'!$K$9:$K$358, MATCH(Y256, 'Staff List'!$B$9:$B$358, 0)), "")</f>
        <v/>
      </c>
      <c r="R251" s="317" t="str">
        <f ca="1">IFERROR(IF(INDEX('Staff List'!$D$9:$D$358, MATCH(Y256, 'Staff List'!$B$9:$B$358, 0))="", "", INDEX('Staff List'!$D$9:$D$358, MATCH(Y256, 'Staff List'!$B$9:$B$358, 0))), "")</f>
        <v/>
      </c>
      <c r="S251" s="313"/>
      <c r="T251" s="313"/>
      <c r="U251" s="313"/>
      <c r="V251" s="313"/>
      <c r="W251" s="313"/>
      <c r="X251" s="313"/>
      <c r="Y251" s="331"/>
      <c r="Z251" s="28"/>
      <c r="AA251" s="332" t="s">
        <v>90</v>
      </c>
      <c r="AB251" s="333"/>
      <c r="AC251" s="72" t="str">
        <f ca="1">IFERROR(INDEX('Staff List'!$K$9:$K$358, MATCH(AK256, 'Staff List'!$B$9:$B$358, 0)), "")</f>
        <v/>
      </c>
      <c r="AD251" s="317" t="str">
        <f ca="1">IFERROR(IF(INDEX('Staff List'!$D$9:$D$358, MATCH(AK256, 'Staff List'!$B$9:$B$358, 0))="", "", INDEX('Staff List'!$D$9:$D$358, MATCH(AK256, 'Staff List'!$B$9:$B$358, 0))), "")</f>
        <v/>
      </c>
      <c r="AE251" s="313"/>
      <c r="AF251" s="313"/>
      <c r="AG251" s="313"/>
      <c r="AH251" s="313"/>
      <c r="AI251" s="313"/>
      <c r="AJ251" s="313"/>
      <c r="AK251" s="331"/>
      <c r="AL251" s="28"/>
      <c r="AM251" s="332" t="s">
        <v>90</v>
      </c>
      <c r="AN251" s="333"/>
      <c r="AO251" s="72" t="str">
        <f ca="1">IFERROR(INDEX('Staff List'!$K$9:$K$358, MATCH(AW256, 'Staff List'!$B$9:$B$358, 0)), "")</f>
        <v/>
      </c>
      <c r="AP251" s="317" t="str">
        <f ca="1">IFERROR(IF(INDEX('Staff List'!$D$9:$D$358, MATCH(AW256, 'Staff List'!$B$9:$B$358, 0))="", "", INDEX('Staff List'!$D$9:$D$358, MATCH(AW256, 'Staff List'!$B$9:$B$358, 0))), "")</f>
        <v/>
      </c>
      <c r="AQ251" s="313"/>
      <c r="AR251" s="313"/>
      <c r="AS251" s="313"/>
      <c r="AT251" s="313"/>
      <c r="AU251" s="313"/>
      <c r="AV251" s="313"/>
      <c r="AW251" s="331"/>
      <c r="AX251" s="28"/>
      <c r="AY251" s="332" t="s">
        <v>90</v>
      </c>
      <c r="AZ251" s="333"/>
      <c r="BA251" s="72" t="str">
        <f ca="1">IFERROR(INDEX('Staff List'!$K$9:$K$358, MATCH(BI256, 'Staff List'!$B$9:$B$358, 0)), "")</f>
        <v/>
      </c>
      <c r="BB251" s="317" t="str">
        <f ca="1">IFERROR(IF(INDEX('Staff List'!$D$9:$D$358, MATCH(BI256, 'Staff List'!$B$9:$B$358, 0))="", "", INDEX('Staff List'!$D$9:$D$358, MATCH(BI256, 'Staff List'!$B$9:$B$358, 0))), "")</f>
        <v/>
      </c>
      <c r="BC251" s="313"/>
      <c r="BD251" s="313"/>
      <c r="BE251" s="313"/>
      <c r="BF251" s="313"/>
      <c r="BG251" s="313"/>
      <c r="BH251" s="313"/>
      <c r="BI251" s="331"/>
      <c r="BJ251" s="29"/>
      <c r="BK251" s="1"/>
      <c r="BN251" s="8">
        <v>250</v>
      </c>
      <c r="BO251" s="9" t="str">
        <f>IF(INDEX('Staff List'!$E$9:$E$358, MATCH(BN251, NumList, 0))="", "", INDEX('Staff List'!$E$9:$E$358, MATCH(BN251, NumList, 0)))</f>
        <v/>
      </c>
      <c r="BP251" s="9" t="str">
        <f>IFERROR(RANK(BO251,$BO$2:$BO$351,1)+COUNTIF($BO$2:BO251,BO251)-1, "")</f>
        <v/>
      </c>
      <c r="BQ251" s="9" t="str">
        <f>IF(BO251="", "", COUNTIF($BO$2:BO251, BO251))</f>
        <v/>
      </c>
      <c r="BR251" s="68" t="str">
        <f t="shared" si="9"/>
        <v/>
      </c>
      <c r="BT251" s="8">
        <v>250</v>
      </c>
      <c r="BU251" s="9" t="str">
        <f>IFERROR(IF(INDEX($CL$2:$CL$7, MATCH(BU250, $CK$2:$CK$7, 0))&lt;=COUNTIF($BU$2:BU250, BU247), "", BU247), "")</f>
        <v/>
      </c>
      <c r="BV251" s="9" t="str">
        <f>IF(BU251="", "", COUNTIF($BU$2:BU251, BU251))</f>
        <v/>
      </c>
      <c r="BW251" s="68" t="str">
        <f t="shared" si="10"/>
        <v/>
      </c>
      <c r="BY251" s="80" t="str">
        <f t="shared" si="11"/>
        <v/>
      </c>
    </row>
    <row r="252" spans="1:77" x14ac:dyDescent="0.25">
      <c r="A252" s="1"/>
      <c r="B252" s="27"/>
      <c r="C252" s="314" t="s">
        <v>95</v>
      </c>
      <c r="D252" s="315"/>
      <c r="E252" s="315"/>
      <c r="F252" s="325"/>
      <c r="G252" s="73" t="str">
        <f ca="1">IFERROR(INDEX('Staff List'!$H$9:$H$358, MATCH(M256, 'Staff List'!$B$9:$B$358, 0)), "")</f>
        <v/>
      </c>
      <c r="H252" s="323" t="str">
        <f ca="1">IFERROR(INDEX('Staff List'!$AU$6:$AU$10, MATCH(G252, 'Staff List'!$AJ$6:$AJ$10, 0)), "")</f>
        <v/>
      </c>
      <c r="I252" s="324"/>
      <c r="J252" s="324"/>
      <c r="K252" s="324"/>
      <c r="L252" s="324"/>
      <c r="M252" s="331"/>
      <c r="N252" s="28"/>
      <c r="O252" s="314" t="s">
        <v>95</v>
      </c>
      <c r="P252" s="315"/>
      <c r="Q252" s="315"/>
      <c r="R252" s="325"/>
      <c r="S252" s="73" t="str">
        <f ca="1">IFERROR(INDEX('Staff List'!$H$9:$H$358, MATCH(Y256, 'Staff List'!$B$9:$B$358, 0)), "")</f>
        <v/>
      </c>
      <c r="T252" s="323" t="str">
        <f ca="1">IFERROR(INDEX('Staff List'!$AU$6:$AU$10, MATCH(S252, 'Staff List'!$AJ$6:$AJ$10, 0)), "")</f>
        <v/>
      </c>
      <c r="U252" s="324"/>
      <c r="V252" s="324"/>
      <c r="W252" s="324"/>
      <c r="X252" s="324"/>
      <c r="Y252" s="331"/>
      <c r="Z252" s="28"/>
      <c r="AA252" s="314" t="s">
        <v>95</v>
      </c>
      <c r="AB252" s="315"/>
      <c r="AC252" s="315"/>
      <c r="AD252" s="325"/>
      <c r="AE252" s="73" t="str">
        <f ca="1">IFERROR(INDEX('Staff List'!$H$9:$H$358, MATCH(AK256, 'Staff List'!$B$9:$B$358, 0)), "")</f>
        <v/>
      </c>
      <c r="AF252" s="323" t="str">
        <f ca="1">IFERROR(INDEX('Staff List'!$AU$6:$AU$10, MATCH(AE252, 'Staff List'!$AJ$6:$AJ$10, 0)), "")</f>
        <v/>
      </c>
      <c r="AG252" s="324"/>
      <c r="AH252" s="324"/>
      <c r="AI252" s="324"/>
      <c r="AJ252" s="324"/>
      <c r="AK252" s="331"/>
      <c r="AL252" s="28"/>
      <c r="AM252" s="314" t="s">
        <v>95</v>
      </c>
      <c r="AN252" s="315"/>
      <c r="AO252" s="315"/>
      <c r="AP252" s="325"/>
      <c r="AQ252" s="73" t="str">
        <f ca="1">IFERROR(INDEX('Staff List'!$H$9:$H$358, MATCH(AW256, 'Staff List'!$B$9:$B$358, 0)), "")</f>
        <v/>
      </c>
      <c r="AR252" s="323" t="str">
        <f ca="1">IFERROR(INDEX('Staff List'!$AU$6:$AU$10, MATCH(AQ252, 'Staff List'!$AJ$6:$AJ$10, 0)), "")</f>
        <v/>
      </c>
      <c r="AS252" s="324"/>
      <c r="AT252" s="324"/>
      <c r="AU252" s="324"/>
      <c r="AV252" s="324"/>
      <c r="AW252" s="331"/>
      <c r="AX252" s="28"/>
      <c r="AY252" s="314" t="s">
        <v>95</v>
      </c>
      <c r="AZ252" s="315"/>
      <c r="BA252" s="315"/>
      <c r="BB252" s="325"/>
      <c r="BC252" s="73" t="str">
        <f ca="1">IFERROR(INDEX('Staff List'!$H$9:$H$358, MATCH(BI256, 'Staff List'!$B$9:$B$358, 0)), "")</f>
        <v/>
      </c>
      <c r="BD252" s="323" t="str">
        <f ca="1">IFERROR(INDEX('Staff List'!$AU$6:$AU$10, MATCH(BC252, 'Staff List'!$AJ$6:$AJ$10, 0)), "")</f>
        <v/>
      </c>
      <c r="BE252" s="324"/>
      <c r="BF252" s="324"/>
      <c r="BG252" s="324"/>
      <c r="BH252" s="324"/>
      <c r="BI252" s="331"/>
      <c r="BJ252" s="29"/>
      <c r="BK252" s="1"/>
      <c r="BN252" s="8">
        <v>251</v>
      </c>
      <c r="BO252" s="9" t="str">
        <f>IF(INDEX('Staff List'!$E$9:$E$358, MATCH(BN252, NumList, 0))="", "", INDEX('Staff List'!$E$9:$E$358, MATCH(BN252, NumList, 0)))</f>
        <v/>
      </c>
      <c r="BP252" s="9" t="str">
        <f>IFERROR(RANK(BO252,$BO$2:$BO$351,1)+COUNTIF($BO$2:BO252,BO252)-1, "")</f>
        <v/>
      </c>
      <c r="BQ252" s="9" t="str">
        <f>IF(BO252="", "", COUNTIF($BO$2:BO252, BO252))</f>
        <v/>
      </c>
      <c r="BR252" s="68" t="str">
        <f t="shared" si="9"/>
        <v/>
      </c>
      <c r="BT252" s="8">
        <v>251</v>
      </c>
      <c r="BU252" s="9" t="str">
        <f>IFERROR(IF(INDEX($CL$2:$CL$7,MATCH(BU247,$CK$2:$CK$7,0))&lt;=COUNTIF($BU$2:BU251,BU247),IF((BU247+1)&lt;=6,BU247+1,""),BU247), "")</f>
        <v/>
      </c>
      <c r="BV252" s="9" t="str">
        <f>IF(BU252="", "", COUNTIF($BU$2:BU252, BU252))</f>
        <v/>
      </c>
      <c r="BW252" s="68" t="str">
        <f t="shared" si="10"/>
        <v/>
      </c>
      <c r="BY252" s="80" t="str">
        <f t="shared" si="11"/>
        <v/>
      </c>
    </row>
    <row r="253" spans="1:77" x14ac:dyDescent="0.25">
      <c r="A253" s="1"/>
      <c r="B253" s="27"/>
      <c r="C253" s="314" t="s">
        <v>94</v>
      </c>
      <c r="D253" s="315"/>
      <c r="E253" s="315"/>
      <c r="F253" s="315"/>
      <c r="G253" s="74" t="str">
        <f ca="1">IFERROR(INDEX('Staff List'!$G$9:$G$358, MATCH(M256, 'Staff List'!$B$9:$B$358, 0)), "")</f>
        <v/>
      </c>
      <c r="H253" s="317" t="str">
        <f ca="1">IFERROR(INDEX('Staff List'!$AP$6:$AP$8, MATCH(G253, 'Staff List'!$AI$6:$AI$8, 0)), "")</f>
        <v/>
      </c>
      <c r="I253" s="313"/>
      <c r="J253" s="313"/>
      <c r="K253" s="313"/>
      <c r="L253" s="313"/>
      <c r="M253" s="331"/>
      <c r="N253" s="28"/>
      <c r="O253" s="314" t="s">
        <v>94</v>
      </c>
      <c r="P253" s="315"/>
      <c r="Q253" s="315"/>
      <c r="R253" s="315"/>
      <c r="S253" s="74" t="str">
        <f ca="1">IFERROR(INDEX('Staff List'!$G$9:$G$358, MATCH(Y256, 'Staff List'!$B$9:$B$358, 0)), "")</f>
        <v/>
      </c>
      <c r="T253" s="317" t="str">
        <f ca="1">IFERROR(INDEX('Staff List'!$AP$6:$AP$8, MATCH(S253, 'Staff List'!$AI$6:$AI$8, 0)), "")</f>
        <v/>
      </c>
      <c r="U253" s="313"/>
      <c r="V253" s="313"/>
      <c r="W253" s="313"/>
      <c r="X253" s="313"/>
      <c r="Y253" s="331"/>
      <c r="Z253" s="28"/>
      <c r="AA253" s="314" t="s">
        <v>94</v>
      </c>
      <c r="AB253" s="315"/>
      <c r="AC253" s="315"/>
      <c r="AD253" s="315"/>
      <c r="AE253" s="74" t="str">
        <f ca="1">IFERROR(INDEX('Staff List'!$G$9:$G$358, MATCH(AK256, 'Staff List'!$B$9:$B$358, 0)), "")</f>
        <v/>
      </c>
      <c r="AF253" s="317" t="str">
        <f ca="1">IFERROR(INDEX('Staff List'!$AP$6:$AP$8, MATCH(AE253, 'Staff List'!$AI$6:$AI$8, 0)), "")</f>
        <v/>
      </c>
      <c r="AG253" s="313"/>
      <c r="AH253" s="313"/>
      <c r="AI253" s="313"/>
      <c r="AJ253" s="313"/>
      <c r="AK253" s="331"/>
      <c r="AL253" s="28"/>
      <c r="AM253" s="314" t="s">
        <v>94</v>
      </c>
      <c r="AN253" s="315"/>
      <c r="AO253" s="315"/>
      <c r="AP253" s="315"/>
      <c r="AQ253" s="74" t="str">
        <f ca="1">IFERROR(INDEX('Staff List'!$G$9:$G$358, MATCH(AW256, 'Staff List'!$B$9:$B$358, 0)), "")</f>
        <v/>
      </c>
      <c r="AR253" s="317" t="str">
        <f ca="1">IFERROR(INDEX('Staff List'!$AP$6:$AP$8, MATCH(AQ253, 'Staff List'!$AI$6:$AI$8, 0)), "")</f>
        <v/>
      </c>
      <c r="AS253" s="313"/>
      <c r="AT253" s="313"/>
      <c r="AU253" s="313"/>
      <c r="AV253" s="313"/>
      <c r="AW253" s="331"/>
      <c r="AX253" s="28"/>
      <c r="AY253" s="314" t="s">
        <v>94</v>
      </c>
      <c r="AZ253" s="315"/>
      <c r="BA253" s="315"/>
      <c r="BB253" s="315"/>
      <c r="BC253" s="74" t="str">
        <f ca="1">IFERROR(INDEX('Staff List'!$G$9:$G$358, MATCH(BI256, 'Staff List'!$B$9:$B$358, 0)), "")</f>
        <v/>
      </c>
      <c r="BD253" s="317" t="str">
        <f ca="1">IFERROR(INDEX('Staff List'!$AP$6:$AP$8, MATCH(BC253, 'Staff List'!$AI$6:$AI$8, 0)), "")</f>
        <v/>
      </c>
      <c r="BE253" s="313"/>
      <c r="BF253" s="313"/>
      <c r="BG253" s="313"/>
      <c r="BH253" s="313"/>
      <c r="BI253" s="331"/>
      <c r="BJ253" s="29"/>
      <c r="BK253" s="1"/>
      <c r="BN253" s="8">
        <v>252</v>
      </c>
      <c r="BO253" s="9" t="str">
        <f>IF(INDEX('Staff List'!$E$9:$E$358, MATCH(BN253, NumList, 0))="", "", INDEX('Staff List'!$E$9:$E$358, MATCH(BN253, NumList, 0)))</f>
        <v/>
      </c>
      <c r="BP253" s="9" t="str">
        <f>IFERROR(RANK(BO253,$BO$2:$BO$351,1)+COUNTIF($BO$2:BO253,BO253)-1, "")</f>
        <v/>
      </c>
      <c r="BQ253" s="9" t="str">
        <f>IF(BO253="", "", COUNTIF($BO$2:BO253, BO253))</f>
        <v/>
      </c>
      <c r="BR253" s="68" t="str">
        <f t="shared" si="9"/>
        <v/>
      </c>
      <c r="BT253" s="8">
        <v>252</v>
      </c>
      <c r="BU253" s="9" t="str">
        <f>IFERROR(IF(INDEX($CL$2:$CL$7, MATCH(BU252, $CK$2:$CK$7, 0))&lt;=COUNTIF($BU$2:BU252, BU252), "", BU252), "")</f>
        <v/>
      </c>
      <c r="BV253" s="9" t="str">
        <f>IF(BU253="", "", COUNTIF($BU$2:BU253, BU253))</f>
        <v/>
      </c>
      <c r="BW253" s="68" t="str">
        <f t="shared" si="10"/>
        <v/>
      </c>
      <c r="BY253" s="80" t="str">
        <f t="shared" si="11"/>
        <v/>
      </c>
    </row>
    <row r="254" spans="1:77" x14ac:dyDescent="0.25">
      <c r="A254" s="1"/>
      <c r="B254" s="27"/>
      <c r="C254" s="314" t="s">
        <v>97</v>
      </c>
      <c r="D254" s="315"/>
      <c r="E254" s="315"/>
      <c r="F254" s="319"/>
      <c r="G254" s="320"/>
      <c r="H254" s="317" t="str">
        <f ca="1">IFERROR(INDEX('Staff List'!$AT$6:$AT$8, MATCH(E251, 'Staff List'!$AM$6:$AM$8, 0)), "")</f>
        <v/>
      </c>
      <c r="I254" s="313"/>
      <c r="J254" s="313"/>
      <c r="K254" s="313"/>
      <c r="L254" s="313"/>
      <c r="M254" s="75" t="e">
        <f ca="1">INDEX($BY$2:$BY$401, MATCH(M257, $BT$2:$BT$401, 0))</f>
        <v>#N/A</v>
      </c>
      <c r="N254" s="28"/>
      <c r="O254" s="314" t="s">
        <v>97</v>
      </c>
      <c r="P254" s="315"/>
      <c r="Q254" s="315"/>
      <c r="R254" s="319"/>
      <c r="S254" s="320"/>
      <c r="T254" s="317" t="str">
        <f ca="1">IFERROR(INDEX('Staff List'!$AT$6:$AT$8, MATCH(Q251, 'Staff List'!$AM$6:$AM$8, 0)), "")</f>
        <v/>
      </c>
      <c r="U254" s="313"/>
      <c r="V254" s="313"/>
      <c r="W254" s="313"/>
      <c r="X254" s="313"/>
      <c r="Y254" s="75" t="e">
        <f ca="1">INDEX($BY$2:$BY$401, MATCH(Y257, $BT$2:$BT$401, 0))</f>
        <v>#N/A</v>
      </c>
      <c r="Z254" s="28"/>
      <c r="AA254" s="314" t="s">
        <v>97</v>
      </c>
      <c r="AB254" s="315"/>
      <c r="AC254" s="315"/>
      <c r="AD254" s="319"/>
      <c r="AE254" s="320"/>
      <c r="AF254" s="317" t="str">
        <f ca="1">IFERROR(INDEX('Staff List'!$AT$6:$AT$8, MATCH(AC251, 'Staff List'!$AM$6:$AM$8, 0)), "")</f>
        <v/>
      </c>
      <c r="AG254" s="313"/>
      <c r="AH254" s="313"/>
      <c r="AI254" s="313"/>
      <c r="AJ254" s="313"/>
      <c r="AK254" s="75" t="e">
        <f ca="1">INDEX($BY$2:$BY$401, MATCH(AK257, $BT$2:$BT$401, 0))</f>
        <v>#N/A</v>
      </c>
      <c r="AL254" s="28"/>
      <c r="AM254" s="314" t="s">
        <v>97</v>
      </c>
      <c r="AN254" s="315"/>
      <c r="AO254" s="315"/>
      <c r="AP254" s="319"/>
      <c r="AQ254" s="320"/>
      <c r="AR254" s="317" t="str">
        <f ca="1">IFERROR(INDEX('Staff List'!$AT$6:$AT$8, MATCH(AO251, 'Staff List'!$AM$6:$AM$8, 0)), "")</f>
        <v/>
      </c>
      <c r="AS254" s="313"/>
      <c r="AT254" s="313"/>
      <c r="AU254" s="313"/>
      <c r="AV254" s="313"/>
      <c r="AW254" s="75" t="e">
        <f ca="1">INDEX($BY$2:$BY$401, MATCH(AW257, $BT$2:$BT$401, 0))</f>
        <v>#N/A</v>
      </c>
      <c r="AX254" s="28"/>
      <c r="AY254" s="314" t="s">
        <v>97</v>
      </c>
      <c r="AZ254" s="315"/>
      <c r="BA254" s="315"/>
      <c r="BB254" s="319"/>
      <c r="BC254" s="320"/>
      <c r="BD254" s="317" t="str">
        <f ca="1">IFERROR(INDEX('Staff List'!$AT$6:$AT$8, MATCH(BA251, 'Staff List'!$AM$6:$AM$8, 0)), "")</f>
        <v/>
      </c>
      <c r="BE254" s="313"/>
      <c r="BF254" s="313"/>
      <c r="BG254" s="313"/>
      <c r="BH254" s="313"/>
      <c r="BI254" s="75" t="e">
        <f ca="1">INDEX($BY$2:$BY$401, MATCH(BI257, $BT$2:$BT$401, 0))</f>
        <v>#N/A</v>
      </c>
      <c r="BJ254" s="29"/>
      <c r="BK254" s="1"/>
      <c r="BN254" s="8">
        <v>253</v>
      </c>
      <c r="BO254" s="9" t="str">
        <f>IF(INDEX('Staff List'!$E$9:$E$358, MATCH(BN254, NumList, 0))="", "", INDEX('Staff List'!$E$9:$E$358, MATCH(BN254, NumList, 0)))</f>
        <v/>
      </c>
      <c r="BP254" s="9" t="str">
        <f>IFERROR(RANK(BO254,$BO$2:$BO$351,1)+COUNTIF($BO$2:BO254,BO254)-1, "")</f>
        <v/>
      </c>
      <c r="BQ254" s="9" t="str">
        <f>IF(BO254="", "", COUNTIF($BO$2:BO254, BO254))</f>
        <v/>
      </c>
      <c r="BR254" s="68" t="str">
        <f t="shared" si="9"/>
        <v/>
      </c>
      <c r="BT254" s="8">
        <v>253</v>
      </c>
      <c r="BU254" s="9" t="str">
        <f>IFERROR(IF(INDEX($CL$2:$CL$7, MATCH(BU253, $CK$2:$CK$7, 0))&lt;=COUNTIF($BU$2:BU253, BU252), "", BU252), "")</f>
        <v/>
      </c>
      <c r="BV254" s="9" t="str">
        <f>IF(BU254="", "", COUNTIF($BU$2:BU254, BU254))</f>
        <v/>
      </c>
      <c r="BW254" s="68" t="str">
        <f t="shared" si="10"/>
        <v/>
      </c>
      <c r="BY254" s="80" t="str">
        <f t="shared" si="11"/>
        <v/>
      </c>
    </row>
    <row r="255" spans="1:77" x14ac:dyDescent="0.25">
      <c r="A255" s="1"/>
      <c r="B255" s="27"/>
      <c r="C255" s="314" t="s">
        <v>93</v>
      </c>
      <c r="D255" s="315"/>
      <c r="E255" s="316"/>
      <c r="F255" s="313" t="str">
        <f ca="1">IFERROR(IF(INDEX('Staff List'!$M$9:$M$358, MATCH(M256, 'Staff List'!$B$9:$B$358, 0))="", "", INDEX('Staff List'!$M$9:$M$358, MATCH(M256, 'Staff List'!$B$9:$B$358, 0))), "")</f>
        <v/>
      </c>
      <c r="G255" s="313"/>
      <c r="H255" s="313"/>
      <c r="I255" s="313"/>
      <c r="J255" s="313"/>
      <c r="K255" s="313"/>
      <c r="L255" s="313"/>
      <c r="M255" s="75" t="str">
        <f ca="1">IFERROR(INDEX($BO$2:$BO$351, MATCH(M254, $BP$2:$BP$351, 0)), "")</f>
        <v/>
      </c>
      <c r="N255" s="28"/>
      <c r="O255" s="314" t="s">
        <v>93</v>
      </c>
      <c r="P255" s="315"/>
      <c r="Q255" s="316"/>
      <c r="R255" s="313" t="str">
        <f ca="1">IFERROR(IF(INDEX('Staff List'!$M$9:$M$358, MATCH(Y256, 'Staff List'!$B$9:$B$358, 0))="", "", INDEX('Staff List'!$M$9:$M$358, MATCH(Y256, 'Staff List'!$B$9:$B$358, 0))), "")</f>
        <v/>
      </c>
      <c r="S255" s="313"/>
      <c r="T255" s="313"/>
      <c r="U255" s="313"/>
      <c r="V255" s="313"/>
      <c r="W255" s="313"/>
      <c r="X255" s="313"/>
      <c r="Y255" s="75" t="str">
        <f ca="1">IFERROR(INDEX($BO$2:$BO$351, MATCH(Y254, $BP$2:$BP$351, 0)), "")</f>
        <v/>
      </c>
      <c r="Z255" s="28"/>
      <c r="AA255" s="314" t="s">
        <v>93</v>
      </c>
      <c r="AB255" s="315"/>
      <c r="AC255" s="316"/>
      <c r="AD255" s="313" t="str">
        <f ca="1">IFERROR(IF(INDEX('Staff List'!$M$9:$M$358, MATCH(AK256, 'Staff List'!$B$9:$B$358, 0))="", "", INDEX('Staff List'!$M$9:$M$358, MATCH(AK256, 'Staff List'!$B$9:$B$358, 0))), "")</f>
        <v/>
      </c>
      <c r="AE255" s="313"/>
      <c r="AF255" s="313"/>
      <c r="AG255" s="313"/>
      <c r="AH255" s="313"/>
      <c r="AI255" s="313"/>
      <c r="AJ255" s="313"/>
      <c r="AK255" s="75" t="str">
        <f ca="1">IFERROR(INDEX($BO$2:$BO$351, MATCH(AK254, $BP$2:$BP$351, 0)), "")</f>
        <v/>
      </c>
      <c r="AL255" s="28"/>
      <c r="AM255" s="314" t="s">
        <v>93</v>
      </c>
      <c r="AN255" s="315"/>
      <c r="AO255" s="316"/>
      <c r="AP255" s="313" t="str">
        <f ca="1">IFERROR(IF(INDEX('Staff List'!$M$9:$M$358, MATCH(AW256, 'Staff List'!$B$9:$B$358, 0))="", "", INDEX('Staff List'!$M$9:$M$358, MATCH(AW256, 'Staff List'!$B$9:$B$358, 0))), "")</f>
        <v/>
      </c>
      <c r="AQ255" s="313"/>
      <c r="AR255" s="313"/>
      <c r="AS255" s="313"/>
      <c r="AT255" s="313"/>
      <c r="AU255" s="313"/>
      <c r="AV255" s="313"/>
      <c r="AW255" s="75" t="str">
        <f ca="1">IFERROR(INDEX($BO$2:$BO$351, MATCH(AW254, $BP$2:$BP$351, 0)), "")</f>
        <v/>
      </c>
      <c r="AX255" s="28"/>
      <c r="AY255" s="314" t="s">
        <v>93</v>
      </c>
      <c r="AZ255" s="315"/>
      <c r="BA255" s="316"/>
      <c r="BB255" s="313" t="str">
        <f ca="1">IFERROR(IF(INDEX('Staff List'!$M$9:$M$358, MATCH(BI256, 'Staff List'!$B$9:$B$358, 0))="", "", INDEX('Staff List'!$M$9:$M$358, MATCH(BI256, 'Staff List'!$B$9:$B$358, 0))), "")</f>
        <v/>
      </c>
      <c r="BC255" s="313"/>
      <c r="BD255" s="313"/>
      <c r="BE255" s="313"/>
      <c r="BF255" s="313"/>
      <c r="BG255" s="313"/>
      <c r="BH255" s="313"/>
      <c r="BI255" s="75" t="str">
        <f ca="1">IFERROR(INDEX($BO$2:$BO$351, MATCH(BI254, $BP$2:$BP$351, 0)), "")</f>
        <v/>
      </c>
      <c r="BJ255" s="29"/>
      <c r="BK255" s="1"/>
      <c r="BN255" s="8">
        <v>254</v>
      </c>
      <c r="BO255" s="9" t="str">
        <f>IF(INDEX('Staff List'!$E$9:$E$358, MATCH(BN255, NumList, 0))="", "", INDEX('Staff List'!$E$9:$E$358, MATCH(BN255, NumList, 0)))</f>
        <v/>
      </c>
      <c r="BP255" s="9" t="str">
        <f>IFERROR(RANK(BO255,$BO$2:$BO$351,1)+COUNTIF($BO$2:BO255,BO255)-1, "")</f>
        <v/>
      </c>
      <c r="BQ255" s="9" t="str">
        <f>IF(BO255="", "", COUNTIF($BO$2:BO255, BO255))</f>
        <v/>
      </c>
      <c r="BR255" s="68" t="str">
        <f t="shared" si="9"/>
        <v/>
      </c>
      <c r="BT255" s="8">
        <v>254</v>
      </c>
      <c r="BU255" s="9" t="str">
        <f>IFERROR(IF(INDEX($CL$2:$CL$7, MATCH(BU254, $CK$2:$CK$7, 0))&lt;=COUNTIF($BU$2:BU254, BU252), "", BU252), "")</f>
        <v/>
      </c>
      <c r="BV255" s="9" t="str">
        <f>IF(BU255="", "", COUNTIF($BU$2:BU255, BU255))</f>
        <v/>
      </c>
      <c r="BW255" s="68" t="str">
        <f t="shared" si="10"/>
        <v/>
      </c>
      <c r="BY255" s="80" t="str">
        <f t="shared" si="11"/>
        <v/>
      </c>
    </row>
    <row r="256" spans="1:77" x14ac:dyDescent="0.25">
      <c r="A256" s="1"/>
      <c r="B256" s="27"/>
      <c r="C256" s="314" t="s">
        <v>92</v>
      </c>
      <c r="D256" s="315"/>
      <c r="E256" s="316"/>
      <c r="F256" s="317" t="str">
        <f ca="1">IFERROR(IF(INDEX('Staff List'!$Q$9:$Q$358, MATCH(M256, 'Staff List'!$B$9:$B$358, 0))="", "", INDEX('Staff List'!$Q$9:$Q$358, MATCH(M256, 'Staff List'!$B$9:$B$358, 0))), "")</f>
        <v/>
      </c>
      <c r="G256" s="313"/>
      <c r="H256" s="313"/>
      <c r="I256" s="313"/>
      <c r="J256" s="313"/>
      <c r="K256" s="313"/>
      <c r="L256" s="313"/>
      <c r="M256" s="75" t="str">
        <f ca="1">IFERROR(IF(M254="", "", INDEX($BN$2:$BN$351, MATCH(M254, $BP$2:$BP$351, 0))), "")</f>
        <v/>
      </c>
      <c r="N256" s="28"/>
      <c r="O256" s="314" t="s">
        <v>92</v>
      </c>
      <c r="P256" s="315"/>
      <c r="Q256" s="316"/>
      <c r="R256" s="317" t="str">
        <f ca="1">IFERROR(IF(INDEX('Staff List'!$Q$9:$Q$358, MATCH(Y256, 'Staff List'!$B$9:$B$358, 0))="", "", INDEX('Staff List'!$Q$9:$Q$358, MATCH(Y256, 'Staff List'!$B$9:$B$358, 0))), "")</f>
        <v/>
      </c>
      <c r="S256" s="313"/>
      <c r="T256" s="313"/>
      <c r="U256" s="313"/>
      <c r="V256" s="313"/>
      <c r="W256" s="313"/>
      <c r="X256" s="313"/>
      <c r="Y256" s="75" t="str">
        <f ca="1">IFERROR(IF(Y254="", "", INDEX($BN$2:$BN$351, MATCH(Y254, $BP$2:$BP$351, 0))), "")</f>
        <v/>
      </c>
      <c r="Z256" s="28"/>
      <c r="AA256" s="314" t="s">
        <v>92</v>
      </c>
      <c r="AB256" s="315"/>
      <c r="AC256" s="316"/>
      <c r="AD256" s="317" t="str">
        <f ca="1">IFERROR(IF(INDEX('Staff List'!$Q$9:$Q$358, MATCH(AK256, 'Staff List'!$B$9:$B$358, 0))="", "", INDEX('Staff List'!$Q$9:$Q$358, MATCH(AK256, 'Staff List'!$B$9:$B$358, 0))), "")</f>
        <v/>
      </c>
      <c r="AE256" s="313"/>
      <c r="AF256" s="313"/>
      <c r="AG256" s="313"/>
      <c r="AH256" s="313"/>
      <c r="AI256" s="313"/>
      <c r="AJ256" s="313"/>
      <c r="AK256" s="75" t="str">
        <f ca="1">IFERROR(IF(AK254="", "", INDEX($BN$2:$BN$351, MATCH(AK254, $BP$2:$BP$351, 0))), "")</f>
        <v/>
      </c>
      <c r="AL256" s="28"/>
      <c r="AM256" s="314" t="s">
        <v>92</v>
      </c>
      <c r="AN256" s="315"/>
      <c r="AO256" s="316"/>
      <c r="AP256" s="317" t="str">
        <f ca="1">IFERROR(IF(INDEX('Staff List'!$Q$9:$Q$358, MATCH(AW256, 'Staff List'!$B$9:$B$358, 0))="", "", INDEX('Staff List'!$Q$9:$Q$358, MATCH(AW256, 'Staff List'!$B$9:$B$358, 0))), "")</f>
        <v/>
      </c>
      <c r="AQ256" s="313"/>
      <c r="AR256" s="313"/>
      <c r="AS256" s="313"/>
      <c r="AT256" s="313"/>
      <c r="AU256" s="313"/>
      <c r="AV256" s="313"/>
      <c r="AW256" s="75" t="str">
        <f ca="1">IFERROR(IF(AW254="", "", INDEX($BN$2:$BN$351, MATCH(AW254, $BP$2:$BP$351, 0))), "")</f>
        <v/>
      </c>
      <c r="AX256" s="28"/>
      <c r="AY256" s="314" t="s">
        <v>92</v>
      </c>
      <c r="AZ256" s="315"/>
      <c r="BA256" s="316"/>
      <c r="BB256" s="317" t="str">
        <f ca="1">IFERROR(IF(INDEX('Staff List'!$Q$9:$Q$358, MATCH(BI256, 'Staff List'!$B$9:$B$358, 0))="", "", INDEX('Staff List'!$Q$9:$Q$358, MATCH(BI256, 'Staff List'!$B$9:$B$358, 0))), "")</f>
        <v/>
      </c>
      <c r="BC256" s="313"/>
      <c r="BD256" s="313"/>
      <c r="BE256" s="313"/>
      <c r="BF256" s="313"/>
      <c r="BG256" s="313"/>
      <c r="BH256" s="313"/>
      <c r="BI256" s="75" t="str">
        <f ca="1">IFERROR(IF(BI254="", "", INDEX($BN$2:$BN$351, MATCH(BI254, $BP$2:$BP$351, 0))), "")</f>
        <v/>
      </c>
      <c r="BJ256" s="29"/>
      <c r="BK256" s="1"/>
      <c r="BN256" s="8">
        <v>255</v>
      </c>
      <c r="BO256" s="9" t="str">
        <f>IF(INDEX('Staff List'!$E$9:$E$358, MATCH(BN256, NumList, 0))="", "", INDEX('Staff List'!$E$9:$E$358, MATCH(BN256, NumList, 0)))</f>
        <v/>
      </c>
      <c r="BP256" s="9" t="str">
        <f>IFERROR(RANK(BO256,$BO$2:$BO$351,1)+COUNTIF($BO$2:BO256,BO256)-1, "")</f>
        <v/>
      </c>
      <c r="BQ256" s="9" t="str">
        <f>IF(BO256="", "", COUNTIF($BO$2:BO256, BO256))</f>
        <v/>
      </c>
      <c r="BR256" s="68" t="str">
        <f t="shared" si="9"/>
        <v/>
      </c>
      <c r="BT256" s="8">
        <v>255</v>
      </c>
      <c r="BU256" s="9" t="str">
        <f>IFERROR(IF(INDEX($CL$2:$CL$7, MATCH(BU255, $CK$2:$CK$7, 0))&lt;=COUNTIF($BU$2:BU255, BU252), "", BU252), "")</f>
        <v/>
      </c>
      <c r="BV256" s="9" t="str">
        <f>IF(BU256="", "", COUNTIF($BU$2:BU256, BU256))</f>
        <v/>
      </c>
      <c r="BW256" s="68" t="str">
        <f t="shared" si="10"/>
        <v/>
      </c>
      <c r="BY256" s="80" t="str">
        <f t="shared" si="11"/>
        <v/>
      </c>
    </row>
    <row r="257" spans="1:77" x14ac:dyDescent="0.25">
      <c r="A257" s="1"/>
      <c r="B257" s="27"/>
      <c r="C257" s="318" t="s">
        <v>96</v>
      </c>
      <c r="D257" s="319"/>
      <c r="E257" s="320"/>
      <c r="F257" s="321" t="str">
        <f ca="1">IFERROR(IF(INDEX('Staff List'!$U$9:$U$358, MATCH(M256, 'Staff List'!$B$9:$B$358, 0))="", "", INDEX('Staff List'!$U$9:$U$358, MATCH(M256, 'Staff List'!$B$9:$B$358, 0))), "")</f>
        <v/>
      </c>
      <c r="G257" s="322"/>
      <c r="H257" s="322"/>
      <c r="I257" s="322"/>
      <c r="J257" s="322"/>
      <c r="K257" s="322"/>
      <c r="L257" s="322"/>
      <c r="M257" s="81">
        <f ca="1">BI247+1</f>
        <v>615</v>
      </c>
      <c r="N257" s="28"/>
      <c r="O257" s="318" t="s">
        <v>96</v>
      </c>
      <c r="P257" s="319"/>
      <c r="Q257" s="320"/>
      <c r="R257" s="321" t="str">
        <f ca="1">IFERROR(IF(INDEX('Staff List'!$U$9:$U$358, MATCH(Y256, 'Staff List'!$B$9:$B$358, 0))="", "", INDEX('Staff List'!$U$9:$U$358, MATCH(Y256, 'Staff List'!$B$9:$B$358, 0))), "")</f>
        <v/>
      </c>
      <c r="S257" s="322"/>
      <c r="T257" s="322"/>
      <c r="U257" s="322"/>
      <c r="V257" s="322"/>
      <c r="W257" s="322"/>
      <c r="X257" s="322"/>
      <c r="Y257" s="81">
        <f ca="1">M257+1</f>
        <v>616</v>
      </c>
      <c r="Z257" s="28"/>
      <c r="AA257" s="318" t="s">
        <v>96</v>
      </c>
      <c r="AB257" s="319"/>
      <c r="AC257" s="320"/>
      <c r="AD257" s="321" t="str">
        <f ca="1">IFERROR(IF(INDEX('Staff List'!$U$9:$U$358, MATCH(AK256, 'Staff List'!$B$9:$B$358, 0))="", "", INDEX('Staff List'!$U$9:$U$358, MATCH(AK256, 'Staff List'!$B$9:$B$358, 0))), "")</f>
        <v/>
      </c>
      <c r="AE257" s="322"/>
      <c r="AF257" s="322"/>
      <c r="AG257" s="322"/>
      <c r="AH257" s="322"/>
      <c r="AI257" s="322"/>
      <c r="AJ257" s="322"/>
      <c r="AK257" s="81">
        <f ca="1">Y257+1</f>
        <v>617</v>
      </c>
      <c r="AL257" s="28"/>
      <c r="AM257" s="318" t="s">
        <v>96</v>
      </c>
      <c r="AN257" s="319"/>
      <c r="AO257" s="320"/>
      <c r="AP257" s="321" t="str">
        <f ca="1">IFERROR(IF(INDEX('Staff List'!$U$9:$U$358, MATCH(AW256, 'Staff List'!$B$9:$B$358, 0))="", "", INDEX('Staff List'!$U$9:$U$358, MATCH(AW256, 'Staff List'!$B$9:$B$358, 0))), "")</f>
        <v/>
      </c>
      <c r="AQ257" s="322"/>
      <c r="AR257" s="322"/>
      <c r="AS257" s="322"/>
      <c r="AT257" s="322"/>
      <c r="AU257" s="322"/>
      <c r="AV257" s="322"/>
      <c r="AW257" s="81">
        <f ca="1">AK257+1</f>
        <v>618</v>
      </c>
      <c r="AX257" s="28"/>
      <c r="AY257" s="318" t="s">
        <v>96</v>
      </c>
      <c r="AZ257" s="319"/>
      <c r="BA257" s="320"/>
      <c r="BB257" s="321" t="str">
        <f ca="1">IFERROR(IF(INDEX('Staff List'!$U$9:$U$358, MATCH(BI256, 'Staff List'!$B$9:$B$358, 0))="", "", INDEX('Staff List'!$U$9:$U$358, MATCH(BI256, 'Staff List'!$B$9:$B$358, 0))), "")</f>
        <v/>
      </c>
      <c r="BC257" s="322"/>
      <c r="BD257" s="322"/>
      <c r="BE257" s="322"/>
      <c r="BF257" s="322"/>
      <c r="BG257" s="322"/>
      <c r="BH257" s="322"/>
      <c r="BI257" s="81">
        <f ca="1">AW257+1</f>
        <v>619</v>
      </c>
      <c r="BJ257" s="29"/>
      <c r="BK257" s="1"/>
      <c r="BN257" s="8">
        <v>256</v>
      </c>
      <c r="BO257" s="9" t="str">
        <f>IF(INDEX('Staff List'!$E$9:$E$358, MATCH(BN257, NumList, 0))="", "", INDEX('Staff List'!$E$9:$E$358, MATCH(BN257, NumList, 0)))</f>
        <v/>
      </c>
      <c r="BP257" s="9" t="str">
        <f>IFERROR(RANK(BO257,$BO$2:$BO$351,1)+COUNTIF($BO$2:BO257,BO257)-1, "")</f>
        <v/>
      </c>
      <c r="BQ257" s="9" t="str">
        <f>IF(BO257="", "", COUNTIF($BO$2:BO257, BO257))</f>
        <v/>
      </c>
      <c r="BR257" s="68" t="str">
        <f t="shared" si="9"/>
        <v/>
      </c>
      <c r="BT257" s="8">
        <v>256</v>
      </c>
      <c r="BU257" s="9" t="str">
        <f>IFERROR(IF(INDEX($CL$2:$CL$7,MATCH(BU252,$CK$2:$CK$7,0))&lt;=COUNTIF($BU$2:BU256,BU252),IF((BU252+1)&lt;=6,BU252+1,""),BU252), "")</f>
        <v/>
      </c>
      <c r="BV257" s="9" t="str">
        <f>IF(BU257="", "", COUNTIF($BU$2:BU257, BU257))</f>
        <v/>
      </c>
      <c r="BW257" s="68" t="str">
        <f t="shared" si="10"/>
        <v/>
      </c>
      <c r="BY257" s="80" t="str">
        <f t="shared" si="11"/>
        <v/>
      </c>
    </row>
    <row r="258" spans="1:77" x14ac:dyDescent="0.25">
      <c r="A258" s="1"/>
      <c r="B258" s="27"/>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c r="BA258" s="28"/>
      <c r="BB258" s="28"/>
      <c r="BC258" s="28"/>
      <c r="BD258" s="28"/>
      <c r="BE258" s="28"/>
      <c r="BF258" s="28"/>
      <c r="BG258" s="28"/>
      <c r="BH258" s="28"/>
      <c r="BI258" s="28"/>
      <c r="BJ258" s="29"/>
      <c r="BK258" s="1"/>
      <c r="BN258" s="8">
        <v>257</v>
      </c>
      <c r="BO258" s="9" t="str">
        <f>IF(INDEX('Staff List'!$E$9:$E$358, MATCH(BN258, NumList, 0))="", "", INDEX('Staff List'!$E$9:$E$358, MATCH(BN258, NumList, 0)))</f>
        <v/>
      </c>
      <c r="BP258" s="9" t="str">
        <f>IFERROR(RANK(BO258,$BO$2:$BO$351,1)+COUNTIF($BO$2:BO258,BO258)-1, "")</f>
        <v/>
      </c>
      <c r="BQ258" s="9" t="str">
        <f>IF(BO258="", "", COUNTIF($BO$2:BO258, BO258))</f>
        <v/>
      </c>
      <c r="BR258" s="68" t="str">
        <f t="shared" si="9"/>
        <v/>
      </c>
      <c r="BT258" s="8">
        <v>257</v>
      </c>
      <c r="BU258" s="9" t="str">
        <f>IFERROR(IF(INDEX($CL$2:$CL$7, MATCH(BU257, $CK$2:$CK$7, 0))&lt;=COUNTIF($BU$2:BU257, BU257), "", BU257), "")</f>
        <v/>
      </c>
      <c r="BV258" s="9" t="str">
        <f>IF(BU258="", "", COUNTIF($BU$2:BU258, BU258))</f>
        <v/>
      </c>
      <c r="BW258" s="68" t="str">
        <f t="shared" si="10"/>
        <v/>
      </c>
      <c r="BY258" s="80" t="str">
        <f t="shared" si="11"/>
        <v/>
      </c>
    </row>
    <row r="259" spans="1:77" x14ac:dyDescent="0.25">
      <c r="A259" s="1"/>
      <c r="B259" s="27"/>
      <c r="C259" s="121" t="str">
        <f ca="1">"Tier "&amp;M265&amp;""</f>
        <v xml:space="preserve">Tier </v>
      </c>
      <c r="D259" s="122"/>
      <c r="E259" s="122"/>
      <c r="F259" s="122"/>
      <c r="G259" s="122"/>
      <c r="H259" s="122"/>
      <c r="I259" s="122"/>
      <c r="J259" s="122"/>
      <c r="K259" s="122"/>
      <c r="L259" s="122"/>
      <c r="M259" s="239"/>
      <c r="N259" s="28"/>
      <c r="O259" s="121" t="str">
        <f ca="1">"Tier "&amp;Y265&amp;""</f>
        <v xml:space="preserve">Tier </v>
      </c>
      <c r="P259" s="122"/>
      <c r="Q259" s="122"/>
      <c r="R259" s="122"/>
      <c r="S259" s="122"/>
      <c r="T259" s="122"/>
      <c r="U259" s="122"/>
      <c r="V259" s="122"/>
      <c r="W259" s="122"/>
      <c r="X259" s="122"/>
      <c r="Y259" s="239"/>
      <c r="Z259" s="28"/>
      <c r="AA259" s="121" t="str">
        <f ca="1">"Tier "&amp;AK265&amp;""</f>
        <v xml:space="preserve">Tier </v>
      </c>
      <c r="AB259" s="122"/>
      <c r="AC259" s="122"/>
      <c r="AD259" s="122"/>
      <c r="AE259" s="122"/>
      <c r="AF259" s="122"/>
      <c r="AG259" s="122"/>
      <c r="AH259" s="122"/>
      <c r="AI259" s="122"/>
      <c r="AJ259" s="122"/>
      <c r="AK259" s="239"/>
      <c r="AL259" s="28"/>
      <c r="AM259" s="121" t="str">
        <f ca="1">"Tier "&amp;AW265&amp;""</f>
        <v xml:space="preserve">Tier </v>
      </c>
      <c r="AN259" s="122"/>
      <c r="AO259" s="122"/>
      <c r="AP259" s="122"/>
      <c r="AQ259" s="122"/>
      <c r="AR259" s="122"/>
      <c r="AS259" s="122"/>
      <c r="AT259" s="122"/>
      <c r="AU259" s="122"/>
      <c r="AV259" s="122"/>
      <c r="AW259" s="239"/>
      <c r="AX259" s="28"/>
      <c r="AY259" s="121" t="str">
        <f ca="1">"Tier "&amp;BI265&amp;""</f>
        <v xml:space="preserve">Tier </v>
      </c>
      <c r="AZ259" s="122"/>
      <c r="BA259" s="122"/>
      <c r="BB259" s="122"/>
      <c r="BC259" s="122"/>
      <c r="BD259" s="122"/>
      <c r="BE259" s="122"/>
      <c r="BF259" s="122"/>
      <c r="BG259" s="122"/>
      <c r="BH259" s="122"/>
      <c r="BI259" s="239"/>
      <c r="BJ259" s="29"/>
      <c r="BK259" s="1"/>
      <c r="BN259" s="8">
        <v>258</v>
      </c>
      <c r="BO259" s="9" t="str">
        <f>IF(INDEX('Staff List'!$E$9:$E$358, MATCH(BN259, NumList, 0))="", "", INDEX('Staff List'!$E$9:$E$358, MATCH(BN259, NumList, 0)))</f>
        <v/>
      </c>
      <c r="BP259" s="9" t="str">
        <f>IFERROR(RANK(BO259,$BO$2:$BO$351,1)+COUNTIF($BO$2:BO259,BO259)-1, "")</f>
        <v/>
      </c>
      <c r="BQ259" s="9" t="str">
        <f>IF(BO259="", "", COUNTIF($BO$2:BO259, BO259))</f>
        <v/>
      </c>
      <c r="BR259" s="68" t="str">
        <f t="shared" ref="BR259:BR322" si="12">IF(BO259="", "", CONCATENATE(BO259, ":", BQ259))</f>
        <v/>
      </c>
      <c r="BT259" s="8">
        <v>258</v>
      </c>
      <c r="BU259" s="9" t="str">
        <f>IFERROR(IF(INDEX($CL$2:$CL$7, MATCH(BU258, $CK$2:$CK$7, 0))&lt;=COUNTIF($BU$2:BU258, BU257), "", BU257), "")</f>
        <v/>
      </c>
      <c r="BV259" s="9" t="str">
        <f>IF(BU259="", "", COUNTIF($BU$2:BU259, BU259))</f>
        <v/>
      </c>
      <c r="BW259" s="68" t="str">
        <f t="shared" ref="BW259:BW322" si="13">IF(BU259="", "", CONCATENATE(BU259, ":", BV259))</f>
        <v/>
      </c>
      <c r="BY259" s="80" t="str">
        <f t="shared" ref="BY259:BY322" si="14">IFERROR(IF(BW259="", "", INDEX($BN$2:$BN$351, MATCH(BW259, $BR$2:$BR$351, 0))), "")</f>
        <v/>
      </c>
    </row>
    <row r="260" spans="1:77" x14ac:dyDescent="0.25">
      <c r="A260" s="1"/>
      <c r="B260" s="27"/>
      <c r="C260" s="326" t="s">
        <v>91</v>
      </c>
      <c r="D260" s="325"/>
      <c r="E260" s="327"/>
      <c r="F260" s="328" t="str">
        <f ca="1">IFERROR(IF(INDEX('Staff List'!$C$9:$C$358, MATCH(M266, 'Staff List'!$B$9:$B$358, 0))="", "", INDEX('Staff List'!$C$9:$C$358, MATCH(M266, 'Staff List'!$B$9:$B$358, 0))), "")</f>
        <v/>
      </c>
      <c r="G260" s="329"/>
      <c r="H260" s="329"/>
      <c r="I260" s="329"/>
      <c r="J260" s="329"/>
      <c r="K260" s="329"/>
      <c r="L260" s="329"/>
      <c r="M260" s="330"/>
      <c r="N260" s="28"/>
      <c r="O260" s="326" t="s">
        <v>91</v>
      </c>
      <c r="P260" s="325"/>
      <c r="Q260" s="327"/>
      <c r="R260" s="328" t="str">
        <f ca="1">IFERROR(IF(INDEX('Staff List'!$C$9:$C$358, MATCH(Y266, 'Staff List'!$B$9:$B$358, 0))="", "", INDEX('Staff List'!$C$9:$C$358, MATCH(Y266, 'Staff List'!$B$9:$B$358, 0))), "")</f>
        <v/>
      </c>
      <c r="S260" s="329"/>
      <c r="T260" s="329"/>
      <c r="U260" s="329"/>
      <c r="V260" s="329"/>
      <c r="W260" s="329"/>
      <c r="X260" s="329"/>
      <c r="Y260" s="330"/>
      <c r="Z260" s="28"/>
      <c r="AA260" s="326" t="s">
        <v>91</v>
      </c>
      <c r="AB260" s="325"/>
      <c r="AC260" s="327"/>
      <c r="AD260" s="328" t="str">
        <f ca="1">IFERROR(IF(INDEX('Staff List'!$C$9:$C$358, MATCH(AK266, 'Staff List'!$B$9:$B$358, 0))="", "", INDEX('Staff List'!$C$9:$C$358, MATCH(AK266, 'Staff List'!$B$9:$B$358, 0))), "")</f>
        <v/>
      </c>
      <c r="AE260" s="329"/>
      <c r="AF260" s="329"/>
      <c r="AG260" s="329"/>
      <c r="AH260" s="329"/>
      <c r="AI260" s="329"/>
      <c r="AJ260" s="329"/>
      <c r="AK260" s="330"/>
      <c r="AL260" s="28"/>
      <c r="AM260" s="326" t="s">
        <v>91</v>
      </c>
      <c r="AN260" s="325"/>
      <c r="AO260" s="327"/>
      <c r="AP260" s="328" t="str">
        <f ca="1">IFERROR(IF(INDEX('Staff List'!$C$9:$C$358, MATCH(AW266, 'Staff List'!$B$9:$B$358, 0))="", "", INDEX('Staff List'!$C$9:$C$358, MATCH(AW266, 'Staff List'!$B$9:$B$358, 0))), "")</f>
        <v/>
      </c>
      <c r="AQ260" s="329"/>
      <c r="AR260" s="329"/>
      <c r="AS260" s="329"/>
      <c r="AT260" s="329"/>
      <c r="AU260" s="329"/>
      <c r="AV260" s="329"/>
      <c r="AW260" s="330"/>
      <c r="AX260" s="28"/>
      <c r="AY260" s="326" t="s">
        <v>91</v>
      </c>
      <c r="AZ260" s="325"/>
      <c r="BA260" s="327"/>
      <c r="BB260" s="328" t="str">
        <f ca="1">IFERROR(IF(INDEX('Staff List'!$C$9:$C$358, MATCH(BI266, 'Staff List'!$B$9:$B$358, 0))="", "", INDEX('Staff List'!$C$9:$C$358, MATCH(BI266, 'Staff List'!$B$9:$B$358, 0))), "")</f>
        <v/>
      </c>
      <c r="BC260" s="329"/>
      <c r="BD260" s="329"/>
      <c r="BE260" s="329"/>
      <c r="BF260" s="329"/>
      <c r="BG260" s="329"/>
      <c r="BH260" s="329"/>
      <c r="BI260" s="330"/>
      <c r="BJ260" s="29"/>
      <c r="BK260" s="1"/>
      <c r="BN260" s="8">
        <v>259</v>
      </c>
      <c r="BO260" s="9" t="str">
        <f>IF(INDEX('Staff List'!$E$9:$E$358, MATCH(BN260, NumList, 0))="", "", INDEX('Staff List'!$E$9:$E$358, MATCH(BN260, NumList, 0)))</f>
        <v/>
      </c>
      <c r="BP260" s="9" t="str">
        <f>IFERROR(RANK(BO260,$BO$2:$BO$351,1)+COUNTIF($BO$2:BO260,BO260)-1, "")</f>
        <v/>
      </c>
      <c r="BQ260" s="9" t="str">
        <f>IF(BO260="", "", COUNTIF($BO$2:BO260, BO260))</f>
        <v/>
      </c>
      <c r="BR260" s="68" t="str">
        <f t="shared" si="12"/>
        <v/>
      </c>
      <c r="BT260" s="8">
        <v>259</v>
      </c>
      <c r="BU260" s="9" t="str">
        <f>IFERROR(IF(INDEX($CL$2:$CL$7, MATCH(BU259, $CK$2:$CK$7, 0))&lt;=COUNTIF($BU$2:BU259, BU257), "", BU257), "")</f>
        <v/>
      </c>
      <c r="BV260" s="9" t="str">
        <f>IF(BU260="", "", COUNTIF($BU$2:BU260, BU260))</f>
        <v/>
      </c>
      <c r="BW260" s="68" t="str">
        <f t="shared" si="13"/>
        <v/>
      </c>
      <c r="BY260" s="80" t="str">
        <f t="shared" si="14"/>
        <v/>
      </c>
    </row>
    <row r="261" spans="1:77" x14ac:dyDescent="0.25">
      <c r="A261" s="1"/>
      <c r="B261" s="27"/>
      <c r="C261" s="332" t="s">
        <v>90</v>
      </c>
      <c r="D261" s="333"/>
      <c r="E261" s="72" t="str">
        <f ca="1">IFERROR(INDEX('Staff List'!$K$9:$K$358, MATCH(M266, 'Staff List'!$B$9:$B$358, 0)), "")</f>
        <v/>
      </c>
      <c r="F261" s="317" t="str">
        <f ca="1">IFERROR(IF(INDEX('Staff List'!$D$9:$D$358, MATCH(M266, 'Staff List'!$B$9:$B$358, 0))="", "", INDEX('Staff List'!$D$9:$D$358, MATCH(M266, 'Staff List'!$B$9:$B$358, 0))), "")</f>
        <v/>
      </c>
      <c r="G261" s="313"/>
      <c r="H261" s="313"/>
      <c r="I261" s="313"/>
      <c r="J261" s="313"/>
      <c r="K261" s="313"/>
      <c r="L261" s="313"/>
      <c r="M261" s="331"/>
      <c r="N261" s="28"/>
      <c r="O261" s="332" t="s">
        <v>90</v>
      </c>
      <c r="P261" s="333"/>
      <c r="Q261" s="72" t="str">
        <f ca="1">IFERROR(INDEX('Staff List'!$K$9:$K$358, MATCH(Y266, 'Staff List'!$B$9:$B$358, 0)), "")</f>
        <v/>
      </c>
      <c r="R261" s="317" t="str">
        <f ca="1">IFERROR(IF(INDEX('Staff List'!$D$9:$D$358, MATCH(Y266, 'Staff List'!$B$9:$B$358, 0))="", "", INDEX('Staff List'!$D$9:$D$358, MATCH(Y266, 'Staff List'!$B$9:$B$358, 0))), "")</f>
        <v/>
      </c>
      <c r="S261" s="313"/>
      <c r="T261" s="313"/>
      <c r="U261" s="313"/>
      <c r="V261" s="313"/>
      <c r="W261" s="313"/>
      <c r="X261" s="313"/>
      <c r="Y261" s="331"/>
      <c r="Z261" s="28"/>
      <c r="AA261" s="332" t="s">
        <v>90</v>
      </c>
      <c r="AB261" s="333"/>
      <c r="AC261" s="72" t="str">
        <f ca="1">IFERROR(INDEX('Staff List'!$K$9:$K$358, MATCH(AK266, 'Staff List'!$B$9:$B$358, 0)), "")</f>
        <v/>
      </c>
      <c r="AD261" s="317" t="str">
        <f ca="1">IFERROR(IF(INDEX('Staff List'!$D$9:$D$358, MATCH(AK266, 'Staff List'!$B$9:$B$358, 0))="", "", INDEX('Staff List'!$D$9:$D$358, MATCH(AK266, 'Staff List'!$B$9:$B$358, 0))), "")</f>
        <v/>
      </c>
      <c r="AE261" s="313"/>
      <c r="AF261" s="313"/>
      <c r="AG261" s="313"/>
      <c r="AH261" s="313"/>
      <c r="AI261" s="313"/>
      <c r="AJ261" s="313"/>
      <c r="AK261" s="331"/>
      <c r="AL261" s="28"/>
      <c r="AM261" s="332" t="s">
        <v>90</v>
      </c>
      <c r="AN261" s="333"/>
      <c r="AO261" s="72" t="str">
        <f ca="1">IFERROR(INDEX('Staff List'!$K$9:$K$358, MATCH(AW266, 'Staff List'!$B$9:$B$358, 0)), "")</f>
        <v/>
      </c>
      <c r="AP261" s="317" t="str">
        <f ca="1">IFERROR(IF(INDEX('Staff List'!$D$9:$D$358, MATCH(AW266, 'Staff List'!$B$9:$B$358, 0))="", "", INDEX('Staff List'!$D$9:$D$358, MATCH(AW266, 'Staff List'!$B$9:$B$358, 0))), "")</f>
        <v/>
      </c>
      <c r="AQ261" s="313"/>
      <c r="AR261" s="313"/>
      <c r="AS261" s="313"/>
      <c r="AT261" s="313"/>
      <c r="AU261" s="313"/>
      <c r="AV261" s="313"/>
      <c r="AW261" s="331"/>
      <c r="AX261" s="28"/>
      <c r="AY261" s="332" t="s">
        <v>90</v>
      </c>
      <c r="AZ261" s="333"/>
      <c r="BA261" s="72" t="str">
        <f ca="1">IFERROR(INDEX('Staff List'!$K$9:$K$358, MATCH(BI266, 'Staff List'!$B$9:$B$358, 0)), "")</f>
        <v/>
      </c>
      <c r="BB261" s="317" t="str">
        <f ca="1">IFERROR(IF(INDEX('Staff List'!$D$9:$D$358, MATCH(BI266, 'Staff List'!$B$9:$B$358, 0))="", "", INDEX('Staff List'!$D$9:$D$358, MATCH(BI266, 'Staff List'!$B$9:$B$358, 0))), "")</f>
        <v/>
      </c>
      <c r="BC261" s="313"/>
      <c r="BD261" s="313"/>
      <c r="BE261" s="313"/>
      <c r="BF261" s="313"/>
      <c r="BG261" s="313"/>
      <c r="BH261" s="313"/>
      <c r="BI261" s="331"/>
      <c r="BJ261" s="29"/>
      <c r="BK261" s="1"/>
      <c r="BN261" s="8">
        <v>260</v>
      </c>
      <c r="BO261" s="9" t="str">
        <f>IF(INDEX('Staff List'!$E$9:$E$358, MATCH(BN261, NumList, 0))="", "", INDEX('Staff List'!$E$9:$E$358, MATCH(BN261, NumList, 0)))</f>
        <v/>
      </c>
      <c r="BP261" s="9" t="str">
        <f>IFERROR(RANK(BO261,$BO$2:$BO$351,1)+COUNTIF($BO$2:BO261,BO261)-1, "")</f>
        <v/>
      </c>
      <c r="BQ261" s="9" t="str">
        <f>IF(BO261="", "", COUNTIF($BO$2:BO261, BO261))</f>
        <v/>
      </c>
      <c r="BR261" s="68" t="str">
        <f t="shared" si="12"/>
        <v/>
      </c>
      <c r="BT261" s="8">
        <v>260</v>
      </c>
      <c r="BU261" s="9" t="str">
        <f>IFERROR(IF(INDEX($CL$2:$CL$7, MATCH(BU260, $CK$2:$CK$7, 0))&lt;=COUNTIF($BU$2:BU260, BU257), "", BU257), "")</f>
        <v/>
      </c>
      <c r="BV261" s="9" t="str">
        <f>IF(BU261="", "", COUNTIF($BU$2:BU261, BU261))</f>
        <v/>
      </c>
      <c r="BW261" s="68" t="str">
        <f t="shared" si="13"/>
        <v/>
      </c>
      <c r="BY261" s="80" t="str">
        <f t="shared" si="14"/>
        <v/>
      </c>
    </row>
    <row r="262" spans="1:77" x14ac:dyDescent="0.25">
      <c r="A262" s="1"/>
      <c r="B262" s="27"/>
      <c r="C262" s="314" t="s">
        <v>95</v>
      </c>
      <c r="D262" s="315"/>
      <c r="E262" s="315"/>
      <c r="F262" s="325"/>
      <c r="G262" s="73" t="str">
        <f ca="1">IFERROR(INDEX('Staff List'!$H$9:$H$358, MATCH(M266, 'Staff List'!$B$9:$B$358, 0)), "")</f>
        <v/>
      </c>
      <c r="H262" s="323" t="str">
        <f ca="1">IFERROR(INDEX('Staff List'!$AU$6:$AU$10, MATCH(G262, 'Staff List'!$AJ$6:$AJ$10, 0)), "")</f>
        <v/>
      </c>
      <c r="I262" s="324"/>
      <c r="J262" s="324"/>
      <c r="K262" s="324"/>
      <c r="L262" s="324"/>
      <c r="M262" s="331"/>
      <c r="N262" s="28"/>
      <c r="O262" s="314" t="s">
        <v>95</v>
      </c>
      <c r="P262" s="315"/>
      <c r="Q262" s="315"/>
      <c r="R262" s="325"/>
      <c r="S262" s="73" t="str">
        <f ca="1">IFERROR(INDEX('Staff List'!$H$9:$H$358, MATCH(Y266, 'Staff List'!$B$9:$B$358, 0)), "")</f>
        <v/>
      </c>
      <c r="T262" s="323" t="str">
        <f ca="1">IFERROR(INDEX('Staff List'!$AU$6:$AU$10, MATCH(S262, 'Staff List'!$AJ$6:$AJ$10, 0)), "")</f>
        <v/>
      </c>
      <c r="U262" s="324"/>
      <c r="V262" s="324"/>
      <c r="W262" s="324"/>
      <c r="X262" s="324"/>
      <c r="Y262" s="331"/>
      <c r="Z262" s="28"/>
      <c r="AA262" s="314" t="s">
        <v>95</v>
      </c>
      <c r="AB262" s="315"/>
      <c r="AC262" s="315"/>
      <c r="AD262" s="325"/>
      <c r="AE262" s="73" t="str">
        <f ca="1">IFERROR(INDEX('Staff List'!$H$9:$H$358, MATCH(AK266, 'Staff List'!$B$9:$B$358, 0)), "")</f>
        <v/>
      </c>
      <c r="AF262" s="323" t="str">
        <f ca="1">IFERROR(INDEX('Staff List'!$AU$6:$AU$10, MATCH(AE262, 'Staff List'!$AJ$6:$AJ$10, 0)), "")</f>
        <v/>
      </c>
      <c r="AG262" s="324"/>
      <c r="AH262" s="324"/>
      <c r="AI262" s="324"/>
      <c r="AJ262" s="324"/>
      <c r="AK262" s="331"/>
      <c r="AL262" s="28"/>
      <c r="AM262" s="314" t="s">
        <v>95</v>
      </c>
      <c r="AN262" s="315"/>
      <c r="AO262" s="315"/>
      <c r="AP262" s="325"/>
      <c r="AQ262" s="73" t="str">
        <f ca="1">IFERROR(INDEX('Staff List'!$H$9:$H$358, MATCH(AW266, 'Staff List'!$B$9:$B$358, 0)), "")</f>
        <v/>
      </c>
      <c r="AR262" s="323" t="str">
        <f ca="1">IFERROR(INDEX('Staff List'!$AU$6:$AU$10, MATCH(AQ262, 'Staff List'!$AJ$6:$AJ$10, 0)), "")</f>
        <v/>
      </c>
      <c r="AS262" s="324"/>
      <c r="AT262" s="324"/>
      <c r="AU262" s="324"/>
      <c r="AV262" s="324"/>
      <c r="AW262" s="331"/>
      <c r="AX262" s="28"/>
      <c r="AY262" s="314" t="s">
        <v>95</v>
      </c>
      <c r="AZ262" s="315"/>
      <c r="BA262" s="315"/>
      <c r="BB262" s="325"/>
      <c r="BC262" s="73" t="str">
        <f ca="1">IFERROR(INDEX('Staff List'!$H$9:$H$358, MATCH(BI266, 'Staff List'!$B$9:$B$358, 0)), "")</f>
        <v/>
      </c>
      <c r="BD262" s="323" t="str">
        <f ca="1">IFERROR(INDEX('Staff List'!$AU$6:$AU$10, MATCH(BC262, 'Staff List'!$AJ$6:$AJ$10, 0)), "")</f>
        <v/>
      </c>
      <c r="BE262" s="324"/>
      <c r="BF262" s="324"/>
      <c r="BG262" s="324"/>
      <c r="BH262" s="324"/>
      <c r="BI262" s="331"/>
      <c r="BJ262" s="29"/>
      <c r="BK262" s="1"/>
      <c r="BN262" s="8">
        <v>261</v>
      </c>
      <c r="BO262" s="9" t="str">
        <f>IF(INDEX('Staff List'!$E$9:$E$358, MATCH(BN262, NumList, 0))="", "", INDEX('Staff List'!$E$9:$E$358, MATCH(BN262, NumList, 0)))</f>
        <v/>
      </c>
      <c r="BP262" s="9" t="str">
        <f>IFERROR(RANK(BO262,$BO$2:$BO$351,1)+COUNTIF($BO$2:BO262,BO262)-1, "")</f>
        <v/>
      </c>
      <c r="BQ262" s="9" t="str">
        <f>IF(BO262="", "", COUNTIF($BO$2:BO262, BO262))</f>
        <v/>
      </c>
      <c r="BR262" s="68" t="str">
        <f t="shared" si="12"/>
        <v/>
      </c>
      <c r="BT262" s="8">
        <v>261</v>
      </c>
      <c r="BU262" s="9" t="str">
        <f>IFERROR(IF(INDEX($CL$2:$CL$7,MATCH(BU257,$CK$2:$CK$7,0))&lt;=COUNTIF($BU$2:BU261,BU257),IF((BU257+1)&lt;=6,BU257+1,""),BU257), "")</f>
        <v/>
      </c>
      <c r="BV262" s="9" t="str">
        <f>IF(BU262="", "", COUNTIF($BU$2:BU262, BU262))</f>
        <v/>
      </c>
      <c r="BW262" s="68" t="str">
        <f t="shared" si="13"/>
        <v/>
      </c>
      <c r="BY262" s="80" t="str">
        <f t="shared" si="14"/>
        <v/>
      </c>
    </row>
    <row r="263" spans="1:77" x14ac:dyDescent="0.25">
      <c r="A263" s="1"/>
      <c r="B263" s="27"/>
      <c r="C263" s="314" t="s">
        <v>94</v>
      </c>
      <c r="D263" s="315"/>
      <c r="E263" s="315"/>
      <c r="F263" s="315"/>
      <c r="G263" s="74" t="str">
        <f ca="1">IFERROR(INDEX('Staff List'!$G$9:$G$358, MATCH(M266, 'Staff List'!$B$9:$B$358, 0)), "")</f>
        <v/>
      </c>
      <c r="H263" s="317" t="str">
        <f ca="1">IFERROR(INDEX('Staff List'!$AP$6:$AP$8, MATCH(G263, 'Staff List'!$AI$6:$AI$8, 0)), "")</f>
        <v/>
      </c>
      <c r="I263" s="313"/>
      <c r="J263" s="313"/>
      <c r="K263" s="313"/>
      <c r="L263" s="313"/>
      <c r="M263" s="331"/>
      <c r="N263" s="28"/>
      <c r="O263" s="314" t="s">
        <v>94</v>
      </c>
      <c r="P263" s="315"/>
      <c r="Q263" s="315"/>
      <c r="R263" s="315"/>
      <c r="S263" s="74" t="str">
        <f ca="1">IFERROR(INDEX('Staff List'!$G$9:$G$358, MATCH(Y266, 'Staff List'!$B$9:$B$358, 0)), "")</f>
        <v/>
      </c>
      <c r="T263" s="317" t="str">
        <f ca="1">IFERROR(INDEX('Staff List'!$AP$6:$AP$8, MATCH(S263, 'Staff List'!$AI$6:$AI$8, 0)), "")</f>
        <v/>
      </c>
      <c r="U263" s="313"/>
      <c r="V263" s="313"/>
      <c r="W263" s="313"/>
      <c r="X263" s="313"/>
      <c r="Y263" s="331"/>
      <c r="Z263" s="28"/>
      <c r="AA263" s="314" t="s">
        <v>94</v>
      </c>
      <c r="AB263" s="315"/>
      <c r="AC263" s="315"/>
      <c r="AD263" s="315"/>
      <c r="AE263" s="74" t="str">
        <f ca="1">IFERROR(INDEX('Staff List'!$G$9:$G$358, MATCH(AK266, 'Staff List'!$B$9:$B$358, 0)), "")</f>
        <v/>
      </c>
      <c r="AF263" s="317" t="str">
        <f ca="1">IFERROR(INDEX('Staff List'!$AP$6:$AP$8, MATCH(AE263, 'Staff List'!$AI$6:$AI$8, 0)), "")</f>
        <v/>
      </c>
      <c r="AG263" s="313"/>
      <c r="AH263" s="313"/>
      <c r="AI263" s="313"/>
      <c r="AJ263" s="313"/>
      <c r="AK263" s="331"/>
      <c r="AL263" s="28"/>
      <c r="AM263" s="314" t="s">
        <v>94</v>
      </c>
      <c r="AN263" s="315"/>
      <c r="AO263" s="315"/>
      <c r="AP263" s="315"/>
      <c r="AQ263" s="74" t="str">
        <f ca="1">IFERROR(INDEX('Staff List'!$G$9:$G$358, MATCH(AW266, 'Staff List'!$B$9:$B$358, 0)), "")</f>
        <v/>
      </c>
      <c r="AR263" s="317" t="str">
        <f ca="1">IFERROR(INDEX('Staff List'!$AP$6:$AP$8, MATCH(AQ263, 'Staff List'!$AI$6:$AI$8, 0)), "")</f>
        <v/>
      </c>
      <c r="AS263" s="313"/>
      <c r="AT263" s="313"/>
      <c r="AU263" s="313"/>
      <c r="AV263" s="313"/>
      <c r="AW263" s="331"/>
      <c r="AX263" s="28"/>
      <c r="AY263" s="314" t="s">
        <v>94</v>
      </c>
      <c r="AZ263" s="315"/>
      <c r="BA263" s="315"/>
      <c r="BB263" s="315"/>
      <c r="BC263" s="74" t="str">
        <f ca="1">IFERROR(INDEX('Staff List'!$G$9:$G$358, MATCH(BI266, 'Staff List'!$B$9:$B$358, 0)), "")</f>
        <v/>
      </c>
      <c r="BD263" s="317" t="str">
        <f ca="1">IFERROR(INDEX('Staff List'!$AP$6:$AP$8, MATCH(BC263, 'Staff List'!$AI$6:$AI$8, 0)), "")</f>
        <v/>
      </c>
      <c r="BE263" s="313"/>
      <c r="BF263" s="313"/>
      <c r="BG263" s="313"/>
      <c r="BH263" s="313"/>
      <c r="BI263" s="331"/>
      <c r="BJ263" s="29"/>
      <c r="BK263" s="1"/>
      <c r="BN263" s="8">
        <v>262</v>
      </c>
      <c r="BO263" s="9" t="str">
        <f>IF(INDEX('Staff List'!$E$9:$E$358, MATCH(BN263, NumList, 0))="", "", INDEX('Staff List'!$E$9:$E$358, MATCH(BN263, NumList, 0)))</f>
        <v/>
      </c>
      <c r="BP263" s="9" t="str">
        <f>IFERROR(RANK(BO263,$BO$2:$BO$351,1)+COUNTIF($BO$2:BO263,BO263)-1, "")</f>
        <v/>
      </c>
      <c r="BQ263" s="9" t="str">
        <f>IF(BO263="", "", COUNTIF($BO$2:BO263, BO263))</f>
        <v/>
      </c>
      <c r="BR263" s="68" t="str">
        <f t="shared" si="12"/>
        <v/>
      </c>
      <c r="BT263" s="8">
        <v>262</v>
      </c>
      <c r="BU263" s="9" t="str">
        <f>IFERROR(IF(INDEX($CL$2:$CL$7, MATCH(BU262, $CK$2:$CK$7, 0))&lt;=COUNTIF($BU$2:BU262, BU262), "", BU262), "")</f>
        <v/>
      </c>
      <c r="BV263" s="9" t="str">
        <f>IF(BU263="", "", COUNTIF($BU$2:BU263, BU263))</f>
        <v/>
      </c>
      <c r="BW263" s="68" t="str">
        <f t="shared" si="13"/>
        <v/>
      </c>
      <c r="BY263" s="80" t="str">
        <f t="shared" si="14"/>
        <v/>
      </c>
    </row>
    <row r="264" spans="1:77" x14ac:dyDescent="0.25">
      <c r="A264" s="1"/>
      <c r="B264" s="27"/>
      <c r="C264" s="314" t="s">
        <v>97</v>
      </c>
      <c r="D264" s="315"/>
      <c r="E264" s="315"/>
      <c r="F264" s="319"/>
      <c r="G264" s="320"/>
      <c r="H264" s="317" t="str">
        <f ca="1">IFERROR(INDEX('Staff List'!$AT$6:$AT$8, MATCH(E261, 'Staff List'!$AM$6:$AM$8, 0)), "")</f>
        <v/>
      </c>
      <c r="I264" s="313"/>
      <c r="J264" s="313"/>
      <c r="K264" s="313"/>
      <c r="L264" s="313"/>
      <c r="M264" s="75" t="e">
        <f ca="1">INDEX($BY$2:$BY$401, MATCH(M267, $BT$2:$BT$401, 0))</f>
        <v>#N/A</v>
      </c>
      <c r="N264" s="28"/>
      <c r="O264" s="314" t="s">
        <v>97</v>
      </c>
      <c r="P264" s="315"/>
      <c r="Q264" s="315"/>
      <c r="R264" s="319"/>
      <c r="S264" s="320"/>
      <c r="T264" s="317" t="str">
        <f ca="1">IFERROR(INDEX('Staff List'!$AT$6:$AT$8, MATCH(Q261, 'Staff List'!$AM$6:$AM$8, 0)), "")</f>
        <v/>
      </c>
      <c r="U264" s="313"/>
      <c r="V264" s="313"/>
      <c r="W264" s="313"/>
      <c r="X264" s="313"/>
      <c r="Y264" s="75" t="e">
        <f ca="1">INDEX($BY$2:$BY$401, MATCH(Y267, $BT$2:$BT$401, 0))</f>
        <v>#N/A</v>
      </c>
      <c r="Z264" s="28"/>
      <c r="AA264" s="314" t="s">
        <v>97</v>
      </c>
      <c r="AB264" s="315"/>
      <c r="AC264" s="315"/>
      <c r="AD264" s="319"/>
      <c r="AE264" s="320"/>
      <c r="AF264" s="317" t="str">
        <f ca="1">IFERROR(INDEX('Staff List'!$AT$6:$AT$8, MATCH(AC261, 'Staff List'!$AM$6:$AM$8, 0)), "")</f>
        <v/>
      </c>
      <c r="AG264" s="313"/>
      <c r="AH264" s="313"/>
      <c r="AI264" s="313"/>
      <c r="AJ264" s="313"/>
      <c r="AK264" s="75" t="e">
        <f ca="1">INDEX($BY$2:$BY$401, MATCH(AK267, $BT$2:$BT$401, 0))</f>
        <v>#N/A</v>
      </c>
      <c r="AL264" s="28"/>
      <c r="AM264" s="314" t="s">
        <v>97</v>
      </c>
      <c r="AN264" s="315"/>
      <c r="AO264" s="315"/>
      <c r="AP264" s="319"/>
      <c r="AQ264" s="320"/>
      <c r="AR264" s="317" t="str">
        <f ca="1">IFERROR(INDEX('Staff List'!$AT$6:$AT$8, MATCH(AO261, 'Staff List'!$AM$6:$AM$8, 0)), "")</f>
        <v/>
      </c>
      <c r="AS264" s="313"/>
      <c r="AT264" s="313"/>
      <c r="AU264" s="313"/>
      <c r="AV264" s="313"/>
      <c r="AW264" s="75" t="e">
        <f ca="1">INDEX($BY$2:$BY$401, MATCH(AW267, $BT$2:$BT$401, 0))</f>
        <v>#N/A</v>
      </c>
      <c r="AX264" s="28"/>
      <c r="AY264" s="314" t="s">
        <v>97</v>
      </c>
      <c r="AZ264" s="315"/>
      <c r="BA264" s="315"/>
      <c r="BB264" s="319"/>
      <c r="BC264" s="320"/>
      <c r="BD264" s="317" t="str">
        <f ca="1">IFERROR(INDEX('Staff List'!$AT$6:$AT$8, MATCH(BA261, 'Staff List'!$AM$6:$AM$8, 0)), "")</f>
        <v/>
      </c>
      <c r="BE264" s="313"/>
      <c r="BF264" s="313"/>
      <c r="BG264" s="313"/>
      <c r="BH264" s="313"/>
      <c r="BI264" s="75" t="e">
        <f ca="1">INDEX($BY$2:$BY$401, MATCH(BI267, $BT$2:$BT$401, 0))</f>
        <v>#N/A</v>
      </c>
      <c r="BJ264" s="29"/>
      <c r="BK264" s="1"/>
      <c r="BN264" s="8">
        <v>263</v>
      </c>
      <c r="BO264" s="9" t="str">
        <f>IF(INDEX('Staff List'!$E$9:$E$358, MATCH(BN264, NumList, 0))="", "", INDEX('Staff List'!$E$9:$E$358, MATCH(BN264, NumList, 0)))</f>
        <v/>
      </c>
      <c r="BP264" s="9" t="str">
        <f>IFERROR(RANK(BO264,$BO$2:$BO$351,1)+COUNTIF($BO$2:BO264,BO264)-1, "")</f>
        <v/>
      </c>
      <c r="BQ264" s="9" t="str">
        <f>IF(BO264="", "", COUNTIF($BO$2:BO264, BO264))</f>
        <v/>
      </c>
      <c r="BR264" s="68" t="str">
        <f t="shared" si="12"/>
        <v/>
      </c>
      <c r="BT264" s="8">
        <v>263</v>
      </c>
      <c r="BU264" s="9" t="str">
        <f>IFERROR(IF(INDEX($CL$2:$CL$7, MATCH(BU263, $CK$2:$CK$7, 0))&lt;=COUNTIF($BU$2:BU263, BU262), "", BU262), "")</f>
        <v/>
      </c>
      <c r="BV264" s="9" t="str">
        <f>IF(BU264="", "", COUNTIF($BU$2:BU264, BU264))</f>
        <v/>
      </c>
      <c r="BW264" s="68" t="str">
        <f t="shared" si="13"/>
        <v/>
      </c>
      <c r="BY264" s="80" t="str">
        <f t="shared" si="14"/>
        <v/>
      </c>
    </row>
    <row r="265" spans="1:77" x14ac:dyDescent="0.25">
      <c r="A265" s="1"/>
      <c r="B265" s="27"/>
      <c r="C265" s="314" t="s">
        <v>93</v>
      </c>
      <c r="D265" s="315"/>
      <c r="E265" s="316"/>
      <c r="F265" s="313" t="str">
        <f ca="1">IFERROR(IF(INDEX('Staff List'!$M$9:$M$358, MATCH(M266, 'Staff List'!$B$9:$B$358, 0))="", "", INDEX('Staff List'!$M$9:$M$358, MATCH(M266, 'Staff List'!$B$9:$B$358, 0))), "")</f>
        <v/>
      </c>
      <c r="G265" s="313"/>
      <c r="H265" s="313"/>
      <c r="I265" s="313"/>
      <c r="J265" s="313"/>
      <c r="K265" s="313"/>
      <c r="L265" s="313"/>
      <c r="M265" s="75" t="str">
        <f ca="1">IFERROR(INDEX($BO$2:$BO$351, MATCH(M264, $BP$2:$BP$351, 0)), "")</f>
        <v/>
      </c>
      <c r="N265" s="28"/>
      <c r="O265" s="314" t="s">
        <v>93</v>
      </c>
      <c r="P265" s="315"/>
      <c r="Q265" s="316"/>
      <c r="R265" s="313" t="str">
        <f ca="1">IFERROR(IF(INDEX('Staff List'!$M$9:$M$358, MATCH(Y266, 'Staff List'!$B$9:$B$358, 0))="", "", INDEX('Staff List'!$M$9:$M$358, MATCH(Y266, 'Staff List'!$B$9:$B$358, 0))), "")</f>
        <v/>
      </c>
      <c r="S265" s="313"/>
      <c r="T265" s="313"/>
      <c r="U265" s="313"/>
      <c r="V265" s="313"/>
      <c r="W265" s="313"/>
      <c r="X265" s="313"/>
      <c r="Y265" s="75" t="str">
        <f ca="1">IFERROR(INDEX($BO$2:$BO$351, MATCH(Y264, $BP$2:$BP$351, 0)), "")</f>
        <v/>
      </c>
      <c r="Z265" s="28"/>
      <c r="AA265" s="314" t="s">
        <v>93</v>
      </c>
      <c r="AB265" s="315"/>
      <c r="AC265" s="316"/>
      <c r="AD265" s="313" t="str">
        <f ca="1">IFERROR(IF(INDEX('Staff List'!$M$9:$M$358, MATCH(AK266, 'Staff List'!$B$9:$B$358, 0))="", "", INDEX('Staff List'!$M$9:$M$358, MATCH(AK266, 'Staff List'!$B$9:$B$358, 0))), "")</f>
        <v/>
      </c>
      <c r="AE265" s="313"/>
      <c r="AF265" s="313"/>
      <c r="AG265" s="313"/>
      <c r="AH265" s="313"/>
      <c r="AI265" s="313"/>
      <c r="AJ265" s="313"/>
      <c r="AK265" s="75" t="str">
        <f ca="1">IFERROR(INDEX($BO$2:$BO$351, MATCH(AK264, $BP$2:$BP$351, 0)), "")</f>
        <v/>
      </c>
      <c r="AL265" s="28"/>
      <c r="AM265" s="314" t="s">
        <v>93</v>
      </c>
      <c r="AN265" s="315"/>
      <c r="AO265" s="316"/>
      <c r="AP265" s="313" t="str">
        <f ca="1">IFERROR(IF(INDEX('Staff List'!$M$9:$M$358, MATCH(AW266, 'Staff List'!$B$9:$B$358, 0))="", "", INDEX('Staff List'!$M$9:$M$358, MATCH(AW266, 'Staff List'!$B$9:$B$358, 0))), "")</f>
        <v/>
      </c>
      <c r="AQ265" s="313"/>
      <c r="AR265" s="313"/>
      <c r="AS265" s="313"/>
      <c r="AT265" s="313"/>
      <c r="AU265" s="313"/>
      <c r="AV265" s="313"/>
      <c r="AW265" s="75" t="str">
        <f ca="1">IFERROR(INDEX($BO$2:$BO$351, MATCH(AW264, $BP$2:$BP$351, 0)), "")</f>
        <v/>
      </c>
      <c r="AX265" s="28"/>
      <c r="AY265" s="314" t="s">
        <v>93</v>
      </c>
      <c r="AZ265" s="315"/>
      <c r="BA265" s="316"/>
      <c r="BB265" s="313" t="str">
        <f ca="1">IFERROR(IF(INDEX('Staff List'!$M$9:$M$358, MATCH(BI266, 'Staff List'!$B$9:$B$358, 0))="", "", INDEX('Staff List'!$M$9:$M$358, MATCH(BI266, 'Staff List'!$B$9:$B$358, 0))), "")</f>
        <v/>
      </c>
      <c r="BC265" s="313"/>
      <c r="BD265" s="313"/>
      <c r="BE265" s="313"/>
      <c r="BF265" s="313"/>
      <c r="BG265" s="313"/>
      <c r="BH265" s="313"/>
      <c r="BI265" s="75" t="str">
        <f ca="1">IFERROR(INDEX($BO$2:$BO$351, MATCH(BI264, $BP$2:$BP$351, 0)), "")</f>
        <v/>
      </c>
      <c r="BJ265" s="29"/>
      <c r="BK265" s="1"/>
      <c r="BN265" s="8">
        <v>264</v>
      </c>
      <c r="BO265" s="9" t="str">
        <f>IF(INDEX('Staff List'!$E$9:$E$358, MATCH(BN265, NumList, 0))="", "", INDEX('Staff List'!$E$9:$E$358, MATCH(BN265, NumList, 0)))</f>
        <v/>
      </c>
      <c r="BP265" s="9" t="str">
        <f>IFERROR(RANK(BO265,$BO$2:$BO$351,1)+COUNTIF($BO$2:BO265,BO265)-1, "")</f>
        <v/>
      </c>
      <c r="BQ265" s="9" t="str">
        <f>IF(BO265="", "", COUNTIF($BO$2:BO265, BO265))</f>
        <v/>
      </c>
      <c r="BR265" s="68" t="str">
        <f t="shared" si="12"/>
        <v/>
      </c>
      <c r="BT265" s="8">
        <v>264</v>
      </c>
      <c r="BU265" s="9" t="str">
        <f>IFERROR(IF(INDEX($CL$2:$CL$7, MATCH(BU264, $CK$2:$CK$7, 0))&lt;=COUNTIF($BU$2:BU264, BU262), "", BU262), "")</f>
        <v/>
      </c>
      <c r="BV265" s="9" t="str">
        <f>IF(BU265="", "", COUNTIF($BU$2:BU265, BU265))</f>
        <v/>
      </c>
      <c r="BW265" s="68" t="str">
        <f t="shared" si="13"/>
        <v/>
      </c>
      <c r="BY265" s="80" t="str">
        <f t="shared" si="14"/>
        <v/>
      </c>
    </row>
    <row r="266" spans="1:77" x14ac:dyDescent="0.25">
      <c r="A266" s="1"/>
      <c r="B266" s="27"/>
      <c r="C266" s="314" t="s">
        <v>92</v>
      </c>
      <c r="D266" s="315"/>
      <c r="E266" s="316"/>
      <c r="F266" s="317" t="str">
        <f ca="1">IFERROR(IF(INDEX('Staff List'!$Q$9:$Q$358, MATCH(M266, 'Staff List'!$B$9:$B$358, 0))="", "", INDEX('Staff List'!$Q$9:$Q$358, MATCH(M266, 'Staff List'!$B$9:$B$358, 0))), "")</f>
        <v/>
      </c>
      <c r="G266" s="313"/>
      <c r="H266" s="313"/>
      <c r="I266" s="313"/>
      <c r="J266" s="313"/>
      <c r="K266" s="313"/>
      <c r="L266" s="313"/>
      <c r="M266" s="75" t="str">
        <f ca="1">IFERROR(IF(M264="", "", INDEX($BN$2:$BN$351, MATCH(M264, $BP$2:$BP$351, 0))), "")</f>
        <v/>
      </c>
      <c r="N266" s="28"/>
      <c r="O266" s="314" t="s">
        <v>92</v>
      </c>
      <c r="P266" s="315"/>
      <c r="Q266" s="316"/>
      <c r="R266" s="317" t="str">
        <f ca="1">IFERROR(IF(INDEX('Staff List'!$Q$9:$Q$358, MATCH(Y266, 'Staff List'!$B$9:$B$358, 0))="", "", INDEX('Staff List'!$Q$9:$Q$358, MATCH(Y266, 'Staff List'!$B$9:$B$358, 0))), "")</f>
        <v/>
      </c>
      <c r="S266" s="313"/>
      <c r="T266" s="313"/>
      <c r="U266" s="313"/>
      <c r="V266" s="313"/>
      <c r="W266" s="313"/>
      <c r="X266" s="313"/>
      <c r="Y266" s="75" t="str">
        <f ca="1">IFERROR(IF(Y264="", "", INDEX($BN$2:$BN$351, MATCH(Y264, $BP$2:$BP$351, 0))), "")</f>
        <v/>
      </c>
      <c r="Z266" s="28"/>
      <c r="AA266" s="314" t="s">
        <v>92</v>
      </c>
      <c r="AB266" s="315"/>
      <c r="AC266" s="316"/>
      <c r="AD266" s="317" t="str">
        <f ca="1">IFERROR(IF(INDEX('Staff List'!$Q$9:$Q$358, MATCH(AK266, 'Staff List'!$B$9:$B$358, 0))="", "", INDEX('Staff List'!$Q$9:$Q$358, MATCH(AK266, 'Staff List'!$B$9:$B$358, 0))), "")</f>
        <v/>
      </c>
      <c r="AE266" s="313"/>
      <c r="AF266" s="313"/>
      <c r="AG266" s="313"/>
      <c r="AH266" s="313"/>
      <c r="AI266" s="313"/>
      <c r="AJ266" s="313"/>
      <c r="AK266" s="75" t="str">
        <f ca="1">IFERROR(IF(AK264="", "", INDEX($BN$2:$BN$351, MATCH(AK264, $BP$2:$BP$351, 0))), "")</f>
        <v/>
      </c>
      <c r="AL266" s="28"/>
      <c r="AM266" s="314" t="s">
        <v>92</v>
      </c>
      <c r="AN266" s="315"/>
      <c r="AO266" s="316"/>
      <c r="AP266" s="317" t="str">
        <f ca="1">IFERROR(IF(INDEX('Staff List'!$Q$9:$Q$358, MATCH(AW266, 'Staff List'!$B$9:$B$358, 0))="", "", INDEX('Staff List'!$Q$9:$Q$358, MATCH(AW266, 'Staff List'!$B$9:$B$358, 0))), "")</f>
        <v/>
      </c>
      <c r="AQ266" s="313"/>
      <c r="AR266" s="313"/>
      <c r="AS266" s="313"/>
      <c r="AT266" s="313"/>
      <c r="AU266" s="313"/>
      <c r="AV266" s="313"/>
      <c r="AW266" s="75" t="str">
        <f ca="1">IFERROR(IF(AW264="", "", INDEX($BN$2:$BN$351, MATCH(AW264, $BP$2:$BP$351, 0))), "")</f>
        <v/>
      </c>
      <c r="AX266" s="28"/>
      <c r="AY266" s="314" t="s">
        <v>92</v>
      </c>
      <c r="AZ266" s="315"/>
      <c r="BA266" s="316"/>
      <c r="BB266" s="317" t="str">
        <f ca="1">IFERROR(IF(INDEX('Staff List'!$Q$9:$Q$358, MATCH(BI266, 'Staff List'!$B$9:$B$358, 0))="", "", INDEX('Staff List'!$Q$9:$Q$358, MATCH(BI266, 'Staff List'!$B$9:$B$358, 0))), "")</f>
        <v/>
      </c>
      <c r="BC266" s="313"/>
      <c r="BD266" s="313"/>
      <c r="BE266" s="313"/>
      <c r="BF266" s="313"/>
      <c r="BG266" s="313"/>
      <c r="BH266" s="313"/>
      <c r="BI266" s="75" t="str">
        <f ca="1">IFERROR(IF(BI264="", "", INDEX($BN$2:$BN$351, MATCH(BI264, $BP$2:$BP$351, 0))), "")</f>
        <v/>
      </c>
      <c r="BJ266" s="29"/>
      <c r="BK266" s="1"/>
      <c r="BN266" s="8">
        <v>265</v>
      </c>
      <c r="BO266" s="9" t="str">
        <f>IF(INDEX('Staff List'!$E$9:$E$358, MATCH(BN266, NumList, 0))="", "", INDEX('Staff List'!$E$9:$E$358, MATCH(BN266, NumList, 0)))</f>
        <v/>
      </c>
      <c r="BP266" s="9" t="str">
        <f>IFERROR(RANK(BO266,$BO$2:$BO$351,1)+COUNTIF($BO$2:BO266,BO266)-1, "")</f>
        <v/>
      </c>
      <c r="BQ266" s="9" t="str">
        <f>IF(BO266="", "", COUNTIF($BO$2:BO266, BO266))</f>
        <v/>
      </c>
      <c r="BR266" s="68" t="str">
        <f t="shared" si="12"/>
        <v/>
      </c>
      <c r="BT266" s="8">
        <v>265</v>
      </c>
      <c r="BU266" s="9" t="str">
        <f>IFERROR(IF(INDEX($CL$2:$CL$7, MATCH(BU265, $CK$2:$CK$7, 0))&lt;=COUNTIF($BU$2:BU265, BU262), "", BU262), "")</f>
        <v/>
      </c>
      <c r="BV266" s="9" t="str">
        <f>IF(BU266="", "", COUNTIF($BU$2:BU266, BU266))</f>
        <v/>
      </c>
      <c r="BW266" s="68" t="str">
        <f t="shared" si="13"/>
        <v/>
      </c>
      <c r="BY266" s="80" t="str">
        <f t="shared" si="14"/>
        <v/>
      </c>
    </row>
    <row r="267" spans="1:77" x14ac:dyDescent="0.25">
      <c r="A267" s="1"/>
      <c r="B267" s="27"/>
      <c r="C267" s="318" t="s">
        <v>96</v>
      </c>
      <c r="D267" s="319"/>
      <c r="E267" s="320"/>
      <c r="F267" s="321" t="str">
        <f ca="1">IFERROR(IF(INDEX('Staff List'!$U$9:$U$358, MATCH(M266, 'Staff List'!$B$9:$B$358, 0))="", "", INDEX('Staff List'!$U$9:$U$358, MATCH(M266, 'Staff List'!$B$9:$B$358, 0))), "")</f>
        <v/>
      </c>
      <c r="G267" s="322"/>
      <c r="H267" s="322"/>
      <c r="I267" s="322"/>
      <c r="J267" s="322"/>
      <c r="K267" s="322"/>
      <c r="L267" s="322"/>
      <c r="M267" s="81">
        <f ca="1">BI257+1</f>
        <v>620</v>
      </c>
      <c r="N267" s="28"/>
      <c r="O267" s="318" t="s">
        <v>96</v>
      </c>
      <c r="P267" s="319"/>
      <c r="Q267" s="320"/>
      <c r="R267" s="321" t="str">
        <f ca="1">IFERROR(IF(INDEX('Staff List'!$U$9:$U$358, MATCH(Y266, 'Staff List'!$B$9:$B$358, 0))="", "", INDEX('Staff List'!$U$9:$U$358, MATCH(Y266, 'Staff List'!$B$9:$B$358, 0))), "")</f>
        <v/>
      </c>
      <c r="S267" s="322"/>
      <c r="T267" s="322"/>
      <c r="U267" s="322"/>
      <c r="V267" s="322"/>
      <c r="W267" s="322"/>
      <c r="X267" s="322"/>
      <c r="Y267" s="81">
        <f ca="1">M267+1</f>
        <v>621</v>
      </c>
      <c r="Z267" s="28"/>
      <c r="AA267" s="318" t="s">
        <v>96</v>
      </c>
      <c r="AB267" s="319"/>
      <c r="AC267" s="320"/>
      <c r="AD267" s="321" t="str">
        <f ca="1">IFERROR(IF(INDEX('Staff List'!$U$9:$U$358, MATCH(AK266, 'Staff List'!$B$9:$B$358, 0))="", "", INDEX('Staff List'!$U$9:$U$358, MATCH(AK266, 'Staff List'!$B$9:$B$358, 0))), "")</f>
        <v/>
      </c>
      <c r="AE267" s="322"/>
      <c r="AF267" s="322"/>
      <c r="AG267" s="322"/>
      <c r="AH267" s="322"/>
      <c r="AI267" s="322"/>
      <c r="AJ267" s="322"/>
      <c r="AK267" s="81">
        <f ca="1">Y267+1</f>
        <v>622</v>
      </c>
      <c r="AL267" s="28"/>
      <c r="AM267" s="318" t="s">
        <v>96</v>
      </c>
      <c r="AN267" s="319"/>
      <c r="AO267" s="320"/>
      <c r="AP267" s="321" t="str">
        <f ca="1">IFERROR(IF(INDEX('Staff List'!$U$9:$U$358, MATCH(AW266, 'Staff List'!$B$9:$B$358, 0))="", "", INDEX('Staff List'!$U$9:$U$358, MATCH(AW266, 'Staff List'!$B$9:$B$358, 0))), "")</f>
        <v/>
      </c>
      <c r="AQ267" s="322"/>
      <c r="AR267" s="322"/>
      <c r="AS267" s="322"/>
      <c r="AT267" s="322"/>
      <c r="AU267" s="322"/>
      <c r="AV267" s="322"/>
      <c r="AW267" s="81">
        <f ca="1">AK267+1</f>
        <v>623</v>
      </c>
      <c r="AX267" s="28"/>
      <c r="AY267" s="318" t="s">
        <v>96</v>
      </c>
      <c r="AZ267" s="319"/>
      <c r="BA267" s="320"/>
      <c r="BB267" s="321" t="str">
        <f ca="1">IFERROR(IF(INDEX('Staff List'!$U$9:$U$358, MATCH(BI266, 'Staff List'!$B$9:$B$358, 0))="", "", INDEX('Staff List'!$U$9:$U$358, MATCH(BI266, 'Staff List'!$B$9:$B$358, 0))), "")</f>
        <v/>
      </c>
      <c r="BC267" s="322"/>
      <c r="BD267" s="322"/>
      <c r="BE267" s="322"/>
      <c r="BF267" s="322"/>
      <c r="BG267" s="322"/>
      <c r="BH267" s="322"/>
      <c r="BI267" s="81">
        <f ca="1">AW267+1</f>
        <v>624</v>
      </c>
      <c r="BJ267" s="29"/>
      <c r="BK267" s="1"/>
      <c r="BN267" s="8">
        <v>266</v>
      </c>
      <c r="BO267" s="9" t="str">
        <f>IF(INDEX('Staff List'!$E$9:$E$358, MATCH(BN267, NumList, 0))="", "", INDEX('Staff List'!$E$9:$E$358, MATCH(BN267, NumList, 0)))</f>
        <v/>
      </c>
      <c r="BP267" s="9" t="str">
        <f>IFERROR(RANK(BO267,$BO$2:$BO$351,1)+COUNTIF($BO$2:BO267,BO267)-1, "")</f>
        <v/>
      </c>
      <c r="BQ267" s="9" t="str">
        <f>IF(BO267="", "", COUNTIF($BO$2:BO267, BO267))</f>
        <v/>
      </c>
      <c r="BR267" s="68" t="str">
        <f t="shared" si="12"/>
        <v/>
      </c>
      <c r="BT267" s="8">
        <v>266</v>
      </c>
      <c r="BU267" s="9" t="str">
        <f>IFERROR(IF(INDEX($CL$2:$CL$7,MATCH(BU262,$CK$2:$CK$7,0))&lt;=COUNTIF($BU$2:BU266,BU262),IF((BU262+1)&lt;=6,BU262+1,""),BU262), "")</f>
        <v/>
      </c>
      <c r="BV267" s="9" t="str">
        <f>IF(BU267="", "", COUNTIF($BU$2:BU267, BU267))</f>
        <v/>
      </c>
      <c r="BW267" s="68" t="str">
        <f t="shared" si="13"/>
        <v/>
      </c>
      <c r="BY267" s="80" t="str">
        <f t="shared" si="14"/>
        <v/>
      </c>
    </row>
    <row r="268" spans="1:77" x14ac:dyDescent="0.25">
      <c r="A268" s="1"/>
      <c r="B268" s="27"/>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c r="BE268" s="28"/>
      <c r="BF268" s="28"/>
      <c r="BG268" s="28"/>
      <c r="BH268" s="28"/>
      <c r="BI268" s="28"/>
      <c r="BJ268" s="29"/>
      <c r="BK268" s="1"/>
      <c r="BN268" s="8">
        <v>267</v>
      </c>
      <c r="BO268" s="9" t="str">
        <f>IF(INDEX('Staff List'!$E$9:$E$358, MATCH(BN268, NumList, 0))="", "", INDEX('Staff List'!$E$9:$E$358, MATCH(BN268, NumList, 0)))</f>
        <v/>
      </c>
      <c r="BP268" s="9" t="str">
        <f>IFERROR(RANK(BO268,$BO$2:$BO$351,1)+COUNTIF($BO$2:BO268,BO268)-1, "")</f>
        <v/>
      </c>
      <c r="BQ268" s="9" t="str">
        <f>IF(BO268="", "", COUNTIF($BO$2:BO268, BO268))</f>
        <v/>
      </c>
      <c r="BR268" s="68" t="str">
        <f t="shared" si="12"/>
        <v/>
      </c>
      <c r="BT268" s="8">
        <v>267</v>
      </c>
      <c r="BU268" s="9" t="str">
        <f>IFERROR(IF(INDEX($CL$2:$CL$7, MATCH(BU267, $CK$2:$CK$7, 0))&lt;=COUNTIF($BU$2:BU267, BU267), "", BU267), "")</f>
        <v/>
      </c>
      <c r="BV268" s="9" t="str">
        <f>IF(BU268="", "", COUNTIF($BU$2:BU268, BU268))</f>
        <v/>
      </c>
      <c r="BW268" s="68" t="str">
        <f t="shared" si="13"/>
        <v/>
      </c>
      <c r="BY268" s="80" t="str">
        <f t="shared" si="14"/>
        <v/>
      </c>
    </row>
    <row r="269" spans="1:77" x14ac:dyDescent="0.25">
      <c r="A269" s="1"/>
      <c r="B269" s="27"/>
      <c r="C269" s="121" t="str">
        <f ca="1">"Tier "&amp;M275&amp;""</f>
        <v xml:space="preserve">Tier </v>
      </c>
      <c r="D269" s="122"/>
      <c r="E269" s="122"/>
      <c r="F269" s="122"/>
      <c r="G269" s="122"/>
      <c r="H269" s="122"/>
      <c r="I269" s="122"/>
      <c r="J269" s="122"/>
      <c r="K269" s="122"/>
      <c r="L269" s="122"/>
      <c r="M269" s="239"/>
      <c r="N269" s="28"/>
      <c r="O269" s="121" t="str">
        <f ca="1">"Tier "&amp;Y275&amp;""</f>
        <v xml:space="preserve">Tier </v>
      </c>
      <c r="P269" s="122"/>
      <c r="Q269" s="122"/>
      <c r="R269" s="122"/>
      <c r="S269" s="122"/>
      <c r="T269" s="122"/>
      <c r="U269" s="122"/>
      <c r="V269" s="122"/>
      <c r="W269" s="122"/>
      <c r="X269" s="122"/>
      <c r="Y269" s="239"/>
      <c r="Z269" s="28"/>
      <c r="AA269" s="121" t="str">
        <f ca="1">"Tier "&amp;AK275&amp;""</f>
        <v xml:space="preserve">Tier </v>
      </c>
      <c r="AB269" s="122"/>
      <c r="AC269" s="122"/>
      <c r="AD269" s="122"/>
      <c r="AE269" s="122"/>
      <c r="AF269" s="122"/>
      <c r="AG269" s="122"/>
      <c r="AH269" s="122"/>
      <c r="AI269" s="122"/>
      <c r="AJ269" s="122"/>
      <c r="AK269" s="239"/>
      <c r="AL269" s="28"/>
      <c r="AM269" s="121" t="str">
        <f ca="1">"Tier "&amp;AW275&amp;""</f>
        <v xml:space="preserve">Tier </v>
      </c>
      <c r="AN269" s="122"/>
      <c r="AO269" s="122"/>
      <c r="AP269" s="122"/>
      <c r="AQ269" s="122"/>
      <c r="AR269" s="122"/>
      <c r="AS269" s="122"/>
      <c r="AT269" s="122"/>
      <c r="AU269" s="122"/>
      <c r="AV269" s="122"/>
      <c r="AW269" s="239"/>
      <c r="AX269" s="28"/>
      <c r="AY269" s="121" t="str">
        <f ca="1">"Tier "&amp;BI275&amp;""</f>
        <v xml:space="preserve">Tier </v>
      </c>
      <c r="AZ269" s="122"/>
      <c r="BA269" s="122"/>
      <c r="BB269" s="122"/>
      <c r="BC269" s="122"/>
      <c r="BD269" s="122"/>
      <c r="BE269" s="122"/>
      <c r="BF269" s="122"/>
      <c r="BG269" s="122"/>
      <c r="BH269" s="122"/>
      <c r="BI269" s="239"/>
      <c r="BJ269" s="29"/>
      <c r="BK269" s="1"/>
      <c r="BN269" s="8">
        <v>268</v>
      </c>
      <c r="BO269" s="9" t="str">
        <f>IF(INDEX('Staff List'!$E$9:$E$358, MATCH(BN269, NumList, 0))="", "", INDEX('Staff List'!$E$9:$E$358, MATCH(BN269, NumList, 0)))</f>
        <v/>
      </c>
      <c r="BP269" s="9" t="str">
        <f>IFERROR(RANK(BO269,$BO$2:$BO$351,1)+COUNTIF($BO$2:BO269,BO269)-1, "")</f>
        <v/>
      </c>
      <c r="BQ269" s="9" t="str">
        <f>IF(BO269="", "", COUNTIF($BO$2:BO269, BO269))</f>
        <v/>
      </c>
      <c r="BR269" s="68" t="str">
        <f t="shared" si="12"/>
        <v/>
      </c>
      <c r="BT269" s="8">
        <v>268</v>
      </c>
      <c r="BU269" s="9" t="str">
        <f>IFERROR(IF(INDEX($CL$2:$CL$7, MATCH(BU268, $CK$2:$CK$7, 0))&lt;=COUNTIF($BU$2:BU268, BU267), "", BU267), "")</f>
        <v/>
      </c>
      <c r="BV269" s="9" t="str">
        <f>IF(BU269="", "", COUNTIF($BU$2:BU269, BU269))</f>
        <v/>
      </c>
      <c r="BW269" s="68" t="str">
        <f t="shared" si="13"/>
        <v/>
      </c>
      <c r="BY269" s="80" t="str">
        <f t="shared" si="14"/>
        <v/>
      </c>
    </row>
    <row r="270" spans="1:77" x14ac:dyDescent="0.25">
      <c r="A270" s="1"/>
      <c r="B270" s="27"/>
      <c r="C270" s="326" t="s">
        <v>91</v>
      </c>
      <c r="D270" s="325"/>
      <c r="E270" s="327"/>
      <c r="F270" s="328" t="str">
        <f ca="1">IFERROR(IF(INDEX('Staff List'!$C$9:$C$358, MATCH(M276, 'Staff List'!$B$9:$B$358, 0))="", "", INDEX('Staff List'!$C$9:$C$358, MATCH(M276, 'Staff List'!$B$9:$B$358, 0))), "")</f>
        <v/>
      </c>
      <c r="G270" s="329"/>
      <c r="H270" s="329"/>
      <c r="I270" s="329"/>
      <c r="J270" s="329"/>
      <c r="K270" s="329"/>
      <c r="L270" s="329"/>
      <c r="M270" s="330"/>
      <c r="N270" s="28"/>
      <c r="O270" s="326" t="s">
        <v>91</v>
      </c>
      <c r="P270" s="325"/>
      <c r="Q270" s="327"/>
      <c r="R270" s="328" t="str">
        <f ca="1">IFERROR(IF(INDEX('Staff List'!$C$9:$C$358, MATCH(Y276, 'Staff List'!$B$9:$B$358, 0))="", "", INDEX('Staff List'!$C$9:$C$358, MATCH(Y276, 'Staff List'!$B$9:$B$358, 0))), "")</f>
        <v/>
      </c>
      <c r="S270" s="329"/>
      <c r="T270" s="329"/>
      <c r="U270" s="329"/>
      <c r="V270" s="329"/>
      <c r="W270" s="329"/>
      <c r="X270" s="329"/>
      <c r="Y270" s="330"/>
      <c r="Z270" s="28"/>
      <c r="AA270" s="326" t="s">
        <v>91</v>
      </c>
      <c r="AB270" s="325"/>
      <c r="AC270" s="327"/>
      <c r="AD270" s="328" t="str">
        <f ca="1">IFERROR(IF(INDEX('Staff List'!$C$9:$C$358, MATCH(AK276, 'Staff List'!$B$9:$B$358, 0))="", "", INDEX('Staff List'!$C$9:$C$358, MATCH(AK276, 'Staff List'!$B$9:$B$358, 0))), "")</f>
        <v/>
      </c>
      <c r="AE270" s="329"/>
      <c r="AF270" s="329"/>
      <c r="AG270" s="329"/>
      <c r="AH270" s="329"/>
      <c r="AI270" s="329"/>
      <c r="AJ270" s="329"/>
      <c r="AK270" s="330"/>
      <c r="AL270" s="28"/>
      <c r="AM270" s="326" t="s">
        <v>91</v>
      </c>
      <c r="AN270" s="325"/>
      <c r="AO270" s="327"/>
      <c r="AP270" s="328" t="str">
        <f ca="1">IFERROR(IF(INDEX('Staff List'!$C$9:$C$358, MATCH(AW276, 'Staff List'!$B$9:$B$358, 0))="", "", INDEX('Staff List'!$C$9:$C$358, MATCH(AW276, 'Staff List'!$B$9:$B$358, 0))), "")</f>
        <v/>
      </c>
      <c r="AQ270" s="329"/>
      <c r="AR270" s="329"/>
      <c r="AS270" s="329"/>
      <c r="AT270" s="329"/>
      <c r="AU270" s="329"/>
      <c r="AV270" s="329"/>
      <c r="AW270" s="330"/>
      <c r="AX270" s="28"/>
      <c r="AY270" s="326" t="s">
        <v>91</v>
      </c>
      <c r="AZ270" s="325"/>
      <c r="BA270" s="327"/>
      <c r="BB270" s="328" t="str">
        <f ca="1">IFERROR(IF(INDEX('Staff List'!$C$9:$C$358, MATCH(BI276, 'Staff List'!$B$9:$B$358, 0))="", "", INDEX('Staff List'!$C$9:$C$358, MATCH(BI276, 'Staff List'!$B$9:$B$358, 0))), "")</f>
        <v/>
      </c>
      <c r="BC270" s="329"/>
      <c r="BD270" s="329"/>
      <c r="BE270" s="329"/>
      <c r="BF270" s="329"/>
      <c r="BG270" s="329"/>
      <c r="BH270" s="329"/>
      <c r="BI270" s="330"/>
      <c r="BJ270" s="29"/>
      <c r="BK270" s="1"/>
      <c r="BN270" s="8">
        <v>269</v>
      </c>
      <c r="BO270" s="9" t="str">
        <f>IF(INDEX('Staff List'!$E$9:$E$358, MATCH(BN270, NumList, 0))="", "", INDEX('Staff List'!$E$9:$E$358, MATCH(BN270, NumList, 0)))</f>
        <v/>
      </c>
      <c r="BP270" s="9" t="str">
        <f>IFERROR(RANK(BO270,$BO$2:$BO$351,1)+COUNTIF($BO$2:BO270,BO270)-1, "")</f>
        <v/>
      </c>
      <c r="BQ270" s="9" t="str">
        <f>IF(BO270="", "", COUNTIF($BO$2:BO270, BO270))</f>
        <v/>
      </c>
      <c r="BR270" s="68" t="str">
        <f t="shared" si="12"/>
        <v/>
      </c>
      <c r="BT270" s="8">
        <v>269</v>
      </c>
      <c r="BU270" s="9" t="str">
        <f>IFERROR(IF(INDEX($CL$2:$CL$7, MATCH(BU269, $CK$2:$CK$7, 0))&lt;=COUNTIF($BU$2:BU269, BU267), "", BU267), "")</f>
        <v/>
      </c>
      <c r="BV270" s="9" t="str">
        <f>IF(BU270="", "", COUNTIF($BU$2:BU270, BU270))</f>
        <v/>
      </c>
      <c r="BW270" s="68" t="str">
        <f t="shared" si="13"/>
        <v/>
      </c>
      <c r="BY270" s="80" t="str">
        <f t="shared" si="14"/>
        <v/>
      </c>
    </row>
    <row r="271" spans="1:77" x14ac:dyDescent="0.25">
      <c r="A271" s="1"/>
      <c r="B271" s="27"/>
      <c r="C271" s="332" t="s">
        <v>90</v>
      </c>
      <c r="D271" s="333"/>
      <c r="E271" s="72" t="str">
        <f ca="1">IFERROR(INDEX('Staff List'!$K$9:$K$358, MATCH(M276, 'Staff List'!$B$9:$B$358, 0)), "")</f>
        <v/>
      </c>
      <c r="F271" s="317" t="str">
        <f ca="1">IFERROR(IF(INDEX('Staff List'!$D$9:$D$358, MATCH(M276, 'Staff List'!$B$9:$B$358, 0))="", "", INDEX('Staff List'!$D$9:$D$358, MATCH(M276, 'Staff List'!$B$9:$B$358, 0))), "")</f>
        <v/>
      </c>
      <c r="G271" s="313"/>
      <c r="H271" s="313"/>
      <c r="I271" s="313"/>
      <c r="J271" s="313"/>
      <c r="K271" s="313"/>
      <c r="L271" s="313"/>
      <c r="M271" s="331"/>
      <c r="N271" s="28"/>
      <c r="O271" s="332" t="s">
        <v>90</v>
      </c>
      <c r="P271" s="333"/>
      <c r="Q271" s="72" t="str">
        <f ca="1">IFERROR(INDEX('Staff List'!$K$9:$K$358, MATCH(Y276, 'Staff List'!$B$9:$B$358, 0)), "")</f>
        <v/>
      </c>
      <c r="R271" s="317" t="str">
        <f ca="1">IFERROR(IF(INDEX('Staff List'!$D$9:$D$358, MATCH(Y276, 'Staff List'!$B$9:$B$358, 0))="", "", INDEX('Staff List'!$D$9:$D$358, MATCH(Y276, 'Staff List'!$B$9:$B$358, 0))), "")</f>
        <v/>
      </c>
      <c r="S271" s="313"/>
      <c r="T271" s="313"/>
      <c r="U271" s="313"/>
      <c r="V271" s="313"/>
      <c r="W271" s="313"/>
      <c r="X271" s="313"/>
      <c r="Y271" s="331"/>
      <c r="Z271" s="28"/>
      <c r="AA271" s="332" t="s">
        <v>90</v>
      </c>
      <c r="AB271" s="333"/>
      <c r="AC271" s="72" t="str">
        <f ca="1">IFERROR(INDEX('Staff List'!$K$9:$K$358, MATCH(AK276, 'Staff List'!$B$9:$B$358, 0)), "")</f>
        <v/>
      </c>
      <c r="AD271" s="317" t="str">
        <f ca="1">IFERROR(IF(INDEX('Staff List'!$D$9:$D$358, MATCH(AK276, 'Staff List'!$B$9:$B$358, 0))="", "", INDEX('Staff List'!$D$9:$D$358, MATCH(AK276, 'Staff List'!$B$9:$B$358, 0))), "")</f>
        <v/>
      </c>
      <c r="AE271" s="313"/>
      <c r="AF271" s="313"/>
      <c r="AG271" s="313"/>
      <c r="AH271" s="313"/>
      <c r="AI271" s="313"/>
      <c r="AJ271" s="313"/>
      <c r="AK271" s="331"/>
      <c r="AL271" s="28"/>
      <c r="AM271" s="332" t="s">
        <v>90</v>
      </c>
      <c r="AN271" s="333"/>
      <c r="AO271" s="72" t="str">
        <f ca="1">IFERROR(INDEX('Staff List'!$K$9:$K$358, MATCH(AW276, 'Staff List'!$B$9:$B$358, 0)), "")</f>
        <v/>
      </c>
      <c r="AP271" s="317" t="str">
        <f ca="1">IFERROR(IF(INDEX('Staff List'!$D$9:$D$358, MATCH(AW276, 'Staff List'!$B$9:$B$358, 0))="", "", INDEX('Staff List'!$D$9:$D$358, MATCH(AW276, 'Staff List'!$B$9:$B$358, 0))), "")</f>
        <v/>
      </c>
      <c r="AQ271" s="313"/>
      <c r="AR271" s="313"/>
      <c r="AS271" s="313"/>
      <c r="AT271" s="313"/>
      <c r="AU271" s="313"/>
      <c r="AV271" s="313"/>
      <c r="AW271" s="331"/>
      <c r="AX271" s="28"/>
      <c r="AY271" s="332" t="s">
        <v>90</v>
      </c>
      <c r="AZ271" s="333"/>
      <c r="BA271" s="72" t="str">
        <f ca="1">IFERROR(INDEX('Staff List'!$K$9:$K$358, MATCH(BI276, 'Staff List'!$B$9:$B$358, 0)), "")</f>
        <v/>
      </c>
      <c r="BB271" s="317" t="str">
        <f ca="1">IFERROR(IF(INDEX('Staff List'!$D$9:$D$358, MATCH(BI276, 'Staff List'!$B$9:$B$358, 0))="", "", INDEX('Staff List'!$D$9:$D$358, MATCH(BI276, 'Staff List'!$B$9:$B$358, 0))), "")</f>
        <v/>
      </c>
      <c r="BC271" s="313"/>
      <c r="BD271" s="313"/>
      <c r="BE271" s="313"/>
      <c r="BF271" s="313"/>
      <c r="BG271" s="313"/>
      <c r="BH271" s="313"/>
      <c r="BI271" s="331"/>
      <c r="BJ271" s="29"/>
      <c r="BK271" s="1"/>
      <c r="BN271" s="8">
        <v>270</v>
      </c>
      <c r="BO271" s="9" t="str">
        <f>IF(INDEX('Staff List'!$E$9:$E$358, MATCH(BN271, NumList, 0))="", "", INDEX('Staff List'!$E$9:$E$358, MATCH(BN271, NumList, 0)))</f>
        <v/>
      </c>
      <c r="BP271" s="9" t="str">
        <f>IFERROR(RANK(BO271,$BO$2:$BO$351,1)+COUNTIF($BO$2:BO271,BO271)-1, "")</f>
        <v/>
      </c>
      <c r="BQ271" s="9" t="str">
        <f>IF(BO271="", "", COUNTIF($BO$2:BO271, BO271))</f>
        <v/>
      </c>
      <c r="BR271" s="68" t="str">
        <f t="shared" si="12"/>
        <v/>
      </c>
      <c r="BT271" s="8">
        <v>270</v>
      </c>
      <c r="BU271" s="9" t="str">
        <f>IFERROR(IF(INDEX($CL$2:$CL$7, MATCH(BU270, $CK$2:$CK$7, 0))&lt;=COUNTIF($BU$2:BU270, BU267), "", BU267), "")</f>
        <v/>
      </c>
      <c r="BV271" s="9" t="str">
        <f>IF(BU271="", "", COUNTIF($BU$2:BU271, BU271))</f>
        <v/>
      </c>
      <c r="BW271" s="68" t="str">
        <f t="shared" si="13"/>
        <v/>
      </c>
      <c r="BY271" s="80" t="str">
        <f t="shared" si="14"/>
        <v/>
      </c>
    </row>
    <row r="272" spans="1:77" x14ac:dyDescent="0.25">
      <c r="A272" s="1"/>
      <c r="B272" s="27"/>
      <c r="C272" s="314" t="s">
        <v>95</v>
      </c>
      <c r="D272" s="315"/>
      <c r="E272" s="315"/>
      <c r="F272" s="325"/>
      <c r="G272" s="73" t="str">
        <f ca="1">IFERROR(INDEX('Staff List'!$H$9:$H$358, MATCH(M276, 'Staff List'!$B$9:$B$358, 0)), "")</f>
        <v/>
      </c>
      <c r="H272" s="323" t="str">
        <f ca="1">IFERROR(INDEX('Staff List'!$AU$6:$AU$10, MATCH(G272, 'Staff List'!$AJ$6:$AJ$10, 0)), "")</f>
        <v/>
      </c>
      <c r="I272" s="324"/>
      <c r="J272" s="324"/>
      <c r="K272" s="324"/>
      <c r="L272" s="324"/>
      <c r="M272" s="331"/>
      <c r="N272" s="28"/>
      <c r="O272" s="314" t="s">
        <v>95</v>
      </c>
      <c r="P272" s="315"/>
      <c r="Q272" s="315"/>
      <c r="R272" s="325"/>
      <c r="S272" s="73" t="str">
        <f ca="1">IFERROR(INDEX('Staff List'!$H$9:$H$358, MATCH(Y276, 'Staff List'!$B$9:$B$358, 0)), "")</f>
        <v/>
      </c>
      <c r="T272" s="323" t="str">
        <f ca="1">IFERROR(INDEX('Staff List'!$AU$6:$AU$10, MATCH(S272, 'Staff List'!$AJ$6:$AJ$10, 0)), "")</f>
        <v/>
      </c>
      <c r="U272" s="324"/>
      <c r="V272" s="324"/>
      <c r="W272" s="324"/>
      <c r="X272" s="324"/>
      <c r="Y272" s="331"/>
      <c r="Z272" s="28"/>
      <c r="AA272" s="314" t="s">
        <v>95</v>
      </c>
      <c r="AB272" s="315"/>
      <c r="AC272" s="315"/>
      <c r="AD272" s="325"/>
      <c r="AE272" s="73" t="str">
        <f ca="1">IFERROR(INDEX('Staff List'!$H$9:$H$358, MATCH(AK276, 'Staff List'!$B$9:$B$358, 0)), "")</f>
        <v/>
      </c>
      <c r="AF272" s="323" t="str">
        <f ca="1">IFERROR(INDEX('Staff List'!$AU$6:$AU$10, MATCH(AE272, 'Staff List'!$AJ$6:$AJ$10, 0)), "")</f>
        <v/>
      </c>
      <c r="AG272" s="324"/>
      <c r="AH272" s="324"/>
      <c r="AI272" s="324"/>
      <c r="AJ272" s="324"/>
      <c r="AK272" s="331"/>
      <c r="AL272" s="28"/>
      <c r="AM272" s="314" t="s">
        <v>95</v>
      </c>
      <c r="AN272" s="315"/>
      <c r="AO272" s="315"/>
      <c r="AP272" s="325"/>
      <c r="AQ272" s="73" t="str">
        <f ca="1">IFERROR(INDEX('Staff List'!$H$9:$H$358, MATCH(AW276, 'Staff List'!$B$9:$B$358, 0)), "")</f>
        <v/>
      </c>
      <c r="AR272" s="323" t="str">
        <f ca="1">IFERROR(INDEX('Staff List'!$AU$6:$AU$10, MATCH(AQ272, 'Staff List'!$AJ$6:$AJ$10, 0)), "")</f>
        <v/>
      </c>
      <c r="AS272" s="324"/>
      <c r="AT272" s="324"/>
      <c r="AU272" s="324"/>
      <c r="AV272" s="324"/>
      <c r="AW272" s="331"/>
      <c r="AX272" s="28"/>
      <c r="AY272" s="314" t="s">
        <v>95</v>
      </c>
      <c r="AZ272" s="315"/>
      <c r="BA272" s="315"/>
      <c r="BB272" s="325"/>
      <c r="BC272" s="73" t="str">
        <f ca="1">IFERROR(INDEX('Staff List'!$H$9:$H$358, MATCH(BI276, 'Staff List'!$B$9:$B$358, 0)), "")</f>
        <v/>
      </c>
      <c r="BD272" s="323" t="str">
        <f ca="1">IFERROR(INDEX('Staff List'!$AU$6:$AU$10, MATCH(BC272, 'Staff List'!$AJ$6:$AJ$10, 0)), "")</f>
        <v/>
      </c>
      <c r="BE272" s="324"/>
      <c r="BF272" s="324"/>
      <c r="BG272" s="324"/>
      <c r="BH272" s="324"/>
      <c r="BI272" s="331"/>
      <c r="BJ272" s="29"/>
      <c r="BK272" s="1"/>
      <c r="BN272" s="8">
        <v>271</v>
      </c>
      <c r="BO272" s="9" t="str">
        <f>IF(INDEX('Staff List'!$E$9:$E$358, MATCH(BN272, NumList, 0))="", "", INDEX('Staff List'!$E$9:$E$358, MATCH(BN272, NumList, 0)))</f>
        <v/>
      </c>
      <c r="BP272" s="9" t="str">
        <f>IFERROR(RANK(BO272,$BO$2:$BO$351,1)+COUNTIF($BO$2:BO272,BO272)-1, "")</f>
        <v/>
      </c>
      <c r="BQ272" s="9" t="str">
        <f>IF(BO272="", "", COUNTIF($BO$2:BO272, BO272))</f>
        <v/>
      </c>
      <c r="BR272" s="68" t="str">
        <f t="shared" si="12"/>
        <v/>
      </c>
      <c r="BT272" s="8">
        <v>271</v>
      </c>
      <c r="BU272" s="9" t="str">
        <f>IFERROR(IF(INDEX($CL$2:$CL$7,MATCH(BU267,$CK$2:$CK$7,0))&lt;=COUNTIF($BU$2:BU271,BU267),IF((BU267+1)&lt;=6,BU267+1,""),BU267), "")</f>
        <v/>
      </c>
      <c r="BV272" s="9" t="str">
        <f>IF(BU272="", "", COUNTIF($BU$2:BU272, BU272))</f>
        <v/>
      </c>
      <c r="BW272" s="68" t="str">
        <f t="shared" si="13"/>
        <v/>
      </c>
      <c r="BY272" s="80" t="str">
        <f t="shared" si="14"/>
        <v/>
      </c>
    </row>
    <row r="273" spans="1:77" x14ac:dyDescent="0.25">
      <c r="A273" s="1"/>
      <c r="B273" s="27"/>
      <c r="C273" s="314" t="s">
        <v>94</v>
      </c>
      <c r="D273" s="315"/>
      <c r="E273" s="315"/>
      <c r="F273" s="315"/>
      <c r="G273" s="74" t="str">
        <f ca="1">IFERROR(INDEX('Staff List'!$G$9:$G$358, MATCH(M276, 'Staff List'!$B$9:$B$358, 0)), "")</f>
        <v/>
      </c>
      <c r="H273" s="317" t="str">
        <f ca="1">IFERROR(INDEX('Staff List'!$AP$6:$AP$8, MATCH(G273, 'Staff List'!$AI$6:$AI$8, 0)), "")</f>
        <v/>
      </c>
      <c r="I273" s="313"/>
      <c r="J273" s="313"/>
      <c r="K273" s="313"/>
      <c r="L273" s="313"/>
      <c r="M273" s="331"/>
      <c r="N273" s="28"/>
      <c r="O273" s="314" t="s">
        <v>94</v>
      </c>
      <c r="P273" s="315"/>
      <c r="Q273" s="315"/>
      <c r="R273" s="315"/>
      <c r="S273" s="74" t="str">
        <f ca="1">IFERROR(INDEX('Staff List'!$G$9:$G$358, MATCH(Y276, 'Staff List'!$B$9:$B$358, 0)), "")</f>
        <v/>
      </c>
      <c r="T273" s="317" t="str">
        <f ca="1">IFERROR(INDEX('Staff List'!$AP$6:$AP$8, MATCH(S273, 'Staff List'!$AI$6:$AI$8, 0)), "")</f>
        <v/>
      </c>
      <c r="U273" s="313"/>
      <c r="V273" s="313"/>
      <c r="W273" s="313"/>
      <c r="X273" s="313"/>
      <c r="Y273" s="331"/>
      <c r="Z273" s="28"/>
      <c r="AA273" s="314" t="s">
        <v>94</v>
      </c>
      <c r="AB273" s="315"/>
      <c r="AC273" s="315"/>
      <c r="AD273" s="315"/>
      <c r="AE273" s="74" t="str">
        <f ca="1">IFERROR(INDEX('Staff List'!$G$9:$G$358, MATCH(AK276, 'Staff List'!$B$9:$B$358, 0)), "")</f>
        <v/>
      </c>
      <c r="AF273" s="317" t="str">
        <f ca="1">IFERROR(INDEX('Staff List'!$AP$6:$AP$8, MATCH(AE273, 'Staff List'!$AI$6:$AI$8, 0)), "")</f>
        <v/>
      </c>
      <c r="AG273" s="313"/>
      <c r="AH273" s="313"/>
      <c r="AI273" s="313"/>
      <c r="AJ273" s="313"/>
      <c r="AK273" s="331"/>
      <c r="AL273" s="28"/>
      <c r="AM273" s="314" t="s">
        <v>94</v>
      </c>
      <c r="AN273" s="315"/>
      <c r="AO273" s="315"/>
      <c r="AP273" s="315"/>
      <c r="AQ273" s="74" t="str">
        <f ca="1">IFERROR(INDEX('Staff List'!$G$9:$G$358, MATCH(AW276, 'Staff List'!$B$9:$B$358, 0)), "")</f>
        <v/>
      </c>
      <c r="AR273" s="317" t="str">
        <f ca="1">IFERROR(INDEX('Staff List'!$AP$6:$AP$8, MATCH(AQ273, 'Staff List'!$AI$6:$AI$8, 0)), "")</f>
        <v/>
      </c>
      <c r="AS273" s="313"/>
      <c r="AT273" s="313"/>
      <c r="AU273" s="313"/>
      <c r="AV273" s="313"/>
      <c r="AW273" s="331"/>
      <c r="AX273" s="28"/>
      <c r="AY273" s="314" t="s">
        <v>94</v>
      </c>
      <c r="AZ273" s="315"/>
      <c r="BA273" s="315"/>
      <c r="BB273" s="315"/>
      <c r="BC273" s="74" t="str">
        <f ca="1">IFERROR(INDEX('Staff List'!$G$9:$G$358, MATCH(BI276, 'Staff List'!$B$9:$B$358, 0)), "")</f>
        <v/>
      </c>
      <c r="BD273" s="317" t="str">
        <f ca="1">IFERROR(INDEX('Staff List'!$AP$6:$AP$8, MATCH(BC273, 'Staff List'!$AI$6:$AI$8, 0)), "")</f>
        <v/>
      </c>
      <c r="BE273" s="313"/>
      <c r="BF273" s="313"/>
      <c r="BG273" s="313"/>
      <c r="BH273" s="313"/>
      <c r="BI273" s="331"/>
      <c r="BJ273" s="29"/>
      <c r="BK273" s="1"/>
      <c r="BN273" s="8">
        <v>272</v>
      </c>
      <c r="BO273" s="9" t="str">
        <f>IF(INDEX('Staff List'!$E$9:$E$358, MATCH(BN273, NumList, 0))="", "", INDEX('Staff List'!$E$9:$E$358, MATCH(BN273, NumList, 0)))</f>
        <v/>
      </c>
      <c r="BP273" s="9" t="str">
        <f>IFERROR(RANK(BO273,$BO$2:$BO$351,1)+COUNTIF($BO$2:BO273,BO273)-1, "")</f>
        <v/>
      </c>
      <c r="BQ273" s="9" t="str">
        <f>IF(BO273="", "", COUNTIF($BO$2:BO273, BO273))</f>
        <v/>
      </c>
      <c r="BR273" s="68" t="str">
        <f t="shared" si="12"/>
        <v/>
      </c>
      <c r="BT273" s="8">
        <v>272</v>
      </c>
      <c r="BU273" s="9" t="str">
        <f>IFERROR(IF(INDEX($CL$2:$CL$7, MATCH(BU272, $CK$2:$CK$7, 0))&lt;=COUNTIF($BU$2:BU272, BU272), "", BU272), "")</f>
        <v/>
      </c>
      <c r="BV273" s="9" t="str">
        <f>IF(BU273="", "", COUNTIF($BU$2:BU273, BU273))</f>
        <v/>
      </c>
      <c r="BW273" s="68" t="str">
        <f t="shared" si="13"/>
        <v/>
      </c>
      <c r="BY273" s="80" t="str">
        <f t="shared" si="14"/>
        <v/>
      </c>
    </row>
    <row r="274" spans="1:77" x14ac:dyDescent="0.25">
      <c r="A274" s="1"/>
      <c r="B274" s="27"/>
      <c r="C274" s="314" t="s">
        <v>97</v>
      </c>
      <c r="D274" s="315"/>
      <c r="E274" s="315"/>
      <c r="F274" s="319"/>
      <c r="G274" s="320"/>
      <c r="H274" s="317" t="str">
        <f ca="1">IFERROR(INDEX('Staff List'!$AT$6:$AT$8, MATCH(E271, 'Staff List'!$AM$6:$AM$8, 0)), "")</f>
        <v/>
      </c>
      <c r="I274" s="313"/>
      <c r="J274" s="313"/>
      <c r="K274" s="313"/>
      <c r="L274" s="313"/>
      <c r="M274" s="75" t="e">
        <f ca="1">INDEX($BY$2:$BY$401, MATCH(M277, $BT$2:$BT$401, 0))</f>
        <v>#N/A</v>
      </c>
      <c r="N274" s="28"/>
      <c r="O274" s="314" t="s">
        <v>97</v>
      </c>
      <c r="P274" s="315"/>
      <c r="Q274" s="315"/>
      <c r="R274" s="319"/>
      <c r="S274" s="320"/>
      <c r="T274" s="317" t="str">
        <f ca="1">IFERROR(INDEX('Staff List'!$AT$6:$AT$8, MATCH(Q271, 'Staff List'!$AM$6:$AM$8, 0)), "")</f>
        <v/>
      </c>
      <c r="U274" s="313"/>
      <c r="V274" s="313"/>
      <c r="W274" s="313"/>
      <c r="X274" s="313"/>
      <c r="Y274" s="75" t="e">
        <f ca="1">INDEX($BY$2:$BY$401, MATCH(Y277, $BT$2:$BT$401, 0))</f>
        <v>#N/A</v>
      </c>
      <c r="Z274" s="28"/>
      <c r="AA274" s="314" t="s">
        <v>97</v>
      </c>
      <c r="AB274" s="315"/>
      <c r="AC274" s="315"/>
      <c r="AD274" s="319"/>
      <c r="AE274" s="320"/>
      <c r="AF274" s="317" t="str">
        <f ca="1">IFERROR(INDEX('Staff List'!$AT$6:$AT$8, MATCH(AC271, 'Staff List'!$AM$6:$AM$8, 0)), "")</f>
        <v/>
      </c>
      <c r="AG274" s="313"/>
      <c r="AH274" s="313"/>
      <c r="AI274" s="313"/>
      <c r="AJ274" s="313"/>
      <c r="AK274" s="75" t="e">
        <f ca="1">INDEX($BY$2:$BY$401, MATCH(AK277, $BT$2:$BT$401, 0))</f>
        <v>#N/A</v>
      </c>
      <c r="AL274" s="28"/>
      <c r="AM274" s="314" t="s">
        <v>97</v>
      </c>
      <c r="AN274" s="315"/>
      <c r="AO274" s="315"/>
      <c r="AP274" s="319"/>
      <c r="AQ274" s="320"/>
      <c r="AR274" s="317" t="str">
        <f ca="1">IFERROR(INDEX('Staff List'!$AT$6:$AT$8, MATCH(AO271, 'Staff List'!$AM$6:$AM$8, 0)), "")</f>
        <v/>
      </c>
      <c r="AS274" s="313"/>
      <c r="AT274" s="313"/>
      <c r="AU274" s="313"/>
      <c r="AV274" s="313"/>
      <c r="AW274" s="75" t="e">
        <f ca="1">INDEX($BY$2:$BY$401, MATCH(AW277, $BT$2:$BT$401, 0))</f>
        <v>#N/A</v>
      </c>
      <c r="AX274" s="28"/>
      <c r="AY274" s="314" t="s">
        <v>97</v>
      </c>
      <c r="AZ274" s="315"/>
      <c r="BA274" s="315"/>
      <c r="BB274" s="319"/>
      <c r="BC274" s="320"/>
      <c r="BD274" s="317" t="str">
        <f ca="1">IFERROR(INDEX('Staff List'!$AT$6:$AT$8, MATCH(BA271, 'Staff List'!$AM$6:$AM$8, 0)), "")</f>
        <v/>
      </c>
      <c r="BE274" s="313"/>
      <c r="BF274" s="313"/>
      <c r="BG274" s="313"/>
      <c r="BH274" s="313"/>
      <c r="BI274" s="75" t="e">
        <f ca="1">INDEX($BY$2:$BY$401, MATCH(BI277, $BT$2:$BT$401, 0))</f>
        <v>#N/A</v>
      </c>
      <c r="BJ274" s="29"/>
      <c r="BK274" s="1"/>
      <c r="BN274" s="8">
        <v>273</v>
      </c>
      <c r="BO274" s="9" t="str">
        <f>IF(INDEX('Staff List'!$E$9:$E$358, MATCH(BN274, NumList, 0))="", "", INDEX('Staff List'!$E$9:$E$358, MATCH(BN274, NumList, 0)))</f>
        <v/>
      </c>
      <c r="BP274" s="9" t="str">
        <f>IFERROR(RANK(BO274,$BO$2:$BO$351,1)+COUNTIF($BO$2:BO274,BO274)-1, "")</f>
        <v/>
      </c>
      <c r="BQ274" s="9" t="str">
        <f>IF(BO274="", "", COUNTIF($BO$2:BO274, BO274))</f>
        <v/>
      </c>
      <c r="BR274" s="68" t="str">
        <f t="shared" si="12"/>
        <v/>
      </c>
      <c r="BT274" s="8">
        <v>273</v>
      </c>
      <c r="BU274" s="9" t="str">
        <f>IFERROR(IF(INDEX($CL$2:$CL$7, MATCH(BU273, $CK$2:$CK$7, 0))&lt;=COUNTIF($BU$2:BU273, BU272), "", BU272), "")</f>
        <v/>
      </c>
      <c r="BV274" s="9" t="str">
        <f>IF(BU274="", "", COUNTIF($BU$2:BU274, BU274))</f>
        <v/>
      </c>
      <c r="BW274" s="68" t="str">
        <f t="shared" si="13"/>
        <v/>
      </c>
      <c r="BY274" s="80" t="str">
        <f t="shared" si="14"/>
        <v/>
      </c>
    </row>
    <row r="275" spans="1:77" x14ac:dyDescent="0.25">
      <c r="A275" s="1"/>
      <c r="B275" s="27"/>
      <c r="C275" s="314" t="s">
        <v>93</v>
      </c>
      <c r="D275" s="315"/>
      <c r="E275" s="316"/>
      <c r="F275" s="313" t="str">
        <f ca="1">IFERROR(IF(INDEX('Staff List'!$M$9:$M$358, MATCH(M276, 'Staff List'!$B$9:$B$358, 0))="", "", INDEX('Staff List'!$M$9:$M$358, MATCH(M276, 'Staff List'!$B$9:$B$358, 0))), "")</f>
        <v/>
      </c>
      <c r="G275" s="313"/>
      <c r="H275" s="313"/>
      <c r="I275" s="313"/>
      <c r="J275" s="313"/>
      <c r="K275" s="313"/>
      <c r="L275" s="313"/>
      <c r="M275" s="75" t="str">
        <f ca="1">IFERROR(INDEX($BO$2:$BO$351, MATCH(M274, $BP$2:$BP$351, 0)), "")</f>
        <v/>
      </c>
      <c r="N275" s="28"/>
      <c r="O275" s="314" t="s">
        <v>93</v>
      </c>
      <c r="P275" s="315"/>
      <c r="Q275" s="316"/>
      <c r="R275" s="313" t="str">
        <f ca="1">IFERROR(IF(INDEX('Staff List'!$M$9:$M$358, MATCH(Y276, 'Staff List'!$B$9:$B$358, 0))="", "", INDEX('Staff List'!$M$9:$M$358, MATCH(Y276, 'Staff List'!$B$9:$B$358, 0))), "")</f>
        <v/>
      </c>
      <c r="S275" s="313"/>
      <c r="T275" s="313"/>
      <c r="U275" s="313"/>
      <c r="V275" s="313"/>
      <c r="W275" s="313"/>
      <c r="X275" s="313"/>
      <c r="Y275" s="75" t="str">
        <f ca="1">IFERROR(INDEX($BO$2:$BO$351, MATCH(Y274, $BP$2:$BP$351, 0)), "")</f>
        <v/>
      </c>
      <c r="Z275" s="28"/>
      <c r="AA275" s="314" t="s">
        <v>93</v>
      </c>
      <c r="AB275" s="315"/>
      <c r="AC275" s="316"/>
      <c r="AD275" s="313" t="str">
        <f ca="1">IFERROR(IF(INDEX('Staff List'!$M$9:$M$358, MATCH(AK276, 'Staff List'!$B$9:$B$358, 0))="", "", INDEX('Staff List'!$M$9:$M$358, MATCH(AK276, 'Staff List'!$B$9:$B$358, 0))), "")</f>
        <v/>
      </c>
      <c r="AE275" s="313"/>
      <c r="AF275" s="313"/>
      <c r="AG275" s="313"/>
      <c r="AH275" s="313"/>
      <c r="AI275" s="313"/>
      <c r="AJ275" s="313"/>
      <c r="AK275" s="75" t="str">
        <f ca="1">IFERROR(INDEX($BO$2:$BO$351, MATCH(AK274, $BP$2:$BP$351, 0)), "")</f>
        <v/>
      </c>
      <c r="AL275" s="28"/>
      <c r="AM275" s="314" t="s">
        <v>93</v>
      </c>
      <c r="AN275" s="315"/>
      <c r="AO275" s="316"/>
      <c r="AP275" s="313" t="str">
        <f ca="1">IFERROR(IF(INDEX('Staff List'!$M$9:$M$358, MATCH(AW276, 'Staff List'!$B$9:$B$358, 0))="", "", INDEX('Staff List'!$M$9:$M$358, MATCH(AW276, 'Staff List'!$B$9:$B$358, 0))), "")</f>
        <v/>
      </c>
      <c r="AQ275" s="313"/>
      <c r="AR275" s="313"/>
      <c r="AS275" s="313"/>
      <c r="AT275" s="313"/>
      <c r="AU275" s="313"/>
      <c r="AV275" s="313"/>
      <c r="AW275" s="75" t="str">
        <f ca="1">IFERROR(INDEX($BO$2:$BO$351, MATCH(AW274, $BP$2:$BP$351, 0)), "")</f>
        <v/>
      </c>
      <c r="AX275" s="28"/>
      <c r="AY275" s="314" t="s">
        <v>93</v>
      </c>
      <c r="AZ275" s="315"/>
      <c r="BA275" s="316"/>
      <c r="BB275" s="313" t="str">
        <f ca="1">IFERROR(IF(INDEX('Staff List'!$M$9:$M$358, MATCH(BI276, 'Staff List'!$B$9:$B$358, 0))="", "", INDEX('Staff List'!$M$9:$M$358, MATCH(BI276, 'Staff List'!$B$9:$B$358, 0))), "")</f>
        <v/>
      </c>
      <c r="BC275" s="313"/>
      <c r="BD275" s="313"/>
      <c r="BE275" s="313"/>
      <c r="BF275" s="313"/>
      <c r="BG275" s="313"/>
      <c r="BH275" s="313"/>
      <c r="BI275" s="75" t="str">
        <f ca="1">IFERROR(INDEX($BO$2:$BO$351, MATCH(BI274, $BP$2:$BP$351, 0)), "")</f>
        <v/>
      </c>
      <c r="BJ275" s="29"/>
      <c r="BK275" s="1"/>
      <c r="BN275" s="8">
        <v>274</v>
      </c>
      <c r="BO275" s="9" t="str">
        <f>IF(INDEX('Staff List'!$E$9:$E$358, MATCH(BN275, NumList, 0))="", "", INDEX('Staff List'!$E$9:$E$358, MATCH(BN275, NumList, 0)))</f>
        <v/>
      </c>
      <c r="BP275" s="9" t="str">
        <f>IFERROR(RANK(BO275,$BO$2:$BO$351,1)+COUNTIF($BO$2:BO275,BO275)-1, "")</f>
        <v/>
      </c>
      <c r="BQ275" s="9" t="str">
        <f>IF(BO275="", "", COUNTIF($BO$2:BO275, BO275))</f>
        <v/>
      </c>
      <c r="BR275" s="68" t="str">
        <f t="shared" si="12"/>
        <v/>
      </c>
      <c r="BT275" s="8">
        <v>274</v>
      </c>
      <c r="BU275" s="9" t="str">
        <f>IFERROR(IF(INDEX($CL$2:$CL$7, MATCH(BU274, $CK$2:$CK$7, 0))&lt;=COUNTIF($BU$2:BU274, BU272), "", BU272), "")</f>
        <v/>
      </c>
      <c r="BV275" s="9" t="str">
        <f>IF(BU275="", "", COUNTIF($BU$2:BU275, BU275))</f>
        <v/>
      </c>
      <c r="BW275" s="68" t="str">
        <f t="shared" si="13"/>
        <v/>
      </c>
      <c r="BY275" s="80" t="str">
        <f t="shared" si="14"/>
        <v/>
      </c>
    </row>
    <row r="276" spans="1:77" x14ac:dyDescent="0.25">
      <c r="A276" s="1"/>
      <c r="B276" s="27"/>
      <c r="C276" s="314" t="s">
        <v>92</v>
      </c>
      <c r="D276" s="315"/>
      <c r="E276" s="316"/>
      <c r="F276" s="317" t="str">
        <f ca="1">IFERROR(IF(INDEX('Staff List'!$Q$9:$Q$358, MATCH(M276, 'Staff List'!$B$9:$B$358, 0))="", "", INDEX('Staff List'!$Q$9:$Q$358, MATCH(M276, 'Staff List'!$B$9:$B$358, 0))), "")</f>
        <v/>
      </c>
      <c r="G276" s="313"/>
      <c r="H276" s="313"/>
      <c r="I276" s="313"/>
      <c r="J276" s="313"/>
      <c r="K276" s="313"/>
      <c r="L276" s="313"/>
      <c r="M276" s="75" t="str">
        <f ca="1">IFERROR(IF(M274="", "", INDEX($BN$2:$BN$351, MATCH(M274, $BP$2:$BP$351, 0))), "")</f>
        <v/>
      </c>
      <c r="N276" s="28"/>
      <c r="O276" s="314" t="s">
        <v>92</v>
      </c>
      <c r="P276" s="315"/>
      <c r="Q276" s="316"/>
      <c r="R276" s="317" t="str">
        <f ca="1">IFERROR(IF(INDEX('Staff List'!$Q$9:$Q$358, MATCH(Y276, 'Staff List'!$B$9:$B$358, 0))="", "", INDEX('Staff List'!$Q$9:$Q$358, MATCH(Y276, 'Staff List'!$B$9:$B$358, 0))), "")</f>
        <v/>
      </c>
      <c r="S276" s="313"/>
      <c r="T276" s="313"/>
      <c r="U276" s="313"/>
      <c r="V276" s="313"/>
      <c r="W276" s="313"/>
      <c r="X276" s="313"/>
      <c r="Y276" s="75" t="str">
        <f ca="1">IFERROR(IF(Y274="", "", INDEX($BN$2:$BN$351, MATCH(Y274, $BP$2:$BP$351, 0))), "")</f>
        <v/>
      </c>
      <c r="Z276" s="28"/>
      <c r="AA276" s="314" t="s">
        <v>92</v>
      </c>
      <c r="AB276" s="315"/>
      <c r="AC276" s="316"/>
      <c r="AD276" s="317" t="str">
        <f ca="1">IFERROR(IF(INDEX('Staff List'!$Q$9:$Q$358, MATCH(AK276, 'Staff List'!$B$9:$B$358, 0))="", "", INDEX('Staff List'!$Q$9:$Q$358, MATCH(AK276, 'Staff List'!$B$9:$B$358, 0))), "")</f>
        <v/>
      </c>
      <c r="AE276" s="313"/>
      <c r="AF276" s="313"/>
      <c r="AG276" s="313"/>
      <c r="AH276" s="313"/>
      <c r="AI276" s="313"/>
      <c r="AJ276" s="313"/>
      <c r="AK276" s="75" t="str">
        <f ca="1">IFERROR(IF(AK274="", "", INDEX($BN$2:$BN$351, MATCH(AK274, $BP$2:$BP$351, 0))), "")</f>
        <v/>
      </c>
      <c r="AL276" s="28"/>
      <c r="AM276" s="314" t="s">
        <v>92</v>
      </c>
      <c r="AN276" s="315"/>
      <c r="AO276" s="316"/>
      <c r="AP276" s="317" t="str">
        <f ca="1">IFERROR(IF(INDEX('Staff List'!$Q$9:$Q$358, MATCH(AW276, 'Staff List'!$B$9:$B$358, 0))="", "", INDEX('Staff List'!$Q$9:$Q$358, MATCH(AW276, 'Staff List'!$B$9:$B$358, 0))), "")</f>
        <v/>
      </c>
      <c r="AQ276" s="313"/>
      <c r="AR276" s="313"/>
      <c r="AS276" s="313"/>
      <c r="AT276" s="313"/>
      <c r="AU276" s="313"/>
      <c r="AV276" s="313"/>
      <c r="AW276" s="75" t="str">
        <f ca="1">IFERROR(IF(AW274="", "", INDEX($BN$2:$BN$351, MATCH(AW274, $BP$2:$BP$351, 0))), "")</f>
        <v/>
      </c>
      <c r="AX276" s="28"/>
      <c r="AY276" s="314" t="s">
        <v>92</v>
      </c>
      <c r="AZ276" s="315"/>
      <c r="BA276" s="316"/>
      <c r="BB276" s="317" t="str">
        <f ca="1">IFERROR(IF(INDEX('Staff List'!$Q$9:$Q$358, MATCH(BI276, 'Staff List'!$B$9:$B$358, 0))="", "", INDEX('Staff List'!$Q$9:$Q$358, MATCH(BI276, 'Staff List'!$B$9:$B$358, 0))), "")</f>
        <v/>
      </c>
      <c r="BC276" s="313"/>
      <c r="BD276" s="313"/>
      <c r="BE276" s="313"/>
      <c r="BF276" s="313"/>
      <c r="BG276" s="313"/>
      <c r="BH276" s="313"/>
      <c r="BI276" s="75" t="str">
        <f ca="1">IFERROR(IF(BI274="", "", INDEX($BN$2:$BN$351, MATCH(BI274, $BP$2:$BP$351, 0))), "")</f>
        <v/>
      </c>
      <c r="BJ276" s="29"/>
      <c r="BK276" s="1"/>
      <c r="BN276" s="8">
        <v>275</v>
      </c>
      <c r="BO276" s="9" t="str">
        <f>IF(INDEX('Staff List'!$E$9:$E$358, MATCH(BN276, NumList, 0))="", "", INDEX('Staff List'!$E$9:$E$358, MATCH(BN276, NumList, 0)))</f>
        <v/>
      </c>
      <c r="BP276" s="9" t="str">
        <f>IFERROR(RANK(BO276,$BO$2:$BO$351,1)+COUNTIF($BO$2:BO276,BO276)-1, "")</f>
        <v/>
      </c>
      <c r="BQ276" s="9" t="str">
        <f>IF(BO276="", "", COUNTIF($BO$2:BO276, BO276))</f>
        <v/>
      </c>
      <c r="BR276" s="68" t="str">
        <f t="shared" si="12"/>
        <v/>
      </c>
      <c r="BT276" s="8">
        <v>275</v>
      </c>
      <c r="BU276" s="9" t="str">
        <f>IFERROR(IF(INDEX($CL$2:$CL$7, MATCH(BU275, $CK$2:$CK$7, 0))&lt;=COUNTIF($BU$2:BU275, BU272), "", BU272), "")</f>
        <v/>
      </c>
      <c r="BV276" s="9" t="str">
        <f>IF(BU276="", "", COUNTIF($BU$2:BU276, BU276))</f>
        <v/>
      </c>
      <c r="BW276" s="68" t="str">
        <f t="shared" si="13"/>
        <v/>
      </c>
      <c r="BY276" s="80" t="str">
        <f t="shared" si="14"/>
        <v/>
      </c>
    </row>
    <row r="277" spans="1:77" x14ac:dyDescent="0.25">
      <c r="A277" s="1"/>
      <c r="B277" s="27"/>
      <c r="C277" s="318" t="s">
        <v>96</v>
      </c>
      <c r="D277" s="319"/>
      <c r="E277" s="320"/>
      <c r="F277" s="321" t="str">
        <f ca="1">IFERROR(IF(INDEX('Staff List'!$U$9:$U$358, MATCH(M276, 'Staff List'!$B$9:$B$358, 0))="", "", INDEX('Staff List'!$U$9:$U$358, MATCH(M276, 'Staff List'!$B$9:$B$358, 0))), "")</f>
        <v/>
      </c>
      <c r="G277" s="322"/>
      <c r="H277" s="322"/>
      <c r="I277" s="322"/>
      <c r="J277" s="322"/>
      <c r="K277" s="322"/>
      <c r="L277" s="322"/>
      <c r="M277" s="81">
        <f ca="1">BI267+1</f>
        <v>625</v>
      </c>
      <c r="N277" s="28"/>
      <c r="O277" s="318" t="s">
        <v>96</v>
      </c>
      <c r="P277" s="319"/>
      <c r="Q277" s="320"/>
      <c r="R277" s="321" t="str">
        <f ca="1">IFERROR(IF(INDEX('Staff List'!$U$9:$U$358, MATCH(Y276, 'Staff List'!$B$9:$B$358, 0))="", "", INDEX('Staff List'!$U$9:$U$358, MATCH(Y276, 'Staff List'!$B$9:$B$358, 0))), "")</f>
        <v/>
      </c>
      <c r="S277" s="322"/>
      <c r="T277" s="322"/>
      <c r="U277" s="322"/>
      <c r="V277" s="322"/>
      <c r="W277" s="322"/>
      <c r="X277" s="322"/>
      <c r="Y277" s="81">
        <f ca="1">M277+1</f>
        <v>626</v>
      </c>
      <c r="Z277" s="28"/>
      <c r="AA277" s="318" t="s">
        <v>96</v>
      </c>
      <c r="AB277" s="319"/>
      <c r="AC277" s="320"/>
      <c r="AD277" s="321" t="str">
        <f ca="1">IFERROR(IF(INDEX('Staff List'!$U$9:$U$358, MATCH(AK276, 'Staff List'!$B$9:$B$358, 0))="", "", INDEX('Staff List'!$U$9:$U$358, MATCH(AK276, 'Staff List'!$B$9:$B$358, 0))), "")</f>
        <v/>
      </c>
      <c r="AE277" s="322"/>
      <c r="AF277" s="322"/>
      <c r="AG277" s="322"/>
      <c r="AH277" s="322"/>
      <c r="AI277" s="322"/>
      <c r="AJ277" s="322"/>
      <c r="AK277" s="81">
        <f ca="1">Y277+1</f>
        <v>627</v>
      </c>
      <c r="AL277" s="28"/>
      <c r="AM277" s="318" t="s">
        <v>96</v>
      </c>
      <c r="AN277" s="319"/>
      <c r="AO277" s="320"/>
      <c r="AP277" s="321" t="str">
        <f ca="1">IFERROR(IF(INDEX('Staff List'!$U$9:$U$358, MATCH(AW276, 'Staff List'!$B$9:$B$358, 0))="", "", INDEX('Staff List'!$U$9:$U$358, MATCH(AW276, 'Staff List'!$B$9:$B$358, 0))), "")</f>
        <v/>
      </c>
      <c r="AQ277" s="322"/>
      <c r="AR277" s="322"/>
      <c r="AS277" s="322"/>
      <c r="AT277" s="322"/>
      <c r="AU277" s="322"/>
      <c r="AV277" s="322"/>
      <c r="AW277" s="81">
        <f ca="1">AK277+1</f>
        <v>628</v>
      </c>
      <c r="AX277" s="28"/>
      <c r="AY277" s="318" t="s">
        <v>96</v>
      </c>
      <c r="AZ277" s="319"/>
      <c r="BA277" s="320"/>
      <c r="BB277" s="321" t="str">
        <f ca="1">IFERROR(IF(INDEX('Staff List'!$U$9:$U$358, MATCH(BI276, 'Staff List'!$B$9:$B$358, 0))="", "", INDEX('Staff List'!$U$9:$U$358, MATCH(BI276, 'Staff List'!$B$9:$B$358, 0))), "")</f>
        <v/>
      </c>
      <c r="BC277" s="322"/>
      <c r="BD277" s="322"/>
      <c r="BE277" s="322"/>
      <c r="BF277" s="322"/>
      <c r="BG277" s="322"/>
      <c r="BH277" s="322"/>
      <c r="BI277" s="81">
        <f ca="1">AW277+1</f>
        <v>629</v>
      </c>
      <c r="BJ277" s="29"/>
      <c r="BK277" s="1"/>
      <c r="BN277" s="8">
        <v>276</v>
      </c>
      <c r="BO277" s="9" t="str">
        <f>IF(INDEX('Staff List'!$E$9:$E$358, MATCH(BN277, NumList, 0))="", "", INDEX('Staff List'!$E$9:$E$358, MATCH(BN277, NumList, 0)))</f>
        <v/>
      </c>
      <c r="BP277" s="9" t="str">
        <f>IFERROR(RANK(BO277,$BO$2:$BO$351,1)+COUNTIF($BO$2:BO277,BO277)-1, "")</f>
        <v/>
      </c>
      <c r="BQ277" s="9" t="str">
        <f>IF(BO277="", "", COUNTIF($BO$2:BO277, BO277))</f>
        <v/>
      </c>
      <c r="BR277" s="68" t="str">
        <f t="shared" si="12"/>
        <v/>
      </c>
      <c r="BT277" s="8">
        <v>276</v>
      </c>
      <c r="BU277" s="9" t="str">
        <f>IFERROR(IF(INDEX($CL$2:$CL$7,MATCH(BU272,$CK$2:$CK$7,0))&lt;=COUNTIF($BU$2:BU276,BU272),IF((BU272+1)&lt;=6,BU272+1,""),BU272), "")</f>
        <v/>
      </c>
      <c r="BV277" s="9" t="str">
        <f>IF(BU277="", "", COUNTIF($BU$2:BU277, BU277))</f>
        <v/>
      </c>
      <c r="BW277" s="68" t="str">
        <f t="shared" si="13"/>
        <v/>
      </c>
      <c r="BY277" s="80" t="str">
        <f t="shared" si="14"/>
        <v/>
      </c>
    </row>
    <row r="278" spans="1:77" x14ac:dyDescent="0.25">
      <c r="A278" s="1"/>
      <c r="B278" s="27"/>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c r="BE278" s="28"/>
      <c r="BF278" s="28"/>
      <c r="BG278" s="28"/>
      <c r="BH278" s="28"/>
      <c r="BI278" s="28"/>
      <c r="BJ278" s="29"/>
      <c r="BK278" s="1"/>
      <c r="BN278" s="8">
        <v>277</v>
      </c>
      <c r="BO278" s="9" t="str">
        <f>IF(INDEX('Staff List'!$E$9:$E$358, MATCH(BN278, NumList, 0))="", "", INDEX('Staff List'!$E$9:$E$358, MATCH(BN278, NumList, 0)))</f>
        <v/>
      </c>
      <c r="BP278" s="9" t="str">
        <f>IFERROR(RANK(BO278,$BO$2:$BO$351,1)+COUNTIF($BO$2:BO278,BO278)-1, "")</f>
        <v/>
      </c>
      <c r="BQ278" s="9" t="str">
        <f>IF(BO278="", "", COUNTIF($BO$2:BO278, BO278))</f>
        <v/>
      </c>
      <c r="BR278" s="68" t="str">
        <f t="shared" si="12"/>
        <v/>
      </c>
      <c r="BT278" s="8">
        <v>277</v>
      </c>
      <c r="BU278" s="9" t="str">
        <f>IFERROR(IF(INDEX($CL$2:$CL$7, MATCH(BU277, $CK$2:$CK$7, 0))&lt;=COUNTIF($BU$2:BU277, BU277), "", BU277), "")</f>
        <v/>
      </c>
      <c r="BV278" s="9" t="str">
        <f>IF(BU278="", "", COUNTIF($BU$2:BU278, BU278))</f>
        <v/>
      </c>
      <c r="BW278" s="68" t="str">
        <f t="shared" si="13"/>
        <v/>
      </c>
      <c r="BY278" s="80" t="str">
        <f t="shared" si="14"/>
        <v/>
      </c>
    </row>
    <row r="279" spans="1:77" x14ac:dyDescent="0.25">
      <c r="A279" s="1"/>
      <c r="B279" s="27"/>
      <c r="C279" s="121" t="str">
        <f ca="1">"Tier "&amp;M285&amp;""</f>
        <v xml:space="preserve">Tier </v>
      </c>
      <c r="D279" s="122"/>
      <c r="E279" s="122"/>
      <c r="F279" s="122"/>
      <c r="G279" s="122"/>
      <c r="H279" s="122"/>
      <c r="I279" s="122"/>
      <c r="J279" s="122"/>
      <c r="K279" s="122"/>
      <c r="L279" s="122"/>
      <c r="M279" s="239"/>
      <c r="N279" s="28"/>
      <c r="O279" s="121" t="str">
        <f ca="1">"Tier "&amp;Y285&amp;""</f>
        <v xml:space="preserve">Tier </v>
      </c>
      <c r="P279" s="122"/>
      <c r="Q279" s="122"/>
      <c r="R279" s="122"/>
      <c r="S279" s="122"/>
      <c r="T279" s="122"/>
      <c r="U279" s="122"/>
      <c r="V279" s="122"/>
      <c r="W279" s="122"/>
      <c r="X279" s="122"/>
      <c r="Y279" s="239"/>
      <c r="Z279" s="28"/>
      <c r="AA279" s="121" t="str">
        <f ca="1">"Tier "&amp;AK285&amp;""</f>
        <v xml:space="preserve">Tier </v>
      </c>
      <c r="AB279" s="122"/>
      <c r="AC279" s="122"/>
      <c r="AD279" s="122"/>
      <c r="AE279" s="122"/>
      <c r="AF279" s="122"/>
      <c r="AG279" s="122"/>
      <c r="AH279" s="122"/>
      <c r="AI279" s="122"/>
      <c r="AJ279" s="122"/>
      <c r="AK279" s="239"/>
      <c r="AL279" s="28"/>
      <c r="AM279" s="121" t="str">
        <f ca="1">"Tier "&amp;AW285&amp;""</f>
        <v xml:space="preserve">Tier </v>
      </c>
      <c r="AN279" s="122"/>
      <c r="AO279" s="122"/>
      <c r="AP279" s="122"/>
      <c r="AQ279" s="122"/>
      <c r="AR279" s="122"/>
      <c r="AS279" s="122"/>
      <c r="AT279" s="122"/>
      <c r="AU279" s="122"/>
      <c r="AV279" s="122"/>
      <c r="AW279" s="239"/>
      <c r="AX279" s="28"/>
      <c r="AY279" s="121" t="str">
        <f ca="1">"Tier "&amp;BI285&amp;""</f>
        <v xml:space="preserve">Tier </v>
      </c>
      <c r="AZ279" s="122"/>
      <c r="BA279" s="122"/>
      <c r="BB279" s="122"/>
      <c r="BC279" s="122"/>
      <c r="BD279" s="122"/>
      <c r="BE279" s="122"/>
      <c r="BF279" s="122"/>
      <c r="BG279" s="122"/>
      <c r="BH279" s="122"/>
      <c r="BI279" s="239"/>
      <c r="BJ279" s="29"/>
      <c r="BK279" s="1"/>
      <c r="BN279" s="8">
        <v>278</v>
      </c>
      <c r="BO279" s="9" t="str">
        <f>IF(INDEX('Staff List'!$E$9:$E$358, MATCH(BN279, NumList, 0))="", "", INDEX('Staff List'!$E$9:$E$358, MATCH(BN279, NumList, 0)))</f>
        <v/>
      </c>
      <c r="BP279" s="9" t="str">
        <f>IFERROR(RANK(BO279,$BO$2:$BO$351,1)+COUNTIF($BO$2:BO279,BO279)-1, "")</f>
        <v/>
      </c>
      <c r="BQ279" s="9" t="str">
        <f>IF(BO279="", "", COUNTIF($BO$2:BO279, BO279))</f>
        <v/>
      </c>
      <c r="BR279" s="68" t="str">
        <f t="shared" si="12"/>
        <v/>
      </c>
      <c r="BT279" s="8">
        <v>278</v>
      </c>
      <c r="BU279" s="9" t="str">
        <f>IFERROR(IF(INDEX($CL$2:$CL$7, MATCH(BU278, $CK$2:$CK$7, 0))&lt;=COUNTIF($BU$2:BU278, BU277), "", BU277), "")</f>
        <v/>
      </c>
      <c r="BV279" s="9" t="str">
        <f>IF(BU279="", "", COUNTIF($BU$2:BU279, BU279))</f>
        <v/>
      </c>
      <c r="BW279" s="68" t="str">
        <f t="shared" si="13"/>
        <v/>
      </c>
      <c r="BY279" s="80" t="str">
        <f t="shared" si="14"/>
        <v/>
      </c>
    </row>
    <row r="280" spans="1:77" x14ac:dyDescent="0.25">
      <c r="A280" s="1"/>
      <c r="B280" s="27"/>
      <c r="C280" s="326" t="s">
        <v>91</v>
      </c>
      <c r="D280" s="325"/>
      <c r="E280" s="327"/>
      <c r="F280" s="328" t="str">
        <f ca="1">IFERROR(IF(INDEX('Staff List'!$C$9:$C$358, MATCH(M286, 'Staff List'!$B$9:$B$358, 0))="", "", INDEX('Staff List'!$C$9:$C$358, MATCH(M286, 'Staff List'!$B$9:$B$358, 0))), "")</f>
        <v/>
      </c>
      <c r="G280" s="329"/>
      <c r="H280" s="329"/>
      <c r="I280" s="329"/>
      <c r="J280" s="329"/>
      <c r="K280" s="329"/>
      <c r="L280" s="329"/>
      <c r="M280" s="330"/>
      <c r="N280" s="28"/>
      <c r="O280" s="326" t="s">
        <v>91</v>
      </c>
      <c r="P280" s="325"/>
      <c r="Q280" s="327"/>
      <c r="R280" s="328" t="str">
        <f ca="1">IFERROR(IF(INDEX('Staff List'!$C$9:$C$358, MATCH(Y286, 'Staff List'!$B$9:$B$358, 0))="", "", INDEX('Staff List'!$C$9:$C$358, MATCH(Y286, 'Staff List'!$B$9:$B$358, 0))), "")</f>
        <v/>
      </c>
      <c r="S280" s="329"/>
      <c r="T280" s="329"/>
      <c r="U280" s="329"/>
      <c r="V280" s="329"/>
      <c r="W280" s="329"/>
      <c r="X280" s="329"/>
      <c r="Y280" s="330"/>
      <c r="Z280" s="28"/>
      <c r="AA280" s="326" t="s">
        <v>91</v>
      </c>
      <c r="AB280" s="325"/>
      <c r="AC280" s="327"/>
      <c r="AD280" s="328" t="str">
        <f ca="1">IFERROR(IF(INDEX('Staff List'!$C$9:$C$358, MATCH(AK286, 'Staff List'!$B$9:$B$358, 0))="", "", INDEX('Staff List'!$C$9:$C$358, MATCH(AK286, 'Staff List'!$B$9:$B$358, 0))), "")</f>
        <v/>
      </c>
      <c r="AE280" s="329"/>
      <c r="AF280" s="329"/>
      <c r="AG280" s="329"/>
      <c r="AH280" s="329"/>
      <c r="AI280" s="329"/>
      <c r="AJ280" s="329"/>
      <c r="AK280" s="330"/>
      <c r="AL280" s="28"/>
      <c r="AM280" s="326" t="s">
        <v>91</v>
      </c>
      <c r="AN280" s="325"/>
      <c r="AO280" s="327"/>
      <c r="AP280" s="328" t="str">
        <f ca="1">IFERROR(IF(INDEX('Staff List'!$C$9:$C$358, MATCH(AW286, 'Staff List'!$B$9:$B$358, 0))="", "", INDEX('Staff List'!$C$9:$C$358, MATCH(AW286, 'Staff List'!$B$9:$B$358, 0))), "")</f>
        <v/>
      </c>
      <c r="AQ280" s="329"/>
      <c r="AR280" s="329"/>
      <c r="AS280" s="329"/>
      <c r="AT280" s="329"/>
      <c r="AU280" s="329"/>
      <c r="AV280" s="329"/>
      <c r="AW280" s="330"/>
      <c r="AX280" s="28"/>
      <c r="AY280" s="326" t="s">
        <v>91</v>
      </c>
      <c r="AZ280" s="325"/>
      <c r="BA280" s="327"/>
      <c r="BB280" s="328" t="str">
        <f ca="1">IFERROR(IF(INDEX('Staff List'!$C$9:$C$358, MATCH(BI286, 'Staff List'!$B$9:$B$358, 0))="", "", INDEX('Staff List'!$C$9:$C$358, MATCH(BI286, 'Staff List'!$B$9:$B$358, 0))), "")</f>
        <v/>
      </c>
      <c r="BC280" s="329"/>
      <c r="BD280" s="329"/>
      <c r="BE280" s="329"/>
      <c r="BF280" s="329"/>
      <c r="BG280" s="329"/>
      <c r="BH280" s="329"/>
      <c r="BI280" s="330"/>
      <c r="BJ280" s="29"/>
      <c r="BK280" s="1"/>
      <c r="BN280" s="8">
        <v>279</v>
      </c>
      <c r="BO280" s="9" t="str">
        <f>IF(INDEX('Staff List'!$E$9:$E$358, MATCH(BN280, NumList, 0))="", "", INDEX('Staff List'!$E$9:$E$358, MATCH(BN280, NumList, 0)))</f>
        <v/>
      </c>
      <c r="BP280" s="9" t="str">
        <f>IFERROR(RANK(BO280,$BO$2:$BO$351,1)+COUNTIF($BO$2:BO280,BO280)-1, "")</f>
        <v/>
      </c>
      <c r="BQ280" s="9" t="str">
        <f>IF(BO280="", "", COUNTIF($BO$2:BO280, BO280))</f>
        <v/>
      </c>
      <c r="BR280" s="68" t="str">
        <f t="shared" si="12"/>
        <v/>
      </c>
      <c r="BT280" s="8">
        <v>279</v>
      </c>
      <c r="BU280" s="9" t="str">
        <f>IFERROR(IF(INDEX($CL$2:$CL$7, MATCH(BU279, $CK$2:$CK$7, 0))&lt;=COUNTIF($BU$2:BU279, BU277), "", BU277), "")</f>
        <v/>
      </c>
      <c r="BV280" s="9" t="str">
        <f>IF(BU280="", "", COUNTIF($BU$2:BU280, BU280))</f>
        <v/>
      </c>
      <c r="BW280" s="68" t="str">
        <f t="shared" si="13"/>
        <v/>
      </c>
      <c r="BY280" s="80" t="str">
        <f t="shared" si="14"/>
        <v/>
      </c>
    </row>
    <row r="281" spans="1:77" x14ac:dyDescent="0.25">
      <c r="A281" s="1"/>
      <c r="B281" s="27"/>
      <c r="C281" s="332" t="s">
        <v>90</v>
      </c>
      <c r="D281" s="333"/>
      <c r="E281" s="72" t="str">
        <f ca="1">IFERROR(INDEX('Staff List'!$K$9:$K$358, MATCH(M286, 'Staff List'!$B$9:$B$358, 0)), "")</f>
        <v/>
      </c>
      <c r="F281" s="317" t="str">
        <f ca="1">IFERROR(IF(INDEX('Staff List'!$D$9:$D$358, MATCH(M286, 'Staff List'!$B$9:$B$358, 0))="", "", INDEX('Staff List'!$D$9:$D$358, MATCH(M286, 'Staff List'!$B$9:$B$358, 0))), "")</f>
        <v/>
      </c>
      <c r="G281" s="313"/>
      <c r="H281" s="313"/>
      <c r="I281" s="313"/>
      <c r="J281" s="313"/>
      <c r="K281" s="313"/>
      <c r="L281" s="313"/>
      <c r="M281" s="331"/>
      <c r="N281" s="28"/>
      <c r="O281" s="332" t="s">
        <v>90</v>
      </c>
      <c r="P281" s="333"/>
      <c r="Q281" s="72" t="str">
        <f ca="1">IFERROR(INDEX('Staff List'!$K$9:$K$358, MATCH(Y286, 'Staff List'!$B$9:$B$358, 0)), "")</f>
        <v/>
      </c>
      <c r="R281" s="317" t="str">
        <f ca="1">IFERROR(IF(INDEX('Staff List'!$D$9:$D$358, MATCH(Y286, 'Staff List'!$B$9:$B$358, 0))="", "", INDEX('Staff List'!$D$9:$D$358, MATCH(Y286, 'Staff List'!$B$9:$B$358, 0))), "")</f>
        <v/>
      </c>
      <c r="S281" s="313"/>
      <c r="T281" s="313"/>
      <c r="U281" s="313"/>
      <c r="V281" s="313"/>
      <c r="W281" s="313"/>
      <c r="X281" s="313"/>
      <c r="Y281" s="331"/>
      <c r="Z281" s="28"/>
      <c r="AA281" s="332" t="s">
        <v>90</v>
      </c>
      <c r="AB281" s="333"/>
      <c r="AC281" s="72" t="str">
        <f ca="1">IFERROR(INDEX('Staff List'!$K$9:$K$358, MATCH(AK286, 'Staff List'!$B$9:$B$358, 0)), "")</f>
        <v/>
      </c>
      <c r="AD281" s="317" t="str">
        <f ca="1">IFERROR(IF(INDEX('Staff List'!$D$9:$D$358, MATCH(AK286, 'Staff List'!$B$9:$B$358, 0))="", "", INDEX('Staff List'!$D$9:$D$358, MATCH(AK286, 'Staff List'!$B$9:$B$358, 0))), "")</f>
        <v/>
      </c>
      <c r="AE281" s="313"/>
      <c r="AF281" s="313"/>
      <c r="AG281" s="313"/>
      <c r="AH281" s="313"/>
      <c r="AI281" s="313"/>
      <c r="AJ281" s="313"/>
      <c r="AK281" s="331"/>
      <c r="AL281" s="28"/>
      <c r="AM281" s="332" t="s">
        <v>90</v>
      </c>
      <c r="AN281" s="333"/>
      <c r="AO281" s="72" t="str">
        <f ca="1">IFERROR(INDEX('Staff List'!$K$9:$K$358, MATCH(AW286, 'Staff List'!$B$9:$B$358, 0)), "")</f>
        <v/>
      </c>
      <c r="AP281" s="317" t="str">
        <f ca="1">IFERROR(IF(INDEX('Staff List'!$D$9:$D$358, MATCH(AW286, 'Staff List'!$B$9:$B$358, 0))="", "", INDEX('Staff List'!$D$9:$D$358, MATCH(AW286, 'Staff List'!$B$9:$B$358, 0))), "")</f>
        <v/>
      </c>
      <c r="AQ281" s="313"/>
      <c r="AR281" s="313"/>
      <c r="AS281" s="313"/>
      <c r="AT281" s="313"/>
      <c r="AU281" s="313"/>
      <c r="AV281" s="313"/>
      <c r="AW281" s="331"/>
      <c r="AX281" s="28"/>
      <c r="AY281" s="332" t="s">
        <v>90</v>
      </c>
      <c r="AZ281" s="333"/>
      <c r="BA281" s="72" t="str">
        <f ca="1">IFERROR(INDEX('Staff List'!$K$9:$K$358, MATCH(BI286, 'Staff List'!$B$9:$B$358, 0)), "")</f>
        <v/>
      </c>
      <c r="BB281" s="317" t="str">
        <f ca="1">IFERROR(IF(INDEX('Staff List'!$D$9:$D$358, MATCH(BI286, 'Staff List'!$B$9:$B$358, 0))="", "", INDEX('Staff List'!$D$9:$D$358, MATCH(BI286, 'Staff List'!$B$9:$B$358, 0))), "")</f>
        <v/>
      </c>
      <c r="BC281" s="313"/>
      <c r="BD281" s="313"/>
      <c r="BE281" s="313"/>
      <c r="BF281" s="313"/>
      <c r="BG281" s="313"/>
      <c r="BH281" s="313"/>
      <c r="BI281" s="331"/>
      <c r="BJ281" s="29"/>
      <c r="BK281" s="1"/>
      <c r="BN281" s="8">
        <v>280</v>
      </c>
      <c r="BO281" s="9" t="str">
        <f>IF(INDEX('Staff List'!$E$9:$E$358, MATCH(BN281, NumList, 0))="", "", INDEX('Staff List'!$E$9:$E$358, MATCH(BN281, NumList, 0)))</f>
        <v/>
      </c>
      <c r="BP281" s="9" t="str">
        <f>IFERROR(RANK(BO281,$BO$2:$BO$351,1)+COUNTIF($BO$2:BO281,BO281)-1, "")</f>
        <v/>
      </c>
      <c r="BQ281" s="9" t="str">
        <f>IF(BO281="", "", COUNTIF($BO$2:BO281, BO281))</f>
        <v/>
      </c>
      <c r="BR281" s="68" t="str">
        <f t="shared" si="12"/>
        <v/>
      </c>
      <c r="BT281" s="8">
        <v>280</v>
      </c>
      <c r="BU281" s="9" t="str">
        <f>IFERROR(IF(INDEX($CL$2:$CL$7, MATCH(BU280, $CK$2:$CK$7, 0))&lt;=COUNTIF($BU$2:BU280, BU277), "", BU277), "")</f>
        <v/>
      </c>
      <c r="BV281" s="9" t="str">
        <f>IF(BU281="", "", COUNTIF($BU$2:BU281, BU281))</f>
        <v/>
      </c>
      <c r="BW281" s="68" t="str">
        <f t="shared" si="13"/>
        <v/>
      </c>
      <c r="BY281" s="80" t="str">
        <f t="shared" si="14"/>
        <v/>
      </c>
    </row>
    <row r="282" spans="1:77" x14ac:dyDescent="0.25">
      <c r="A282" s="1"/>
      <c r="B282" s="27"/>
      <c r="C282" s="314" t="s">
        <v>95</v>
      </c>
      <c r="D282" s="315"/>
      <c r="E282" s="315"/>
      <c r="F282" s="325"/>
      <c r="G282" s="73" t="str">
        <f ca="1">IFERROR(INDEX('Staff List'!$H$9:$H$358, MATCH(M286, 'Staff List'!$B$9:$B$358, 0)), "")</f>
        <v/>
      </c>
      <c r="H282" s="323" t="str">
        <f ca="1">IFERROR(INDEX('Staff List'!$AU$6:$AU$10, MATCH(G282, 'Staff List'!$AJ$6:$AJ$10, 0)), "")</f>
        <v/>
      </c>
      <c r="I282" s="324"/>
      <c r="J282" s="324"/>
      <c r="K282" s="324"/>
      <c r="L282" s="324"/>
      <c r="M282" s="331"/>
      <c r="N282" s="28"/>
      <c r="O282" s="314" t="s">
        <v>95</v>
      </c>
      <c r="P282" s="315"/>
      <c r="Q282" s="315"/>
      <c r="R282" s="325"/>
      <c r="S282" s="73" t="str">
        <f ca="1">IFERROR(INDEX('Staff List'!$H$9:$H$358, MATCH(Y286, 'Staff List'!$B$9:$B$358, 0)), "")</f>
        <v/>
      </c>
      <c r="T282" s="323" t="str">
        <f ca="1">IFERROR(INDEX('Staff List'!$AU$6:$AU$10, MATCH(S282, 'Staff List'!$AJ$6:$AJ$10, 0)), "")</f>
        <v/>
      </c>
      <c r="U282" s="324"/>
      <c r="V282" s="324"/>
      <c r="W282" s="324"/>
      <c r="X282" s="324"/>
      <c r="Y282" s="331"/>
      <c r="Z282" s="28"/>
      <c r="AA282" s="314" t="s">
        <v>95</v>
      </c>
      <c r="AB282" s="315"/>
      <c r="AC282" s="315"/>
      <c r="AD282" s="325"/>
      <c r="AE282" s="73" t="str">
        <f ca="1">IFERROR(INDEX('Staff List'!$H$9:$H$358, MATCH(AK286, 'Staff List'!$B$9:$B$358, 0)), "")</f>
        <v/>
      </c>
      <c r="AF282" s="323" t="str">
        <f ca="1">IFERROR(INDEX('Staff List'!$AU$6:$AU$10, MATCH(AE282, 'Staff List'!$AJ$6:$AJ$10, 0)), "")</f>
        <v/>
      </c>
      <c r="AG282" s="324"/>
      <c r="AH282" s="324"/>
      <c r="AI282" s="324"/>
      <c r="AJ282" s="324"/>
      <c r="AK282" s="331"/>
      <c r="AL282" s="28"/>
      <c r="AM282" s="314" t="s">
        <v>95</v>
      </c>
      <c r="AN282" s="315"/>
      <c r="AO282" s="315"/>
      <c r="AP282" s="325"/>
      <c r="AQ282" s="73" t="str">
        <f ca="1">IFERROR(INDEX('Staff List'!$H$9:$H$358, MATCH(AW286, 'Staff List'!$B$9:$B$358, 0)), "")</f>
        <v/>
      </c>
      <c r="AR282" s="323" t="str">
        <f ca="1">IFERROR(INDEX('Staff List'!$AU$6:$AU$10, MATCH(AQ282, 'Staff List'!$AJ$6:$AJ$10, 0)), "")</f>
        <v/>
      </c>
      <c r="AS282" s="324"/>
      <c r="AT282" s="324"/>
      <c r="AU282" s="324"/>
      <c r="AV282" s="324"/>
      <c r="AW282" s="331"/>
      <c r="AX282" s="28"/>
      <c r="AY282" s="314" t="s">
        <v>95</v>
      </c>
      <c r="AZ282" s="315"/>
      <c r="BA282" s="315"/>
      <c r="BB282" s="325"/>
      <c r="BC282" s="73" t="str">
        <f ca="1">IFERROR(INDEX('Staff List'!$H$9:$H$358, MATCH(BI286, 'Staff List'!$B$9:$B$358, 0)), "")</f>
        <v/>
      </c>
      <c r="BD282" s="323" t="str">
        <f ca="1">IFERROR(INDEX('Staff List'!$AU$6:$AU$10, MATCH(BC282, 'Staff List'!$AJ$6:$AJ$10, 0)), "")</f>
        <v/>
      </c>
      <c r="BE282" s="324"/>
      <c r="BF282" s="324"/>
      <c r="BG282" s="324"/>
      <c r="BH282" s="324"/>
      <c r="BI282" s="331"/>
      <c r="BJ282" s="29"/>
      <c r="BK282" s="1"/>
      <c r="BN282" s="8">
        <v>281</v>
      </c>
      <c r="BO282" s="9" t="str">
        <f>IF(INDEX('Staff List'!$E$9:$E$358, MATCH(BN282, NumList, 0))="", "", INDEX('Staff List'!$E$9:$E$358, MATCH(BN282, NumList, 0)))</f>
        <v/>
      </c>
      <c r="BP282" s="9" t="str">
        <f>IFERROR(RANK(BO282,$BO$2:$BO$351,1)+COUNTIF($BO$2:BO282,BO282)-1, "")</f>
        <v/>
      </c>
      <c r="BQ282" s="9" t="str">
        <f>IF(BO282="", "", COUNTIF($BO$2:BO282, BO282))</f>
        <v/>
      </c>
      <c r="BR282" s="68" t="str">
        <f t="shared" si="12"/>
        <v/>
      </c>
      <c r="BT282" s="8">
        <v>281</v>
      </c>
      <c r="BU282" s="9" t="str">
        <f>IFERROR(IF(INDEX($CL$2:$CL$7,MATCH(BU277,$CK$2:$CK$7,0))&lt;=COUNTIF($BU$2:BU281,BU277),IF((BU277+1)&lt;=6,BU277+1,""),BU277), "")</f>
        <v/>
      </c>
      <c r="BV282" s="9" t="str">
        <f>IF(BU282="", "", COUNTIF($BU$2:BU282, BU282))</f>
        <v/>
      </c>
      <c r="BW282" s="68" t="str">
        <f t="shared" si="13"/>
        <v/>
      </c>
      <c r="BY282" s="80" t="str">
        <f t="shared" si="14"/>
        <v/>
      </c>
    </row>
    <row r="283" spans="1:77" x14ac:dyDescent="0.25">
      <c r="A283" s="1"/>
      <c r="B283" s="27"/>
      <c r="C283" s="314" t="s">
        <v>94</v>
      </c>
      <c r="D283" s="315"/>
      <c r="E283" s="315"/>
      <c r="F283" s="315"/>
      <c r="G283" s="74" t="str">
        <f ca="1">IFERROR(INDEX('Staff List'!$G$9:$G$358, MATCH(M286, 'Staff List'!$B$9:$B$358, 0)), "")</f>
        <v/>
      </c>
      <c r="H283" s="317" t="str">
        <f ca="1">IFERROR(INDEX('Staff List'!$AP$6:$AP$8, MATCH(G283, 'Staff List'!$AI$6:$AI$8, 0)), "")</f>
        <v/>
      </c>
      <c r="I283" s="313"/>
      <c r="J283" s="313"/>
      <c r="K283" s="313"/>
      <c r="L283" s="313"/>
      <c r="M283" s="331"/>
      <c r="N283" s="28"/>
      <c r="O283" s="314" t="s">
        <v>94</v>
      </c>
      <c r="P283" s="315"/>
      <c r="Q283" s="315"/>
      <c r="R283" s="315"/>
      <c r="S283" s="74" t="str">
        <f ca="1">IFERROR(INDEX('Staff List'!$G$9:$G$358, MATCH(Y286, 'Staff List'!$B$9:$B$358, 0)), "")</f>
        <v/>
      </c>
      <c r="T283" s="317" t="str">
        <f ca="1">IFERROR(INDEX('Staff List'!$AP$6:$AP$8, MATCH(S283, 'Staff List'!$AI$6:$AI$8, 0)), "")</f>
        <v/>
      </c>
      <c r="U283" s="313"/>
      <c r="V283" s="313"/>
      <c r="W283" s="313"/>
      <c r="X283" s="313"/>
      <c r="Y283" s="331"/>
      <c r="Z283" s="28"/>
      <c r="AA283" s="314" t="s">
        <v>94</v>
      </c>
      <c r="AB283" s="315"/>
      <c r="AC283" s="315"/>
      <c r="AD283" s="315"/>
      <c r="AE283" s="74" t="str">
        <f ca="1">IFERROR(INDEX('Staff List'!$G$9:$G$358, MATCH(AK286, 'Staff List'!$B$9:$B$358, 0)), "")</f>
        <v/>
      </c>
      <c r="AF283" s="317" t="str">
        <f ca="1">IFERROR(INDEX('Staff List'!$AP$6:$AP$8, MATCH(AE283, 'Staff List'!$AI$6:$AI$8, 0)), "")</f>
        <v/>
      </c>
      <c r="AG283" s="313"/>
      <c r="AH283" s="313"/>
      <c r="AI283" s="313"/>
      <c r="AJ283" s="313"/>
      <c r="AK283" s="331"/>
      <c r="AL283" s="28"/>
      <c r="AM283" s="314" t="s">
        <v>94</v>
      </c>
      <c r="AN283" s="315"/>
      <c r="AO283" s="315"/>
      <c r="AP283" s="315"/>
      <c r="AQ283" s="74" t="str">
        <f ca="1">IFERROR(INDEX('Staff List'!$G$9:$G$358, MATCH(AW286, 'Staff List'!$B$9:$B$358, 0)), "")</f>
        <v/>
      </c>
      <c r="AR283" s="317" t="str">
        <f ca="1">IFERROR(INDEX('Staff List'!$AP$6:$AP$8, MATCH(AQ283, 'Staff List'!$AI$6:$AI$8, 0)), "")</f>
        <v/>
      </c>
      <c r="AS283" s="313"/>
      <c r="AT283" s="313"/>
      <c r="AU283" s="313"/>
      <c r="AV283" s="313"/>
      <c r="AW283" s="331"/>
      <c r="AX283" s="28"/>
      <c r="AY283" s="314" t="s">
        <v>94</v>
      </c>
      <c r="AZ283" s="315"/>
      <c r="BA283" s="315"/>
      <c r="BB283" s="315"/>
      <c r="BC283" s="74" t="str">
        <f ca="1">IFERROR(INDEX('Staff List'!$G$9:$G$358, MATCH(BI286, 'Staff List'!$B$9:$B$358, 0)), "")</f>
        <v/>
      </c>
      <c r="BD283" s="317" t="str">
        <f ca="1">IFERROR(INDEX('Staff List'!$AP$6:$AP$8, MATCH(BC283, 'Staff List'!$AI$6:$AI$8, 0)), "")</f>
        <v/>
      </c>
      <c r="BE283" s="313"/>
      <c r="BF283" s="313"/>
      <c r="BG283" s="313"/>
      <c r="BH283" s="313"/>
      <c r="BI283" s="331"/>
      <c r="BJ283" s="29"/>
      <c r="BK283" s="1"/>
      <c r="BN283" s="8">
        <v>282</v>
      </c>
      <c r="BO283" s="9" t="str">
        <f>IF(INDEX('Staff List'!$E$9:$E$358, MATCH(BN283, NumList, 0))="", "", INDEX('Staff List'!$E$9:$E$358, MATCH(BN283, NumList, 0)))</f>
        <v/>
      </c>
      <c r="BP283" s="9" t="str">
        <f>IFERROR(RANK(BO283,$BO$2:$BO$351,1)+COUNTIF($BO$2:BO283,BO283)-1, "")</f>
        <v/>
      </c>
      <c r="BQ283" s="9" t="str">
        <f>IF(BO283="", "", COUNTIF($BO$2:BO283, BO283))</f>
        <v/>
      </c>
      <c r="BR283" s="68" t="str">
        <f t="shared" si="12"/>
        <v/>
      </c>
      <c r="BT283" s="8">
        <v>282</v>
      </c>
      <c r="BU283" s="9" t="str">
        <f>IFERROR(IF(INDEX($CL$2:$CL$7, MATCH(BU282, $CK$2:$CK$7, 0))&lt;=COUNTIF($BU$2:BU282, BU282), "", BU282), "")</f>
        <v/>
      </c>
      <c r="BV283" s="9" t="str">
        <f>IF(BU283="", "", COUNTIF($BU$2:BU283, BU283))</f>
        <v/>
      </c>
      <c r="BW283" s="68" t="str">
        <f t="shared" si="13"/>
        <v/>
      </c>
      <c r="BY283" s="80" t="str">
        <f t="shared" si="14"/>
        <v/>
      </c>
    </row>
    <row r="284" spans="1:77" x14ac:dyDescent="0.25">
      <c r="A284" s="1"/>
      <c r="B284" s="27"/>
      <c r="C284" s="314" t="s">
        <v>97</v>
      </c>
      <c r="D284" s="315"/>
      <c r="E284" s="315"/>
      <c r="F284" s="319"/>
      <c r="G284" s="320"/>
      <c r="H284" s="317" t="str">
        <f ca="1">IFERROR(INDEX('Staff List'!$AT$6:$AT$8, MATCH(E281, 'Staff List'!$AM$6:$AM$8, 0)), "")</f>
        <v/>
      </c>
      <c r="I284" s="313"/>
      <c r="J284" s="313"/>
      <c r="K284" s="313"/>
      <c r="L284" s="313"/>
      <c r="M284" s="75" t="e">
        <f ca="1">INDEX($BY$2:$BY$401, MATCH(M287, $BT$2:$BT$401, 0))</f>
        <v>#N/A</v>
      </c>
      <c r="N284" s="28"/>
      <c r="O284" s="314" t="s">
        <v>97</v>
      </c>
      <c r="P284" s="315"/>
      <c r="Q284" s="315"/>
      <c r="R284" s="319"/>
      <c r="S284" s="320"/>
      <c r="T284" s="317" t="str">
        <f ca="1">IFERROR(INDEX('Staff List'!$AT$6:$AT$8, MATCH(Q281, 'Staff List'!$AM$6:$AM$8, 0)), "")</f>
        <v/>
      </c>
      <c r="U284" s="313"/>
      <c r="V284" s="313"/>
      <c r="W284" s="313"/>
      <c r="X284" s="313"/>
      <c r="Y284" s="75" t="e">
        <f ca="1">INDEX($BY$2:$BY$401, MATCH(Y287, $BT$2:$BT$401, 0))</f>
        <v>#N/A</v>
      </c>
      <c r="Z284" s="28"/>
      <c r="AA284" s="314" t="s">
        <v>97</v>
      </c>
      <c r="AB284" s="315"/>
      <c r="AC284" s="315"/>
      <c r="AD284" s="319"/>
      <c r="AE284" s="320"/>
      <c r="AF284" s="317" t="str">
        <f ca="1">IFERROR(INDEX('Staff List'!$AT$6:$AT$8, MATCH(AC281, 'Staff List'!$AM$6:$AM$8, 0)), "")</f>
        <v/>
      </c>
      <c r="AG284" s="313"/>
      <c r="AH284" s="313"/>
      <c r="AI284" s="313"/>
      <c r="AJ284" s="313"/>
      <c r="AK284" s="75" t="e">
        <f ca="1">INDEX($BY$2:$BY$401, MATCH(AK287, $BT$2:$BT$401, 0))</f>
        <v>#N/A</v>
      </c>
      <c r="AL284" s="28"/>
      <c r="AM284" s="314" t="s">
        <v>97</v>
      </c>
      <c r="AN284" s="315"/>
      <c r="AO284" s="315"/>
      <c r="AP284" s="319"/>
      <c r="AQ284" s="320"/>
      <c r="AR284" s="317" t="str">
        <f ca="1">IFERROR(INDEX('Staff List'!$AT$6:$AT$8, MATCH(AO281, 'Staff List'!$AM$6:$AM$8, 0)), "")</f>
        <v/>
      </c>
      <c r="AS284" s="313"/>
      <c r="AT284" s="313"/>
      <c r="AU284" s="313"/>
      <c r="AV284" s="313"/>
      <c r="AW284" s="75" t="e">
        <f ca="1">INDEX($BY$2:$BY$401, MATCH(AW287, $BT$2:$BT$401, 0))</f>
        <v>#N/A</v>
      </c>
      <c r="AX284" s="28"/>
      <c r="AY284" s="314" t="s">
        <v>97</v>
      </c>
      <c r="AZ284" s="315"/>
      <c r="BA284" s="315"/>
      <c r="BB284" s="319"/>
      <c r="BC284" s="320"/>
      <c r="BD284" s="317" t="str">
        <f ca="1">IFERROR(INDEX('Staff List'!$AT$6:$AT$8, MATCH(BA281, 'Staff List'!$AM$6:$AM$8, 0)), "")</f>
        <v/>
      </c>
      <c r="BE284" s="313"/>
      <c r="BF284" s="313"/>
      <c r="BG284" s="313"/>
      <c r="BH284" s="313"/>
      <c r="BI284" s="75" t="e">
        <f ca="1">INDEX($BY$2:$BY$401, MATCH(BI287, $BT$2:$BT$401, 0))</f>
        <v>#N/A</v>
      </c>
      <c r="BJ284" s="29"/>
      <c r="BK284" s="1"/>
      <c r="BN284" s="8">
        <v>283</v>
      </c>
      <c r="BO284" s="9" t="str">
        <f>IF(INDEX('Staff List'!$E$9:$E$358, MATCH(BN284, NumList, 0))="", "", INDEX('Staff List'!$E$9:$E$358, MATCH(BN284, NumList, 0)))</f>
        <v/>
      </c>
      <c r="BP284" s="9" t="str">
        <f>IFERROR(RANK(BO284,$BO$2:$BO$351,1)+COUNTIF($BO$2:BO284,BO284)-1, "")</f>
        <v/>
      </c>
      <c r="BQ284" s="9" t="str">
        <f>IF(BO284="", "", COUNTIF($BO$2:BO284, BO284))</f>
        <v/>
      </c>
      <c r="BR284" s="68" t="str">
        <f t="shared" si="12"/>
        <v/>
      </c>
      <c r="BT284" s="8">
        <v>283</v>
      </c>
      <c r="BU284" s="9" t="str">
        <f>IFERROR(IF(INDEX($CL$2:$CL$7, MATCH(BU283, $CK$2:$CK$7, 0))&lt;=COUNTIF($BU$2:BU283, BU282), "", BU282), "")</f>
        <v/>
      </c>
      <c r="BV284" s="9" t="str">
        <f>IF(BU284="", "", COUNTIF($BU$2:BU284, BU284))</f>
        <v/>
      </c>
      <c r="BW284" s="68" t="str">
        <f t="shared" si="13"/>
        <v/>
      </c>
      <c r="BY284" s="80" t="str">
        <f t="shared" si="14"/>
        <v/>
      </c>
    </row>
    <row r="285" spans="1:77" x14ac:dyDescent="0.25">
      <c r="A285" s="1"/>
      <c r="B285" s="27"/>
      <c r="C285" s="314" t="s">
        <v>93</v>
      </c>
      <c r="D285" s="315"/>
      <c r="E285" s="316"/>
      <c r="F285" s="313" t="str">
        <f ca="1">IFERROR(IF(INDEX('Staff List'!$M$9:$M$358, MATCH(M286, 'Staff List'!$B$9:$B$358, 0))="", "", INDEX('Staff List'!$M$9:$M$358, MATCH(M286, 'Staff List'!$B$9:$B$358, 0))), "")</f>
        <v/>
      </c>
      <c r="G285" s="313"/>
      <c r="H285" s="313"/>
      <c r="I285" s="313"/>
      <c r="J285" s="313"/>
      <c r="K285" s="313"/>
      <c r="L285" s="313"/>
      <c r="M285" s="75" t="str">
        <f ca="1">IFERROR(INDEX($BO$2:$BO$351, MATCH(M284, $BP$2:$BP$351, 0)), "")</f>
        <v/>
      </c>
      <c r="N285" s="28"/>
      <c r="O285" s="314" t="s">
        <v>93</v>
      </c>
      <c r="P285" s="315"/>
      <c r="Q285" s="316"/>
      <c r="R285" s="313" t="str">
        <f ca="1">IFERROR(IF(INDEX('Staff List'!$M$9:$M$358, MATCH(Y286, 'Staff List'!$B$9:$B$358, 0))="", "", INDEX('Staff List'!$M$9:$M$358, MATCH(Y286, 'Staff List'!$B$9:$B$358, 0))), "")</f>
        <v/>
      </c>
      <c r="S285" s="313"/>
      <c r="T285" s="313"/>
      <c r="U285" s="313"/>
      <c r="V285" s="313"/>
      <c r="W285" s="313"/>
      <c r="X285" s="313"/>
      <c r="Y285" s="75" t="str">
        <f ca="1">IFERROR(INDEX($BO$2:$BO$351, MATCH(Y284, $BP$2:$BP$351, 0)), "")</f>
        <v/>
      </c>
      <c r="Z285" s="28"/>
      <c r="AA285" s="314" t="s">
        <v>93</v>
      </c>
      <c r="AB285" s="315"/>
      <c r="AC285" s="316"/>
      <c r="AD285" s="313" t="str">
        <f ca="1">IFERROR(IF(INDEX('Staff List'!$M$9:$M$358, MATCH(AK286, 'Staff List'!$B$9:$B$358, 0))="", "", INDEX('Staff List'!$M$9:$M$358, MATCH(AK286, 'Staff List'!$B$9:$B$358, 0))), "")</f>
        <v/>
      </c>
      <c r="AE285" s="313"/>
      <c r="AF285" s="313"/>
      <c r="AG285" s="313"/>
      <c r="AH285" s="313"/>
      <c r="AI285" s="313"/>
      <c r="AJ285" s="313"/>
      <c r="AK285" s="75" t="str">
        <f ca="1">IFERROR(INDEX($BO$2:$BO$351, MATCH(AK284, $BP$2:$BP$351, 0)), "")</f>
        <v/>
      </c>
      <c r="AL285" s="28"/>
      <c r="AM285" s="314" t="s">
        <v>93</v>
      </c>
      <c r="AN285" s="315"/>
      <c r="AO285" s="316"/>
      <c r="AP285" s="313" t="str">
        <f ca="1">IFERROR(IF(INDEX('Staff List'!$M$9:$M$358, MATCH(AW286, 'Staff List'!$B$9:$B$358, 0))="", "", INDEX('Staff List'!$M$9:$M$358, MATCH(AW286, 'Staff List'!$B$9:$B$358, 0))), "")</f>
        <v/>
      </c>
      <c r="AQ285" s="313"/>
      <c r="AR285" s="313"/>
      <c r="AS285" s="313"/>
      <c r="AT285" s="313"/>
      <c r="AU285" s="313"/>
      <c r="AV285" s="313"/>
      <c r="AW285" s="75" t="str">
        <f ca="1">IFERROR(INDEX($BO$2:$BO$351, MATCH(AW284, $BP$2:$BP$351, 0)), "")</f>
        <v/>
      </c>
      <c r="AX285" s="28"/>
      <c r="AY285" s="314" t="s">
        <v>93</v>
      </c>
      <c r="AZ285" s="315"/>
      <c r="BA285" s="316"/>
      <c r="BB285" s="313" t="str">
        <f ca="1">IFERROR(IF(INDEX('Staff List'!$M$9:$M$358, MATCH(BI286, 'Staff List'!$B$9:$B$358, 0))="", "", INDEX('Staff List'!$M$9:$M$358, MATCH(BI286, 'Staff List'!$B$9:$B$358, 0))), "")</f>
        <v/>
      </c>
      <c r="BC285" s="313"/>
      <c r="BD285" s="313"/>
      <c r="BE285" s="313"/>
      <c r="BF285" s="313"/>
      <c r="BG285" s="313"/>
      <c r="BH285" s="313"/>
      <c r="BI285" s="75" t="str">
        <f ca="1">IFERROR(INDEX($BO$2:$BO$351, MATCH(BI284, $BP$2:$BP$351, 0)), "")</f>
        <v/>
      </c>
      <c r="BJ285" s="29"/>
      <c r="BK285" s="1"/>
      <c r="BN285" s="8">
        <v>284</v>
      </c>
      <c r="BO285" s="9" t="str">
        <f>IF(INDEX('Staff List'!$E$9:$E$358, MATCH(BN285, NumList, 0))="", "", INDEX('Staff List'!$E$9:$E$358, MATCH(BN285, NumList, 0)))</f>
        <v/>
      </c>
      <c r="BP285" s="9" t="str">
        <f>IFERROR(RANK(BO285,$BO$2:$BO$351,1)+COUNTIF($BO$2:BO285,BO285)-1, "")</f>
        <v/>
      </c>
      <c r="BQ285" s="9" t="str">
        <f>IF(BO285="", "", COUNTIF($BO$2:BO285, BO285))</f>
        <v/>
      </c>
      <c r="BR285" s="68" t="str">
        <f t="shared" si="12"/>
        <v/>
      </c>
      <c r="BT285" s="8">
        <v>284</v>
      </c>
      <c r="BU285" s="9" t="str">
        <f>IFERROR(IF(INDEX($CL$2:$CL$7, MATCH(BU284, $CK$2:$CK$7, 0))&lt;=COUNTIF($BU$2:BU284, BU282), "", BU282), "")</f>
        <v/>
      </c>
      <c r="BV285" s="9" t="str">
        <f>IF(BU285="", "", COUNTIF($BU$2:BU285, BU285))</f>
        <v/>
      </c>
      <c r="BW285" s="68" t="str">
        <f t="shared" si="13"/>
        <v/>
      </c>
      <c r="BY285" s="80" t="str">
        <f t="shared" si="14"/>
        <v/>
      </c>
    </row>
    <row r="286" spans="1:77" x14ac:dyDescent="0.25">
      <c r="A286" s="1"/>
      <c r="B286" s="27"/>
      <c r="C286" s="314" t="s">
        <v>92</v>
      </c>
      <c r="D286" s="315"/>
      <c r="E286" s="316"/>
      <c r="F286" s="317" t="str">
        <f ca="1">IFERROR(IF(INDEX('Staff List'!$Q$9:$Q$358, MATCH(M286, 'Staff List'!$B$9:$B$358, 0))="", "", INDEX('Staff List'!$Q$9:$Q$358, MATCH(M286, 'Staff List'!$B$9:$B$358, 0))), "")</f>
        <v/>
      </c>
      <c r="G286" s="313"/>
      <c r="H286" s="313"/>
      <c r="I286" s="313"/>
      <c r="J286" s="313"/>
      <c r="K286" s="313"/>
      <c r="L286" s="313"/>
      <c r="M286" s="75" t="str">
        <f ca="1">IFERROR(IF(M284="", "", INDEX($BN$2:$BN$351, MATCH(M284, $BP$2:$BP$351, 0))), "")</f>
        <v/>
      </c>
      <c r="N286" s="28"/>
      <c r="O286" s="314" t="s">
        <v>92</v>
      </c>
      <c r="P286" s="315"/>
      <c r="Q286" s="316"/>
      <c r="R286" s="317" t="str">
        <f ca="1">IFERROR(IF(INDEX('Staff List'!$Q$9:$Q$358, MATCH(Y286, 'Staff List'!$B$9:$B$358, 0))="", "", INDEX('Staff List'!$Q$9:$Q$358, MATCH(Y286, 'Staff List'!$B$9:$B$358, 0))), "")</f>
        <v/>
      </c>
      <c r="S286" s="313"/>
      <c r="T286" s="313"/>
      <c r="U286" s="313"/>
      <c r="V286" s="313"/>
      <c r="W286" s="313"/>
      <c r="X286" s="313"/>
      <c r="Y286" s="75" t="str">
        <f ca="1">IFERROR(IF(Y284="", "", INDEX($BN$2:$BN$351, MATCH(Y284, $BP$2:$BP$351, 0))), "")</f>
        <v/>
      </c>
      <c r="Z286" s="28"/>
      <c r="AA286" s="314" t="s">
        <v>92</v>
      </c>
      <c r="AB286" s="315"/>
      <c r="AC286" s="316"/>
      <c r="AD286" s="317" t="str">
        <f ca="1">IFERROR(IF(INDEX('Staff List'!$Q$9:$Q$358, MATCH(AK286, 'Staff List'!$B$9:$B$358, 0))="", "", INDEX('Staff List'!$Q$9:$Q$358, MATCH(AK286, 'Staff List'!$B$9:$B$358, 0))), "")</f>
        <v/>
      </c>
      <c r="AE286" s="313"/>
      <c r="AF286" s="313"/>
      <c r="AG286" s="313"/>
      <c r="AH286" s="313"/>
      <c r="AI286" s="313"/>
      <c r="AJ286" s="313"/>
      <c r="AK286" s="75" t="str">
        <f ca="1">IFERROR(IF(AK284="", "", INDEX($BN$2:$BN$351, MATCH(AK284, $BP$2:$BP$351, 0))), "")</f>
        <v/>
      </c>
      <c r="AL286" s="28"/>
      <c r="AM286" s="314" t="s">
        <v>92</v>
      </c>
      <c r="AN286" s="315"/>
      <c r="AO286" s="316"/>
      <c r="AP286" s="317" t="str">
        <f ca="1">IFERROR(IF(INDEX('Staff List'!$Q$9:$Q$358, MATCH(AW286, 'Staff List'!$B$9:$B$358, 0))="", "", INDEX('Staff List'!$Q$9:$Q$358, MATCH(AW286, 'Staff List'!$B$9:$B$358, 0))), "")</f>
        <v/>
      </c>
      <c r="AQ286" s="313"/>
      <c r="AR286" s="313"/>
      <c r="AS286" s="313"/>
      <c r="AT286" s="313"/>
      <c r="AU286" s="313"/>
      <c r="AV286" s="313"/>
      <c r="AW286" s="75" t="str">
        <f ca="1">IFERROR(IF(AW284="", "", INDEX($BN$2:$BN$351, MATCH(AW284, $BP$2:$BP$351, 0))), "")</f>
        <v/>
      </c>
      <c r="AX286" s="28"/>
      <c r="AY286" s="314" t="s">
        <v>92</v>
      </c>
      <c r="AZ286" s="315"/>
      <c r="BA286" s="316"/>
      <c r="BB286" s="317" t="str">
        <f ca="1">IFERROR(IF(INDEX('Staff List'!$Q$9:$Q$358, MATCH(BI286, 'Staff List'!$B$9:$B$358, 0))="", "", INDEX('Staff List'!$Q$9:$Q$358, MATCH(BI286, 'Staff List'!$B$9:$B$358, 0))), "")</f>
        <v/>
      </c>
      <c r="BC286" s="313"/>
      <c r="BD286" s="313"/>
      <c r="BE286" s="313"/>
      <c r="BF286" s="313"/>
      <c r="BG286" s="313"/>
      <c r="BH286" s="313"/>
      <c r="BI286" s="75" t="str">
        <f ca="1">IFERROR(IF(BI284="", "", INDEX($BN$2:$BN$351, MATCH(BI284, $BP$2:$BP$351, 0))), "")</f>
        <v/>
      </c>
      <c r="BJ286" s="29"/>
      <c r="BK286" s="1"/>
      <c r="BN286" s="8">
        <v>285</v>
      </c>
      <c r="BO286" s="9" t="str">
        <f>IF(INDEX('Staff List'!$E$9:$E$358, MATCH(BN286, NumList, 0))="", "", INDEX('Staff List'!$E$9:$E$358, MATCH(BN286, NumList, 0)))</f>
        <v/>
      </c>
      <c r="BP286" s="9" t="str">
        <f>IFERROR(RANK(BO286,$BO$2:$BO$351,1)+COUNTIF($BO$2:BO286,BO286)-1, "")</f>
        <v/>
      </c>
      <c r="BQ286" s="9" t="str">
        <f>IF(BO286="", "", COUNTIF($BO$2:BO286, BO286))</f>
        <v/>
      </c>
      <c r="BR286" s="68" t="str">
        <f t="shared" si="12"/>
        <v/>
      </c>
      <c r="BT286" s="8">
        <v>285</v>
      </c>
      <c r="BU286" s="9" t="str">
        <f>IFERROR(IF(INDEX($CL$2:$CL$7, MATCH(BU285, $CK$2:$CK$7, 0))&lt;=COUNTIF($BU$2:BU285, BU282), "", BU282), "")</f>
        <v/>
      </c>
      <c r="BV286" s="9" t="str">
        <f>IF(BU286="", "", COUNTIF($BU$2:BU286, BU286))</f>
        <v/>
      </c>
      <c r="BW286" s="68" t="str">
        <f t="shared" si="13"/>
        <v/>
      </c>
      <c r="BY286" s="80" t="str">
        <f t="shared" si="14"/>
        <v/>
      </c>
    </row>
    <row r="287" spans="1:77" x14ac:dyDescent="0.25">
      <c r="A287" s="1"/>
      <c r="B287" s="27"/>
      <c r="C287" s="318" t="s">
        <v>96</v>
      </c>
      <c r="D287" s="319"/>
      <c r="E287" s="320"/>
      <c r="F287" s="321" t="str">
        <f ca="1">IFERROR(IF(INDEX('Staff List'!$U$9:$U$358, MATCH(M286, 'Staff List'!$B$9:$B$358, 0))="", "", INDEX('Staff List'!$U$9:$U$358, MATCH(M286, 'Staff List'!$B$9:$B$358, 0))), "")</f>
        <v/>
      </c>
      <c r="G287" s="322"/>
      <c r="H287" s="322"/>
      <c r="I287" s="322"/>
      <c r="J287" s="322"/>
      <c r="K287" s="322"/>
      <c r="L287" s="322"/>
      <c r="M287" s="81">
        <f ca="1">BI277+1</f>
        <v>630</v>
      </c>
      <c r="N287" s="28"/>
      <c r="O287" s="318" t="s">
        <v>96</v>
      </c>
      <c r="P287" s="319"/>
      <c r="Q287" s="320"/>
      <c r="R287" s="321" t="str">
        <f ca="1">IFERROR(IF(INDEX('Staff List'!$U$9:$U$358, MATCH(Y286, 'Staff List'!$B$9:$B$358, 0))="", "", INDEX('Staff List'!$U$9:$U$358, MATCH(Y286, 'Staff List'!$B$9:$B$358, 0))), "")</f>
        <v/>
      </c>
      <c r="S287" s="322"/>
      <c r="T287" s="322"/>
      <c r="U287" s="322"/>
      <c r="V287" s="322"/>
      <c r="W287" s="322"/>
      <c r="X287" s="322"/>
      <c r="Y287" s="81">
        <f ca="1">M287+1</f>
        <v>631</v>
      </c>
      <c r="Z287" s="28"/>
      <c r="AA287" s="318" t="s">
        <v>96</v>
      </c>
      <c r="AB287" s="319"/>
      <c r="AC287" s="320"/>
      <c r="AD287" s="321" t="str">
        <f ca="1">IFERROR(IF(INDEX('Staff List'!$U$9:$U$358, MATCH(AK286, 'Staff List'!$B$9:$B$358, 0))="", "", INDEX('Staff List'!$U$9:$U$358, MATCH(AK286, 'Staff List'!$B$9:$B$358, 0))), "")</f>
        <v/>
      </c>
      <c r="AE287" s="322"/>
      <c r="AF287" s="322"/>
      <c r="AG287" s="322"/>
      <c r="AH287" s="322"/>
      <c r="AI287" s="322"/>
      <c r="AJ287" s="322"/>
      <c r="AK287" s="81">
        <f ca="1">Y287+1</f>
        <v>632</v>
      </c>
      <c r="AL287" s="28"/>
      <c r="AM287" s="318" t="s">
        <v>96</v>
      </c>
      <c r="AN287" s="319"/>
      <c r="AO287" s="320"/>
      <c r="AP287" s="321" t="str">
        <f ca="1">IFERROR(IF(INDEX('Staff List'!$U$9:$U$358, MATCH(AW286, 'Staff List'!$B$9:$B$358, 0))="", "", INDEX('Staff List'!$U$9:$U$358, MATCH(AW286, 'Staff List'!$B$9:$B$358, 0))), "")</f>
        <v/>
      </c>
      <c r="AQ287" s="322"/>
      <c r="AR287" s="322"/>
      <c r="AS287" s="322"/>
      <c r="AT287" s="322"/>
      <c r="AU287" s="322"/>
      <c r="AV287" s="322"/>
      <c r="AW287" s="81">
        <f ca="1">AK287+1</f>
        <v>633</v>
      </c>
      <c r="AX287" s="28"/>
      <c r="AY287" s="318" t="s">
        <v>96</v>
      </c>
      <c r="AZ287" s="319"/>
      <c r="BA287" s="320"/>
      <c r="BB287" s="321" t="str">
        <f ca="1">IFERROR(IF(INDEX('Staff List'!$U$9:$U$358, MATCH(BI286, 'Staff List'!$B$9:$B$358, 0))="", "", INDEX('Staff List'!$U$9:$U$358, MATCH(BI286, 'Staff List'!$B$9:$B$358, 0))), "")</f>
        <v/>
      </c>
      <c r="BC287" s="322"/>
      <c r="BD287" s="322"/>
      <c r="BE287" s="322"/>
      <c r="BF287" s="322"/>
      <c r="BG287" s="322"/>
      <c r="BH287" s="322"/>
      <c r="BI287" s="81">
        <f ca="1">AW287+1</f>
        <v>634</v>
      </c>
      <c r="BJ287" s="29"/>
      <c r="BK287" s="1"/>
      <c r="BN287" s="8">
        <v>286</v>
      </c>
      <c r="BO287" s="9" t="str">
        <f>IF(INDEX('Staff List'!$E$9:$E$358, MATCH(BN287, NumList, 0))="", "", INDEX('Staff List'!$E$9:$E$358, MATCH(BN287, NumList, 0)))</f>
        <v/>
      </c>
      <c r="BP287" s="9" t="str">
        <f>IFERROR(RANK(BO287,$BO$2:$BO$351,1)+COUNTIF($BO$2:BO287,BO287)-1, "")</f>
        <v/>
      </c>
      <c r="BQ287" s="9" t="str">
        <f>IF(BO287="", "", COUNTIF($BO$2:BO287, BO287))</f>
        <v/>
      </c>
      <c r="BR287" s="68" t="str">
        <f t="shared" si="12"/>
        <v/>
      </c>
      <c r="BT287" s="8">
        <v>286</v>
      </c>
      <c r="BU287" s="9" t="str">
        <f>IFERROR(IF(INDEX($CL$2:$CL$7,MATCH(BU282,$CK$2:$CK$7,0))&lt;=COUNTIF($BU$2:BU286,BU282),IF((BU282+1)&lt;=6,BU282+1,""),BU282), "")</f>
        <v/>
      </c>
      <c r="BV287" s="9" t="str">
        <f>IF(BU287="", "", COUNTIF($BU$2:BU287, BU287))</f>
        <v/>
      </c>
      <c r="BW287" s="68" t="str">
        <f t="shared" si="13"/>
        <v/>
      </c>
      <c r="BY287" s="80" t="str">
        <f t="shared" si="14"/>
        <v/>
      </c>
    </row>
    <row r="288" spans="1:77" x14ac:dyDescent="0.25">
      <c r="A288" s="1"/>
      <c r="B288" s="27"/>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c r="BE288" s="28"/>
      <c r="BF288" s="28"/>
      <c r="BG288" s="28"/>
      <c r="BH288" s="28"/>
      <c r="BI288" s="28"/>
      <c r="BJ288" s="29"/>
      <c r="BK288" s="1"/>
      <c r="BN288" s="8">
        <v>287</v>
      </c>
      <c r="BO288" s="9" t="str">
        <f>IF(INDEX('Staff List'!$E$9:$E$358, MATCH(BN288, NumList, 0))="", "", INDEX('Staff List'!$E$9:$E$358, MATCH(BN288, NumList, 0)))</f>
        <v/>
      </c>
      <c r="BP288" s="9" t="str">
        <f>IFERROR(RANK(BO288,$BO$2:$BO$351,1)+COUNTIF($BO$2:BO288,BO288)-1, "")</f>
        <v/>
      </c>
      <c r="BQ288" s="9" t="str">
        <f>IF(BO288="", "", COUNTIF($BO$2:BO288, BO288))</f>
        <v/>
      </c>
      <c r="BR288" s="68" t="str">
        <f t="shared" si="12"/>
        <v/>
      </c>
      <c r="BT288" s="8">
        <v>287</v>
      </c>
      <c r="BU288" s="9" t="str">
        <f>IFERROR(IF(INDEX($CL$2:$CL$7, MATCH(BU287, $CK$2:$CK$7, 0))&lt;=COUNTIF($BU$2:BU287, BU287), "", BU287), "")</f>
        <v/>
      </c>
      <c r="BV288" s="9" t="str">
        <f>IF(BU288="", "", COUNTIF($BU$2:BU288, BU288))</f>
        <v/>
      </c>
      <c r="BW288" s="68" t="str">
        <f t="shared" si="13"/>
        <v/>
      </c>
      <c r="BY288" s="80" t="str">
        <f t="shared" si="14"/>
        <v/>
      </c>
    </row>
    <row r="289" spans="1:77" x14ac:dyDescent="0.25">
      <c r="A289" s="1"/>
      <c r="B289" s="27"/>
      <c r="C289" s="121" t="str">
        <f ca="1">"Tier "&amp;M295&amp;""</f>
        <v xml:space="preserve">Tier </v>
      </c>
      <c r="D289" s="122"/>
      <c r="E289" s="122"/>
      <c r="F289" s="122"/>
      <c r="G289" s="122"/>
      <c r="H289" s="122"/>
      <c r="I289" s="122"/>
      <c r="J289" s="122"/>
      <c r="K289" s="122"/>
      <c r="L289" s="122"/>
      <c r="M289" s="239"/>
      <c r="N289" s="28"/>
      <c r="O289" s="121" t="str">
        <f ca="1">"Tier "&amp;Y295&amp;""</f>
        <v xml:space="preserve">Tier </v>
      </c>
      <c r="P289" s="122"/>
      <c r="Q289" s="122"/>
      <c r="R289" s="122"/>
      <c r="S289" s="122"/>
      <c r="T289" s="122"/>
      <c r="U289" s="122"/>
      <c r="V289" s="122"/>
      <c r="W289" s="122"/>
      <c r="X289" s="122"/>
      <c r="Y289" s="239"/>
      <c r="Z289" s="28"/>
      <c r="AA289" s="121" t="str">
        <f ca="1">"Tier "&amp;AK295&amp;""</f>
        <v xml:space="preserve">Tier </v>
      </c>
      <c r="AB289" s="122"/>
      <c r="AC289" s="122"/>
      <c r="AD289" s="122"/>
      <c r="AE289" s="122"/>
      <c r="AF289" s="122"/>
      <c r="AG289" s="122"/>
      <c r="AH289" s="122"/>
      <c r="AI289" s="122"/>
      <c r="AJ289" s="122"/>
      <c r="AK289" s="239"/>
      <c r="AL289" s="28"/>
      <c r="AM289" s="121" t="str">
        <f ca="1">"Tier "&amp;AW295&amp;""</f>
        <v xml:space="preserve">Tier </v>
      </c>
      <c r="AN289" s="122"/>
      <c r="AO289" s="122"/>
      <c r="AP289" s="122"/>
      <c r="AQ289" s="122"/>
      <c r="AR289" s="122"/>
      <c r="AS289" s="122"/>
      <c r="AT289" s="122"/>
      <c r="AU289" s="122"/>
      <c r="AV289" s="122"/>
      <c r="AW289" s="239"/>
      <c r="AX289" s="28"/>
      <c r="AY289" s="121" t="str">
        <f ca="1">"Tier "&amp;BI295&amp;""</f>
        <v xml:space="preserve">Tier </v>
      </c>
      <c r="AZ289" s="122"/>
      <c r="BA289" s="122"/>
      <c r="BB289" s="122"/>
      <c r="BC289" s="122"/>
      <c r="BD289" s="122"/>
      <c r="BE289" s="122"/>
      <c r="BF289" s="122"/>
      <c r="BG289" s="122"/>
      <c r="BH289" s="122"/>
      <c r="BI289" s="239"/>
      <c r="BJ289" s="29"/>
      <c r="BK289" s="1"/>
      <c r="BN289" s="8">
        <v>288</v>
      </c>
      <c r="BO289" s="9" t="str">
        <f>IF(INDEX('Staff List'!$E$9:$E$358, MATCH(BN289, NumList, 0))="", "", INDEX('Staff List'!$E$9:$E$358, MATCH(BN289, NumList, 0)))</f>
        <v/>
      </c>
      <c r="BP289" s="9" t="str">
        <f>IFERROR(RANK(BO289,$BO$2:$BO$351,1)+COUNTIF($BO$2:BO289,BO289)-1, "")</f>
        <v/>
      </c>
      <c r="BQ289" s="9" t="str">
        <f>IF(BO289="", "", COUNTIF($BO$2:BO289, BO289))</f>
        <v/>
      </c>
      <c r="BR289" s="68" t="str">
        <f t="shared" si="12"/>
        <v/>
      </c>
      <c r="BT289" s="8">
        <v>288</v>
      </c>
      <c r="BU289" s="9" t="str">
        <f>IFERROR(IF(INDEX($CL$2:$CL$7, MATCH(BU288, $CK$2:$CK$7, 0))&lt;=COUNTIF($BU$2:BU288, BU287), "", BU287), "")</f>
        <v/>
      </c>
      <c r="BV289" s="9" t="str">
        <f>IF(BU289="", "", COUNTIF($BU$2:BU289, BU289))</f>
        <v/>
      </c>
      <c r="BW289" s="68" t="str">
        <f t="shared" si="13"/>
        <v/>
      </c>
      <c r="BY289" s="80" t="str">
        <f t="shared" si="14"/>
        <v/>
      </c>
    </row>
    <row r="290" spans="1:77" x14ac:dyDescent="0.25">
      <c r="A290" s="1"/>
      <c r="B290" s="27"/>
      <c r="C290" s="326" t="s">
        <v>91</v>
      </c>
      <c r="D290" s="325"/>
      <c r="E290" s="327"/>
      <c r="F290" s="328" t="str">
        <f ca="1">IFERROR(IF(INDEX('Staff List'!$C$9:$C$358, MATCH(M296, 'Staff List'!$B$9:$B$358, 0))="", "", INDEX('Staff List'!$C$9:$C$358, MATCH(M296, 'Staff List'!$B$9:$B$358, 0))), "")</f>
        <v/>
      </c>
      <c r="G290" s="329"/>
      <c r="H290" s="329"/>
      <c r="I290" s="329"/>
      <c r="J290" s="329"/>
      <c r="K290" s="329"/>
      <c r="L290" s="329"/>
      <c r="M290" s="330"/>
      <c r="N290" s="28"/>
      <c r="O290" s="326" t="s">
        <v>91</v>
      </c>
      <c r="P290" s="325"/>
      <c r="Q290" s="327"/>
      <c r="R290" s="328" t="str">
        <f ca="1">IFERROR(IF(INDEX('Staff List'!$C$9:$C$358, MATCH(Y296, 'Staff List'!$B$9:$B$358, 0))="", "", INDEX('Staff List'!$C$9:$C$358, MATCH(Y296, 'Staff List'!$B$9:$B$358, 0))), "")</f>
        <v/>
      </c>
      <c r="S290" s="329"/>
      <c r="T290" s="329"/>
      <c r="U290" s="329"/>
      <c r="V290" s="329"/>
      <c r="W290" s="329"/>
      <c r="X290" s="329"/>
      <c r="Y290" s="330"/>
      <c r="Z290" s="28"/>
      <c r="AA290" s="326" t="s">
        <v>91</v>
      </c>
      <c r="AB290" s="325"/>
      <c r="AC290" s="327"/>
      <c r="AD290" s="328" t="str">
        <f ca="1">IFERROR(IF(INDEX('Staff List'!$C$9:$C$358, MATCH(AK296, 'Staff List'!$B$9:$B$358, 0))="", "", INDEX('Staff List'!$C$9:$C$358, MATCH(AK296, 'Staff List'!$B$9:$B$358, 0))), "")</f>
        <v/>
      </c>
      <c r="AE290" s="329"/>
      <c r="AF290" s="329"/>
      <c r="AG290" s="329"/>
      <c r="AH290" s="329"/>
      <c r="AI290" s="329"/>
      <c r="AJ290" s="329"/>
      <c r="AK290" s="330"/>
      <c r="AL290" s="28"/>
      <c r="AM290" s="326" t="s">
        <v>91</v>
      </c>
      <c r="AN290" s="325"/>
      <c r="AO290" s="327"/>
      <c r="AP290" s="328" t="str">
        <f ca="1">IFERROR(IF(INDEX('Staff List'!$C$9:$C$358, MATCH(AW296, 'Staff List'!$B$9:$B$358, 0))="", "", INDEX('Staff List'!$C$9:$C$358, MATCH(AW296, 'Staff List'!$B$9:$B$358, 0))), "")</f>
        <v/>
      </c>
      <c r="AQ290" s="329"/>
      <c r="AR290" s="329"/>
      <c r="AS290" s="329"/>
      <c r="AT290" s="329"/>
      <c r="AU290" s="329"/>
      <c r="AV290" s="329"/>
      <c r="AW290" s="330"/>
      <c r="AX290" s="28"/>
      <c r="AY290" s="326" t="s">
        <v>91</v>
      </c>
      <c r="AZ290" s="325"/>
      <c r="BA290" s="327"/>
      <c r="BB290" s="328" t="str">
        <f ca="1">IFERROR(IF(INDEX('Staff List'!$C$9:$C$358, MATCH(BI296, 'Staff List'!$B$9:$B$358, 0))="", "", INDEX('Staff List'!$C$9:$C$358, MATCH(BI296, 'Staff List'!$B$9:$B$358, 0))), "")</f>
        <v/>
      </c>
      <c r="BC290" s="329"/>
      <c r="BD290" s="329"/>
      <c r="BE290" s="329"/>
      <c r="BF290" s="329"/>
      <c r="BG290" s="329"/>
      <c r="BH290" s="329"/>
      <c r="BI290" s="330"/>
      <c r="BJ290" s="29"/>
      <c r="BK290" s="1"/>
      <c r="BN290" s="8">
        <v>289</v>
      </c>
      <c r="BO290" s="9" t="str">
        <f>IF(INDEX('Staff List'!$E$9:$E$358, MATCH(BN290, NumList, 0))="", "", INDEX('Staff List'!$E$9:$E$358, MATCH(BN290, NumList, 0)))</f>
        <v/>
      </c>
      <c r="BP290" s="9" t="str">
        <f>IFERROR(RANK(BO290,$BO$2:$BO$351,1)+COUNTIF($BO$2:BO290,BO290)-1, "")</f>
        <v/>
      </c>
      <c r="BQ290" s="9" t="str">
        <f>IF(BO290="", "", COUNTIF($BO$2:BO290, BO290))</f>
        <v/>
      </c>
      <c r="BR290" s="68" t="str">
        <f t="shared" si="12"/>
        <v/>
      </c>
      <c r="BT290" s="8">
        <v>289</v>
      </c>
      <c r="BU290" s="9" t="str">
        <f>IFERROR(IF(INDEX($CL$2:$CL$7, MATCH(BU289, $CK$2:$CK$7, 0))&lt;=COUNTIF($BU$2:BU289, BU287), "", BU287), "")</f>
        <v/>
      </c>
      <c r="BV290" s="9" t="str">
        <f>IF(BU290="", "", COUNTIF($BU$2:BU290, BU290))</f>
        <v/>
      </c>
      <c r="BW290" s="68" t="str">
        <f t="shared" si="13"/>
        <v/>
      </c>
      <c r="BY290" s="80" t="str">
        <f t="shared" si="14"/>
        <v/>
      </c>
    </row>
    <row r="291" spans="1:77" x14ac:dyDescent="0.25">
      <c r="A291" s="1"/>
      <c r="B291" s="27"/>
      <c r="C291" s="332" t="s">
        <v>90</v>
      </c>
      <c r="D291" s="333"/>
      <c r="E291" s="72" t="str">
        <f ca="1">IFERROR(INDEX('Staff List'!$K$9:$K$358, MATCH(M296, 'Staff List'!$B$9:$B$358, 0)), "")</f>
        <v/>
      </c>
      <c r="F291" s="317" t="str">
        <f ca="1">IFERROR(IF(INDEX('Staff List'!$D$9:$D$358, MATCH(M296, 'Staff List'!$B$9:$B$358, 0))="", "", INDEX('Staff List'!$D$9:$D$358, MATCH(M296, 'Staff List'!$B$9:$B$358, 0))), "")</f>
        <v/>
      </c>
      <c r="G291" s="313"/>
      <c r="H291" s="313"/>
      <c r="I291" s="313"/>
      <c r="J291" s="313"/>
      <c r="K291" s="313"/>
      <c r="L291" s="313"/>
      <c r="M291" s="331"/>
      <c r="N291" s="28"/>
      <c r="O291" s="332" t="s">
        <v>90</v>
      </c>
      <c r="P291" s="333"/>
      <c r="Q291" s="72" t="str">
        <f ca="1">IFERROR(INDEX('Staff List'!$K$9:$K$358, MATCH(Y296, 'Staff List'!$B$9:$B$358, 0)), "")</f>
        <v/>
      </c>
      <c r="R291" s="317" t="str">
        <f ca="1">IFERROR(IF(INDEX('Staff List'!$D$9:$D$358, MATCH(Y296, 'Staff List'!$B$9:$B$358, 0))="", "", INDEX('Staff List'!$D$9:$D$358, MATCH(Y296, 'Staff List'!$B$9:$B$358, 0))), "")</f>
        <v/>
      </c>
      <c r="S291" s="313"/>
      <c r="T291" s="313"/>
      <c r="U291" s="313"/>
      <c r="V291" s="313"/>
      <c r="W291" s="313"/>
      <c r="X291" s="313"/>
      <c r="Y291" s="331"/>
      <c r="Z291" s="28"/>
      <c r="AA291" s="332" t="s">
        <v>90</v>
      </c>
      <c r="AB291" s="333"/>
      <c r="AC291" s="72" t="str">
        <f ca="1">IFERROR(INDEX('Staff List'!$K$9:$K$358, MATCH(AK296, 'Staff List'!$B$9:$B$358, 0)), "")</f>
        <v/>
      </c>
      <c r="AD291" s="317" t="str">
        <f ca="1">IFERROR(IF(INDEX('Staff List'!$D$9:$D$358, MATCH(AK296, 'Staff List'!$B$9:$B$358, 0))="", "", INDEX('Staff List'!$D$9:$D$358, MATCH(AK296, 'Staff List'!$B$9:$B$358, 0))), "")</f>
        <v/>
      </c>
      <c r="AE291" s="313"/>
      <c r="AF291" s="313"/>
      <c r="AG291" s="313"/>
      <c r="AH291" s="313"/>
      <c r="AI291" s="313"/>
      <c r="AJ291" s="313"/>
      <c r="AK291" s="331"/>
      <c r="AL291" s="28"/>
      <c r="AM291" s="332" t="s">
        <v>90</v>
      </c>
      <c r="AN291" s="333"/>
      <c r="AO291" s="72" t="str">
        <f ca="1">IFERROR(INDEX('Staff List'!$K$9:$K$358, MATCH(AW296, 'Staff List'!$B$9:$B$358, 0)), "")</f>
        <v/>
      </c>
      <c r="AP291" s="317" t="str">
        <f ca="1">IFERROR(IF(INDEX('Staff List'!$D$9:$D$358, MATCH(AW296, 'Staff List'!$B$9:$B$358, 0))="", "", INDEX('Staff List'!$D$9:$D$358, MATCH(AW296, 'Staff List'!$B$9:$B$358, 0))), "")</f>
        <v/>
      </c>
      <c r="AQ291" s="313"/>
      <c r="AR291" s="313"/>
      <c r="AS291" s="313"/>
      <c r="AT291" s="313"/>
      <c r="AU291" s="313"/>
      <c r="AV291" s="313"/>
      <c r="AW291" s="331"/>
      <c r="AX291" s="28"/>
      <c r="AY291" s="332" t="s">
        <v>90</v>
      </c>
      <c r="AZ291" s="333"/>
      <c r="BA291" s="72" t="str">
        <f ca="1">IFERROR(INDEX('Staff List'!$K$9:$K$358, MATCH(BI296, 'Staff List'!$B$9:$B$358, 0)), "")</f>
        <v/>
      </c>
      <c r="BB291" s="317" t="str">
        <f ca="1">IFERROR(IF(INDEX('Staff List'!$D$9:$D$358, MATCH(BI296, 'Staff List'!$B$9:$B$358, 0))="", "", INDEX('Staff List'!$D$9:$D$358, MATCH(BI296, 'Staff List'!$B$9:$B$358, 0))), "")</f>
        <v/>
      </c>
      <c r="BC291" s="313"/>
      <c r="BD291" s="313"/>
      <c r="BE291" s="313"/>
      <c r="BF291" s="313"/>
      <c r="BG291" s="313"/>
      <c r="BH291" s="313"/>
      <c r="BI291" s="331"/>
      <c r="BJ291" s="29"/>
      <c r="BK291" s="1"/>
      <c r="BN291" s="8">
        <v>290</v>
      </c>
      <c r="BO291" s="9" t="str">
        <f>IF(INDEX('Staff List'!$E$9:$E$358, MATCH(BN291, NumList, 0))="", "", INDEX('Staff List'!$E$9:$E$358, MATCH(BN291, NumList, 0)))</f>
        <v/>
      </c>
      <c r="BP291" s="9" t="str">
        <f>IFERROR(RANK(BO291,$BO$2:$BO$351,1)+COUNTIF($BO$2:BO291,BO291)-1, "")</f>
        <v/>
      </c>
      <c r="BQ291" s="9" t="str">
        <f>IF(BO291="", "", COUNTIF($BO$2:BO291, BO291))</f>
        <v/>
      </c>
      <c r="BR291" s="68" t="str">
        <f t="shared" si="12"/>
        <v/>
      </c>
      <c r="BT291" s="8">
        <v>290</v>
      </c>
      <c r="BU291" s="9" t="str">
        <f>IFERROR(IF(INDEX($CL$2:$CL$7, MATCH(BU290, $CK$2:$CK$7, 0))&lt;=COUNTIF($BU$2:BU290, BU287), "", BU287), "")</f>
        <v/>
      </c>
      <c r="BV291" s="9" t="str">
        <f>IF(BU291="", "", COUNTIF($BU$2:BU291, BU291))</f>
        <v/>
      </c>
      <c r="BW291" s="68" t="str">
        <f t="shared" si="13"/>
        <v/>
      </c>
      <c r="BY291" s="80" t="str">
        <f t="shared" si="14"/>
        <v/>
      </c>
    </row>
    <row r="292" spans="1:77" x14ac:dyDescent="0.25">
      <c r="A292" s="1"/>
      <c r="B292" s="27"/>
      <c r="C292" s="314" t="s">
        <v>95</v>
      </c>
      <c r="D292" s="315"/>
      <c r="E292" s="315"/>
      <c r="F292" s="325"/>
      <c r="G292" s="73" t="str">
        <f ca="1">IFERROR(INDEX('Staff List'!$H$9:$H$358, MATCH(M296, 'Staff List'!$B$9:$B$358, 0)), "")</f>
        <v/>
      </c>
      <c r="H292" s="323" t="str">
        <f ca="1">IFERROR(INDEX('Staff List'!$AU$6:$AU$10, MATCH(G292, 'Staff List'!$AJ$6:$AJ$10, 0)), "")</f>
        <v/>
      </c>
      <c r="I292" s="324"/>
      <c r="J292" s="324"/>
      <c r="K292" s="324"/>
      <c r="L292" s="324"/>
      <c r="M292" s="331"/>
      <c r="N292" s="28"/>
      <c r="O292" s="314" t="s">
        <v>95</v>
      </c>
      <c r="P292" s="315"/>
      <c r="Q292" s="315"/>
      <c r="R292" s="325"/>
      <c r="S292" s="73" t="str">
        <f ca="1">IFERROR(INDEX('Staff List'!$H$9:$H$358, MATCH(Y296, 'Staff List'!$B$9:$B$358, 0)), "")</f>
        <v/>
      </c>
      <c r="T292" s="323" t="str">
        <f ca="1">IFERROR(INDEX('Staff List'!$AU$6:$AU$10, MATCH(S292, 'Staff List'!$AJ$6:$AJ$10, 0)), "")</f>
        <v/>
      </c>
      <c r="U292" s="324"/>
      <c r="V292" s="324"/>
      <c r="W292" s="324"/>
      <c r="X292" s="324"/>
      <c r="Y292" s="331"/>
      <c r="Z292" s="28"/>
      <c r="AA292" s="314" t="s">
        <v>95</v>
      </c>
      <c r="AB292" s="315"/>
      <c r="AC292" s="315"/>
      <c r="AD292" s="325"/>
      <c r="AE292" s="73" t="str">
        <f ca="1">IFERROR(INDEX('Staff List'!$H$9:$H$358, MATCH(AK296, 'Staff List'!$B$9:$B$358, 0)), "")</f>
        <v/>
      </c>
      <c r="AF292" s="323" t="str">
        <f ca="1">IFERROR(INDEX('Staff List'!$AU$6:$AU$10, MATCH(AE292, 'Staff List'!$AJ$6:$AJ$10, 0)), "")</f>
        <v/>
      </c>
      <c r="AG292" s="324"/>
      <c r="AH292" s="324"/>
      <c r="AI292" s="324"/>
      <c r="AJ292" s="324"/>
      <c r="AK292" s="331"/>
      <c r="AL292" s="28"/>
      <c r="AM292" s="314" t="s">
        <v>95</v>
      </c>
      <c r="AN292" s="315"/>
      <c r="AO292" s="315"/>
      <c r="AP292" s="325"/>
      <c r="AQ292" s="73" t="str">
        <f ca="1">IFERROR(INDEX('Staff List'!$H$9:$H$358, MATCH(AW296, 'Staff List'!$B$9:$B$358, 0)), "")</f>
        <v/>
      </c>
      <c r="AR292" s="323" t="str">
        <f ca="1">IFERROR(INDEX('Staff List'!$AU$6:$AU$10, MATCH(AQ292, 'Staff List'!$AJ$6:$AJ$10, 0)), "")</f>
        <v/>
      </c>
      <c r="AS292" s="324"/>
      <c r="AT292" s="324"/>
      <c r="AU292" s="324"/>
      <c r="AV292" s="324"/>
      <c r="AW292" s="331"/>
      <c r="AX292" s="28"/>
      <c r="AY292" s="314" t="s">
        <v>95</v>
      </c>
      <c r="AZ292" s="315"/>
      <c r="BA292" s="315"/>
      <c r="BB292" s="325"/>
      <c r="BC292" s="73" t="str">
        <f ca="1">IFERROR(INDEX('Staff List'!$H$9:$H$358, MATCH(BI296, 'Staff List'!$B$9:$B$358, 0)), "")</f>
        <v/>
      </c>
      <c r="BD292" s="323" t="str">
        <f ca="1">IFERROR(INDEX('Staff List'!$AU$6:$AU$10, MATCH(BC292, 'Staff List'!$AJ$6:$AJ$10, 0)), "")</f>
        <v/>
      </c>
      <c r="BE292" s="324"/>
      <c r="BF292" s="324"/>
      <c r="BG292" s="324"/>
      <c r="BH292" s="324"/>
      <c r="BI292" s="331"/>
      <c r="BJ292" s="29"/>
      <c r="BK292" s="1"/>
      <c r="BN292" s="8">
        <v>291</v>
      </c>
      <c r="BO292" s="9" t="str">
        <f>IF(INDEX('Staff List'!$E$9:$E$358, MATCH(BN292, NumList, 0))="", "", INDEX('Staff List'!$E$9:$E$358, MATCH(BN292, NumList, 0)))</f>
        <v/>
      </c>
      <c r="BP292" s="9" t="str">
        <f>IFERROR(RANK(BO292,$BO$2:$BO$351,1)+COUNTIF($BO$2:BO292,BO292)-1, "")</f>
        <v/>
      </c>
      <c r="BQ292" s="9" t="str">
        <f>IF(BO292="", "", COUNTIF($BO$2:BO292, BO292))</f>
        <v/>
      </c>
      <c r="BR292" s="68" t="str">
        <f t="shared" si="12"/>
        <v/>
      </c>
      <c r="BT292" s="8">
        <v>291</v>
      </c>
      <c r="BU292" s="9" t="str">
        <f>IFERROR(IF(INDEX($CL$2:$CL$7,MATCH(BU287,$CK$2:$CK$7,0))&lt;=COUNTIF($BU$2:BU291,BU287),IF((BU287+1)&lt;=6,BU287+1,""),BU287), "")</f>
        <v/>
      </c>
      <c r="BV292" s="9" t="str">
        <f>IF(BU292="", "", COUNTIF($BU$2:BU292, BU292))</f>
        <v/>
      </c>
      <c r="BW292" s="68" t="str">
        <f t="shared" si="13"/>
        <v/>
      </c>
      <c r="BY292" s="80" t="str">
        <f t="shared" si="14"/>
        <v/>
      </c>
    </row>
    <row r="293" spans="1:77" x14ac:dyDescent="0.25">
      <c r="A293" s="1"/>
      <c r="B293" s="27"/>
      <c r="C293" s="314" t="s">
        <v>94</v>
      </c>
      <c r="D293" s="315"/>
      <c r="E293" s="315"/>
      <c r="F293" s="315"/>
      <c r="G293" s="74" t="str">
        <f ca="1">IFERROR(INDEX('Staff List'!$G$9:$G$358, MATCH(M296, 'Staff List'!$B$9:$B$358, 0)), "")</f>
        <v/>
      </c>
      <c r="H293" s="317" t="str">
        <f ca="1">IFERROR(INDEX('Staff List'!$AP$6:$AP$8, MATCH(G293, 'Staff List'!$AI$6:$AI$8, 0)), "")</f>
        <v/>
      </c>
      <c r="I293" s="313"/>
      <c r="J293" s="313"/>
      <c r="K293" s="313"/>
      <c r="L293" s="313"/>
      <c r="M293" s="331"/>
      <c r="N293" s="28"/>
      <c r="O293" s="314" t="s">
        <v>94</v>
      </c>
      <c r="P293" s="315"/>
      <c r="Q293" s="315"/>
      <c r="R293" s="315"/>
      <c r="S293" s="74" t="str">
        <f ca="1">IFERROR(INDEX('Staff List'!$G$9:$G$358, MATCH(Y296, 'Staff List'!$B$9:$B$358, 0)), "")</f>
        <v/>
      </c>
      <c r="T293" s="317" t="str">
        <f ca="1">IFERROR(INDEX('Staff List'!$AP$6:$AP$8, MATCH(S293, 'Staff List'!$AI$6:$AI$8, 0)), "")</f>
        <v/>
      </c>
      <c r="U293" s="313"/>
      <c r="V293" s="313"/>
      <c r="W293" s="313"/>
      <c r="X293" s="313"/>
      <c r="Y293" s="331"/>
      <c r="Z293" s="28"/>
      <c r="AA293" s="314" t="s">
        <v>94</v>
      </c>
      <c r="AB293" s="315"/>
      <c r="AC293" s="315"/>
      <c r="AD293" s="315"/>
      <c r="AE293" s="74" t="str">
        <f ca="1">IFERROR(INDEX('Staff List'!$G$9:$G$358, MATCH(AK296, 'Staff List'!$B$9:$B$358, 0)), "")</f>
        <v/>
      </c>
      <c r="AF293" s="317" t="str">
        <f ca="1">IFERROR(INDEX('Staff List'!$AP$6:$AP$8, MATCH(AE293, 'Staff List'!$AI$6:$AI$8, 0)), "")</f>
        <v/>
      </c>
      <c r="AG293" s="313"/>
      <c r="AH293" s="313"/>
      <c r="AI293" s="313"/>
      <c r="AJ293" s="313"/>
      <c r="AK293" s="331"/>
      <c r="AL293" s="28"/>
      <c r="AM293" s="314" t="s">
        <v>94</v>
      </c>
      <c r="AN293" s="315"/>
      <c r="AO293" s="315"/>
      <c r="AP293" s="315"/>
      <c r="AQ293" s="74" t="str">
        <f ca="1">IFERROR(INDEX('Staff List'!$G$9:$G$358, MATCH(AW296, 'Staff List'!$B$9:$B$358, 0)), "")</f>
        <v/>
      </c>
      <c r="AR293" s="317" t="str">
        <f ca="1">IFERROR(INDEX('Staff List'!$AP$6:$AP$8, MATCH(AQ293, 'Staff List'!$AI$6:$AI$8, 0)), "")</f>
        <v/>
      </c>
      <c r="AS293" s="313"/>
      <c r="AT293" s="313"/>
      <c r="AU293" s="313"/>
      <c r="AV293" s="313"/>
      <c r="AW293" s="331"/>
      <c r="AX293" s="28"/>
      <c r="AY293" s="314" t="s">
        <v>94</v>
      </c>
      <c r="AZ293" s="315"/>
      <c r="BA293" s="315"/>
      <c r="BB293" s="315"/>
      <c r="BC293" s="74" t="str">
        <f ca="1">IFERROR(INDEX('Staff List'!$G$9:$G$358, MATCH(BI296, 'Staff List'!$B$9:$B$358, 0)), "")</f>
        <v/>
      </c>
      <c r="BD293" s="317" t="str">
        <f ca="1">IFERROR(INDEX('Staff List'!$AP$6:$AP$8, MATCH(BC293, 'Staff List'!$AI$6:$AI$8, 0)), "")</f>
        <v/>
      </c>
      <c r="BE293" s="313"/>
      <c r="BF293" s="313"/>
      <c r="BG293" s="313"/>
      <c r="BH293" s="313"/>
      <c r="BI293" s="331"/>
      <c r="BJ293" s="29"/>
      <c r="BK293" s="1"/>
      <c r="BN293" s="8">
        <v>292</v>
      </c>
      <c r="BO293" s="9" t="str">
        <f>IF(INDEX('Staff List'!$E$9:$E$358, MATCH(BN293, NumList, 0))="", "", INDEX('Staff List'!$E$9:$E$358, MATCH(BN293, NumList, 0)))</f>
        <v/>
      </c>
      <c r="BP293" s="9" t="str">
        <f>IFERROR(RANK(BO293,$BO$2:$BO$351,1)+COUNTIF($BO$2:BO293,BO293)-1, "")</f>
        <v/>
      </c>
      <c r="BQ293" s="9" t="str">
        <f>IF(BO293="", "", COUNTIF($BO$2:BO293, BO293))</f>
        <v/>
      </c>
      <c r="BR293" s="68" t="str">
        <f t="shared" si="12"/>
        <v/>
      </c>
      <c r="BT293" s="8">
        <v>292</v>
      </c>
      <c r="BU293" s="9" t="str">
        <f>IFERROR(IF(INDEX($CL$2:$CL$7, MATCH(BU292, $CK$2:$CK$7, 0))&lt;=COUNTIF($BU$2:BU292, BU292), "", BU292), "")</f>
        <v/>
      </c>
      <c r="BV293" s="9" t="str">
        <f>IF(BU293="", "", COUNTIF($BU$2:BU293, BU293))</f>
        <v/>
      </c>
      <c r="BW293" s="68" t="str">
        <f t="shared" si="13"/>
        <v/>
      </c>
      <c r="BY293" s="80" t="str">
        <f t="shared" si="14"/>
        <v/>
      </c>
    </row>
    <row r="294" spans="1:77" x14ac:dyDescent="0.25">
      <c r="A294" s="1"/>
      <c r="B294" s="27"/>
      <c r="C294" s="314" t="s">
        <v>97</v>
      </c>
      <c r="D294" s="315"/>
      <c r="E294" s="315"/>
      <c r="F294" s="319"/>
      <c r="G294" s="320"/>
      <c r="H294" s="317" t="str">
        <f ca="1">IFERROR(INDEX('Staff List'!$AT$6:$AT$8, MATCH(E291, 'Staff List'!$AM$6:$AM$8, 0)), "")</f>
        <v/>
      </c>
      <c r="I294" s="313"/>
      <c r="J294" s="313"/>
      <c r="K294" s="313"/>
      <c r="L294" s="313"/>
      <c r="M294" s="75" t="e">
        <f ca="1">INDEX($BY$2:$BY$401, MATCH(M297, $BT$2:$BT$401, 0))</f>
        <v>#N/A</v>
      </c>
      <c r="N294" s="28"/>
      <c r="O294" s="314" t="s">
        <v>97</v>
      </c>
      <c r="P294" s="315"/>
      <c r="Q294" s="315"/>
      <c r="R294" s="319"/>
      <c r="S294" s="320"/>
      <c r="T294" s="317" t="str">
        <f ca="1">IFERROR(INDEX('Staff List'!$AT$6:$AT$8, MATCH(Q291, 'Staff List'!$AM$6:$AM$8, 0)), "")</f>
        <v/>
      </c>
      <c r="U294" s="313"/>
      <c r="V294" s="313"/>
      <c r="W294" s="313"/>
      <c r="X294" s="313"/>
      <c r="Y294" s="75" t="e">
        <f ca="1">INDEX($BY$2:$BY$401, MATCH(Y297, $BT$2:$BT$401, 0))</f>
        <v>#N/A</v>
      </c>
      <c r="Z294" s="28"/>
      <c r="AA294" s="314" t="s">
        <v>97</v>
      </c>
      <c r="AB294" s="315"/>
      <c r="AC294" s="315"/>
      <c r="AD294" s="319"/>
      <c r="AE294" s="320"/>
      <c r="AF294" s="317" t="str">
        <f ca="1">IFERROR(INDEX('Staff List'!$AT$6:$AT$8, MATCH(AC291, 'Staff List'!$AM$6:$AM$8, 0)), "")</f>
        <v/>
      </c>
      <c r="AG294" s="313"/>
      <c r="AH294" s="313"/>
      <c r="AI294" s="313"/>
      <c r="AJ294" s="313"/>
      <c r="AK294" s="75" t="e">
        <f ca="1">INDEX($BY$2:$BY$401, MATCH(AK297, $BT$2:$BT$401, 0))</f>
        <v>#N/A</v>
      </c>
      <c r="AL294" s="28"/>
      <c r="AM294" s="314" t="s">
        <v>97</v>
      </c>
      <c r="AN294" s="315"/>
      <c r="AO294" s="315"/>
      <c r="AP294" s="319"/>
      <c r="AQ294" s="320"/>
      <c r="AR294" s="317" t="str">
        <f ca="1">IFERROR(INDEX('Staff List'!$AT$6:$AT$8, MATCH(AO291, 'Staff List'!$AM$6:$AM$8, 0)), "")</f>
        <v/>
      </c>
      <c r="AS294" s="313"/>
      <c r="AT294" s="313"/>
      <c r="AU294" s="313"/>
      <c r="AV294" s="313"/>
      <c r="AW294" s="75" t="e">
        <f ca="1">INDEX($BY$2:$BY$401, MATCH(AW297, $BT$2:$BT$401, 0))</f>
        <v>#N/A</v>
      </c>
      <c r="AX294" s="28"/>
      <c r="AY294" s="314" t="s">
        <v>97</v>
      </c>
      <c r="AZ294" s="315"/>
      <c r="BA294" s="315"/>
      <c r="BB294" s="319"/>
      <c r="BC294" s="320"/>
      <c r="BD294" s="317" t="str">
        <f ca="1">IFERROR(INDEX('Staff List'!$AT$6:$AT$8, MATCH(BA291, 'Staff List'!$AM$6:$AM$8, 0)), "")</f>
        <v/>
      </c>
      <c r="BE294" s="313"/>
      <c r="BF294" s="313"/>
      <c r="BG294" s="313"/>
      <c r="BH294" s="313"/>
      <c r="BI294" s="75" t="e">
        <f ca="1">INDEX($BY$2:$BY$401, MATCH(BI297, $BT$2:$BT$401, 0))</f>
        <v>#N/A</v>
      </c>
      <c r="BJ294" s="29"/>
      <c r="BK294" s="1"/>
      <c r="BN294" s="8">
        <v>293</v>
      </c>
      <c r="BO294" s="9" t="str">
        <f>IF(INDEX('Staff List'!$E$9:$E$358, MATCH(BN294, NumList, 0))="", "", INDEX('Staff List'!$E$9:$E$358, MATCH(BN294, NumList, 0)))</f>
        <v/>
      </c>
      <c r="BP294" s="9" t="str">
        <f>IFERROR(RANK(BO294,$BO$2:$BO$351,1)+COUNTIF($BO$2:BO294,BO294)-1, "")</f>
        <v/>
      </c>
      <c r="BQ294" s="9" t="str">
        <f>IF(BO294="", "", COUNTIF($BO$2:BO294, BO294))</f>
        <v/>
      </c>
      <c r="BR294" s="68" t="str">
        <f t="shared" si="12"/>
        <v/>
      </c>
      <c r="BT294" s="8">
        <v>293</v>
      </c>
      <c r="BU294" s="9" t="str">
        <f>IFERROR(IF(INDEX($CL$2:$CL$7, MATCH(BU293, $CK$2:$CK$7, 0))&lt;=COUNTIF($BU$2:BU293, BU292), "", BU292), "")</f>
        <v/>
      </c>
      <c r="BV294" s="9" t="str">
        <f>IF(BU294="", "", COUNTIF($BU$2:BU294, BU294))</f>
        <v/>
      </c>
      <c r="BW294" s="68" t="str">
        <f t="shared" si="13"/>
        <v/>
      </c>
      <c r="BY294" s="80" t="str">
        <f t="shared" si="14"/>
        <v/>
      </c>
    </row>
    <row r="295" spans="1:77" x14ac:dyDescent="0.25">
      <c r="A295" s="1"/>
      <c r="B295" s="27"/>
      <c r="C295" s="314" t="s">
        <v>93</v>
      </c>
      <c r="D295" s="315"/>
      <c r="E295" s="316"/>
      <c r="F295" s="313" t="str">
        <f ca="1">IFERROR(IF(INDEX('Staff List'!$M$9:$M$358, MATCH(M296, 'Staff List'!$B$9:$B$358, 0))="", "", INDEX('Staff List'!$M$9:$M$358, MATCH(M296, 'Staff List'!$B$9:$B$358, 0))), "")</f>
        <v/>
      </c>
      <c r="G295" s="313"/>
      <c r="H295" s="313"/>
      <c r="I295" s="313"/>
      <c r="J295" s="313"/>
      <c r="K295" s="313"/>
      <c r="L295" s="313"/>
      <c r="M295" s="75" t="str">
        <f ca="1">IFERROR(INDEX($BO$2:$BO$351, MATCH(M294, $BP$2:$BP$351, 0)), "")</f>
        <v/>
      </c>
      <c r="N295" s="28"/>
      <c r="O295" s="314" t="s">
        <v>93</v>
      </c>
      <c r="P295" s="315"/>
      <c r="Q295" s="316"/>
      <c r="R295" s="313" t="str">
        <f ca="1">IFERROR(IF(INDEX('Staff List'!$M$9:$M$358, MATCH(Y296, 'Staff List'!$B$9:$B$358, 0))="", "", INDEX('Staff List'!$M$9:$M$358, MATCH(Y296, 'Staff List'!$B$9:$B$358, 0))), "")</f>
        <v/>
      </c>
      <c r="S295" s="313"/>
      <c r="T295" s="313"/>
      <c r="U295" s="313"/>
      <c r="V295" s="313"/>
      <c r="W295" s="313"/>
      <c r="X295" s="313"/>
      <c r="Y295" s="75" t="str">
        <f ca="1">IFERROR(INDEX($BO$2:$BO$351, MATCH(Y294, $BP$2:$BP$351, 0)), "")</f>
        <v/>
      </c>
      <c r="Z295" s="28"/>
      <c r="AA295" s="314" t="s">
        <v>93</v>
      </c>
      <c r="AB295" s="315"/>
      <c r="AC295" s="316"/>
      <c r="AD295" s="313" t="str">
        <f ca="1">IFERROR(IF(INDEX('Staff List'!$M$9:$M$358, MATCH(AK296, 'Staff List'!$B$9:$B$358, 0))="", "", INDEX('Staff List'!$M$9:$M$358, MATCH(AK296, 'Staff List'!$B$9:$B$358, 0))), "")</f>
        <v/>
      </c>
      <c r="AE295" s="313"/>
      <c r="AF295" s="313"/>
      <c r="AG295" s="313"/>
      <c r="AH295" s="313"/>
      <c r="AI295" s="313"/>
      <c r="AJ295" s="313"/>
      <c r="AK295" s="75" t="str">
        <f ca="1">IFERROR(INDEX($BO$2:$BO$351, MATCH(AK294, $BP$2:$BP$351, 0)), "")</f>
        <v/>
      </c>
      <c r="AL295" s="28"/>
      <c r="AM295" s="314" t="s">
        <v>93</v>
      </c>
      <c r="AN295" s="315"/>
      <c r="AO295" s="316"/>
      <c r="AP295" s="313" t="str">
        <f ca="1">IFERROR(IF(INDEX('Staff List'!$M$9:$M$358, MATCH(AW296, 'Staff List'!$B$9:$B$358, 0))="", "", INDEX('Staff List'!$M$9:$M$358, MATCH(AW296, 'Staff List'!$B$9:$B$358, 0))), "")</f>
        <v/>
      </c>
      <c r="AQ295" s="313"/>
      <c r="AR295" s="313"/>
      <c r="AS295" s="313"/>
      <c r="AT295" s="313"/>
      <c r="AU295" s="313"/>
      <c r="AV295" s="313"/>
      <c r="AW295" s="75" t="str">
        <f ca="1">IFERROR(INDEX($BO$2:$BO$351, MATCH(AW294, $BP$2:$BP$351, 0)), "")</f>
        <v/>
      </c>
      <c r="AX295" s="28"/>
      <c r="AY295" s="314" t="s">
        <v>93</v>
      </c>
      <c r="AZ295" s="315"/>
      <c r="BA295" s="316"/>
      <c r="BB295" s="313" t="str">
        <f ca="1">IFERROR(IF(INDEX('Staff List'!$M$9:$M$358, MATCH(BI296, 'Staff List'!$B$9:$B$358, 0))="", "", INDEX('Staff List'!$M$9:$M$358, MATCH(BI296, 'Staff List'!$B$9:$B$358, 0))), "")</f>
        <v/>
      </c>
      <c r="BC295" s="313"/>
      <c r="BD295" s="313"/>
      <c r="BE295" s="313"/>
      <c r="BF295" s="313"/>
      <c r="BG295" s="313"/>
      <c r="BH295" s="313"/>
      <c r="BI295" s="75" t="str">
        <f ca="1">IFERROR(INDEX($BO$2:$BO$351, MATCH(BI294, $BP$2:$BP$351, 0)), "")</f>
        <v/>
      </c>
      <c r="BJ295" s="29"/>
      <c r="BK295" s="1"/>
      <c r="BN295" s="8">
        <v>294</v>
      </c>
      <c r="BO295" s="9" t="str">
        <f>IF(INDEX('Staff List'!$E$9:$E$358, MATCH(BN295, NumList, 0))="", "", INDEX('Staff List'!$E$9:$E$358, MATCH(BN295, NumList, 0)))</f>
        <v/>
      </c>
      <c r="BP295" s="9" t="str">
        <f>IFERROR(RANK(BO295,$BO$2:$BO$351,1)+COUNTIF($BO$2:BO295,BO295)-1, "")</f>
        <v/>
      </c>
      <c r="BQ295" s="9" t="str">
        <f>IF(BO295="", "", COUNTIF($BO$2:BO295, BO295))</f>
        <v/>
      </c>
      <c r="BR295" s="68" t="str">
        <f t="shared" si="12"/>
        <v/>
      </c>
      <c r="BT295" s="8">
        <v>294</v>
      </c>
      <c r="BU295" s="9" t="str">
        <f>IFERROR(IF(INDEX($CL$2:$CL$7, MATCH(BU294, $CK$2:$CK$7, 0))&lt;=COUNTIF($BU$2:BU294, BU292), "", BU292), "")</f>
        <v/>
      </c>
      <c r="BV295" s="9" t="str">
        <f>IF(BU295="", "", COUNTIF($BU$2:BU295, BU295))</f>
        <v/>
      </c>
      <c r="BW295" s="68" t="str">
        <f t="shared" si="13"/>
        <v/>
      </c>
      <c r="BY295" s="80" t="str">
        <f t="shared" si="14"/>
        <v/>
      </c>
    </row>
    <row r="296" spans="1:77" x14ac:dyDescent="0.25">
      <c r="A296" s="1"/>
      <c r="B296" s="27"/>
      <c r="C296" s="314" t="s">
        <v>92</v>
      </c>
      <c r="D296" s="315"/>
      <c r="E296" s="316"/>
      <c r="F296" s="317" t="str">
        <f ca="1">IFERROR(IF(INDEX('Staff List'!$Q$9:$Q$358, MATCH(M296, 'Staff List'!$B$9:$B$358, 0))="", "", INDEX('Staff List'!$Q$9:$Q$358, MATCH(M296, 'Staff List'!$B$9:$B$358, 0))), "")</f>
        <v/>
      </c>
      <c r="G296" s="313"/>
      <c r="H296" s="313"/>
      <c r="I296" s="313"/>
      <c r="J296" s="313"/>
      <c r="K296" s="313"/>
      <c r="L296" s="313"/>
      <c r="M296" s="75" t="str">
        <f ca="1">IFERROR(IF(M294="", "", INDEX($BN$2:$BN$351, MATCH(M294, $BP$2:$BP$351, 0))), "")</f>
        <v/>
      </c>
      <c r="N296" s="28"/>
      <c r="O296" s="314" t="s">
        <v>92</v>
      </c>
      <c r="P296" s="315"/>
      <c r="Q296" s="316"/>
      <c r="R296" s="317" t="str">
        <f ca="1">IFERROR(IF(INDEX('Staff List'!$Q$9:$Q$358, MATCH(Y296, 'Staff List'!$B$9:$B$358, 0))="", "", INDEX('Staff List'!$Q$9:$Q$358, MATCH(Y296, 'Staff List'!$B$9:$B$358, 0))), "")</f>
        <v/>
      </c>
      <c r="S296" s="313"/>
      <c r="T296" s="313"/>
      <c r="U296" s="313"/>
      <c r="V296" s="313"/>
      <c r="W296" s="313"/>
      <c r="X296" s="313"/>
      <c r="Y296" s="75" t="str">
        <f ca="1">IFERROR(IF(Y294="", "", INDEX($BN$2:$BN$351, MATCH(Y294, $BP$2:$BP$351, 0))), "")</f>
        <v/>
      </c>
      <c r="Z296" s="28"/>
      <c r="AA296" s="314" t="s">
        <v>92</v>
      </c>
      <c r="AB296" s="315"/>
      <c r="AC296" s="316"/>
      <c r="AD296" s="317" t="str">
        <f ca="1">IFERROR(IF(INDEX('Staff List'!$Q$9:$Q$358, MATCH(AK296, 'Staff List'!$B$9:$B$358, 0))="", "", INDEX('Staff List'!$Q$9:$Q$358, MATCH(AK296, 'Staff List'!$B$9:$B$358, 0))), "")</f>
        <v/>
      </c>
      <c r="AE296" s="313"/>
      <c r="AF296" s="313"/>
      <c r="AG296" s="313"/>
      <c r="AH296" s="313"/>
      <c r="AI296" s="313"/>
      <c r="AJ296" s="313"/>
      <c r="AK296" s="75" t="str">
        <f ca="1">IFERROR(IF(AK294="", "", INDEX($BN$2:$BN$351, MATCH(AK294, $BP$2:$BP$351, 0))), "")</f>
        <v/>
      </c>
      <c r="AL296" s="28"/>
      <c r="AM296" s="314" t="s">
        <v>92</v>
      </c>
      <c r="AN296" s="315"/>
      <c r="AO296" s="316"/>
      <c r="AP296" s="317" t="str">
        <f ca="1">IFERROR(IF(INDEX('Staff List'!$Q$9:$Q$358, MATCH(AW296, 'Staff List'!$B$9:$B$358, 0))="", "", INDEX('Staff List'!$Q$9:$Q$358, MATCH(AW296, 'Staff List'!$B$9:$B$358, 0))), "")</f>
        <v/>
      </c>
      <c r="AQ296" s="313"/>
      <c r="AR296" s="313"/>
      <c r="AS296" s="313"/>
      <c r="AT296" s="313"/>
      <c r="AU296" s="313"/>
      <c r="AV296" s="313"/>
      <c r="AW296" s="75" t="str">
        <f ca="1">IFERROR(IF(AW294="", "", INDEX($BN$2:$BN$351, MATCH(AW294, $BP$2:$BP$351, 0))), "")</f>
        <v/>
      </c>
      <c r="AX296" s="28"/>
      <c r="AY296" s="314" t="s">
        <v>92</v>
      </c>
      <c r="AZ296" s="315"/>
      <c r="BA296" s="316"/>
      <c r="BB296" s="317" t="str">
        <f ca="1">IFERROR(IF(INDEX('Staff List'!$Q$9:$Q$358, MATCH(BI296, 'Staff List'!$B$9:$B$358, 0))="", "", INDEX('Staff List'!$Q$9:$Q$358, MATCH(BI296, 'Staff List'!$B$9:$B$358, 0))), "")</f>
        <v/>
      </c>
      <c r="BC296" s="313"/>
      <c r="BD296" s="313"/>
      <c r="BE296" s="313"/>
      <c r="BF296" s="313"/>
      <c r="BG296" s="313"/>
      <c r="BH296" s="313"/>
      <c r="BI296" s="75" t="str">
        <f ca="1">IFERROR(IF(BI294="", "", INDEX($BN$2:$BN$351, MATCH(BI294, $BP$2:$BP$351, 0))), "")</f>
        <v/>
      </c>
      <c r="BJ296" s="29"/>
      <c r="BK296" s="1"/>
      <c r="BN296" s="8">
        <v>295</v>
      </c>
      <c r="BO296" s="9" t="str">
        <f>IF(INDEX('Staff List'!$E$9:$E$358, MATCH(BN296, NumList, 0))="", "", INDEX('Staff List'!$E$9:$E$358, MATCH(BN296, NumList, 0)))</f>
        <v/>
      </c>
      <c r="BP296" s="9" t="str">
        <f>IFERROR(RANK(BO296,$BO$2:$BO$351,1)+COUNTIF($BO$2:BO296,BO296)-1, "")</f>
        <v/>
      </c>
      <c r="BQ296" s="9" t="str">
        <f>IF(BO296="", "", COUNTIF($BO$2:BO296, BO296))</f>
        <v/>
      </c>
      <c r="BR296" s="68" t="str">
        <f t="shared" si="12"/>
        <v/>
      </c>
      <c r="BT296" s="8">
        <v>295</v>
      </c>
      <c r="BU296" s="9" t="str">
        <f>IFERROR(IF(INDEX($CL$2:$CL$7, MATCH(BU295, $CK$2:$CK$7, 0))&lt;=COUNTIF($BU$2:BU295, BU292), "", BU292), "")</f>
        <v/>
      </c>
      <c r="BV296" s="9" t="str">
        <f>IF(BU296="", "", COUNTIF($BU$2:BU296, BU296))</f>
        <v/>
      </c>
      <c r="BW296" s="68" t="str">
        <f t="shared" si="13"/>
        <v/>
      </c>
      <c r="BY296" s="80" t="str">
        <f t="shared" si="14"/>
        <v/>
      </c>
    </row>
    <row r="297" spans="1:77" x14ac:dyDescent="0.25">
      <c r="A297" s="1"/>
      <c r="B297" s="27"/>
      <c r="C297" s="318" t="s">
        <v>96</v>
      </c>
      <c r="D297" s="319"/>
      <c r="E297" s="320"/>
      <c r="F297" s="321" t="str">
        <f ca="1">IFERROR(IF(INDEX('Staff List'!$U$9:$U$358, MATCH(M296, 'Staff List'!$B$9:$B$358, 0))="", "", INDEX('Staff List'!$U$9:$U$358, MATCH(M296, 'Staff List'!$B$9:$B$358, 0))), "")</f>
        <v/>
      </c>
      <c r="G297" s="322"/>
      <c r="H297" s="322"/>
      <c r="I297" s="322"/>
      <c r="J297" s="322"/>
      <c r="K297" s="322"/>
      <c r="L297" s="322"/>
      <c r="M297" s="81">
        <f ca="1">BI287+1</f>
        <v>635</v>
      </c>
      <c r="N297" s="28"/>
      <c r="O297" s="318" t="s">
        <v>96</v>
      </c>
      <c r="P297" s="319"/>
      <c r="Q297" s="320"/>
      <c r="R297" s="321" t="str">
        <f ca="1">IFERROR(IF(INDEX('Staff List'!$U$9:$U$358, MATCH(Y296, 'Staff List'!$B$9:$B$358, 0))="", "", INDEX('Staff List'!$U$9:$U$358, MATCH(Y296, 'Staff List'!$B$9:$B$358, 0))), "")</f>
        <v/>
      </c>
      <c r="S297" s="322"/>
      <c r="T297" s="322"/>
      <c r="U297" s="322"/>
      <c r="V297" s="322"/>
      <c r="W297" s="322"/>
      <c r="X297" s="322"/>
      <c r="Y297" s="81">
        <f ca="1">M297+1</f>
        <v>636</v>
      </c>
      <c r="Z297" s="28"/>
      <c r="AA297" s="318" t="s">
        <v>96</v>
      </c>
      <c r="AB297" s="319"/>
      <c r="AC297" s="320"/>
      <c r="AD297" s="321" t="str">
        <f ca="1">IFERROR(IF(INDEX('Staff List'!$U$9:$U$358, MATCH(AK296, 'Staff List'!$B$9:$B$358, 0))="", "", INDEX('Staff List'!$U$9:$U$358, MATCH(AK296, 'Staff List'!$B$9:$B$358, 0))), "")</f>
        <v/>
      </c>
      <c r="AE297" s="322"/>
      <c r="AF297" s="322"/>
      <c r="AG297" s="322"/>
      <c r="AH297" s="322"/>
      <c r="AI297" s="322"/>
      <c r="AJ297" s="322"/>
      <c r="AK297" s="81">
        <f ca="1">Y297+1</f>
        <v>637</v>
      </c>
      <c r="AL297" s="28"/>
      <c r="AM297" s="318" t="s">
        <v>96</v>
      </c>
      <c r="AN297" s="319"/>
      <c r="AO297" s="320"/>
      <c r="AP297" s="321" t="str">
        <f ca="1">IFERROR(IF(INDEX('Staff List'!$U$9:$U$358, MATCH(AW296, 'Staff List'!$B$9:$B$358, 0))="", "", INDEX('Staff List'!$U$9:$U$358, MATCH(AW296, 'Staff List'!$B$9:$B$358, 0))), "")</f>
        <v/>
      </c>
      <c r="AQ297" s="322"/>
      <c r="AR297" s="322"/>
      <c r="AS297" s="322"/>
      <c r="AT297" s="322"/>
      <c r="AU297" s="322"/>
      <c r="AV297" s="322"/>
      <c r="AW297" s="81">
        <f ca="1">AK297+1</f>
        <v>638</v>
      </c>
      <c r="AX297" s="28"/>
      <c r="AY297" s="318" t="s">
        <v>96</v>
      </c>
      <c r="AZ297" s="319"/>
      <c r="BA297" s="320"/>
      <c r="BB297" s="321" t="str">
        <f ca="1">IFERROR(IF(INDEX('Staff List'!$U$9:$U$358, MATCH(BI296, 'Staff List'!$B$9:$B$358, 0))="", "", INDEX('Staff List'!$U$9:$U$358, MATCH(BI296, 'Staff List'!$B$9:$B$358, 0))), "")</f>
        <v/>
      </c>
      <c r="BC297" s="322"/>
      <c r="BD297" s="322"/>
      <c r="BE297" s="322"/>
      <c r="BF297" s="322"/>
      <c r="BG297" s="322"/>
      <c r="BH297" s="322"/>
      <c r="BI297" s="81">
        <f ca="1">AW297+1</f>
        <v>639</v>
      </c>
      <c r="BJ297" s="29"/>
      <c r="BK297" s="1"/>
      <c r="BN297" s="8">
        <v>296</v>
      </c>
      <c r="BO297" s="9" t="str">
        <f>IF(INDEX('Staff List'!$E$9:$E$358, MATCH(BN297, NumList, 0))="", "", INDEX('Staff List'!$E$9:$E$358, MATCH(BN297, NumList, 0)))</f>
        <v/>
      </c>
      <c r="BP297" s="9" t="str">
        <f>IFERROR(RANK(BO297,$BO$2:$BO$351,1)+COUNTIF($BO$2:BO297,BO297)-1, "")</f>
        <v/>
      </c>
      <c r="BQ297" s="9" t="str">
        <f>IF(BO297="", "", COUNTIF($BO$2:BO297, BO297))</f>
        <v/>
      </c>
      <c r="BR297" s="68" t="str">
        <f t="shared" si="12"/>
        <v/>
      </c>
      <c r="BT297" s="8">
        <v>296</v>
      </c>
      <c r="BU297" s="9" t="str">
        <f>IFERROR(IF(INDEX($CL$2:$CL$7,MATCH(BU292,$CK$2:$CK$7,0))&lt;=COUNTIF($BU$2:BU296,BU292),IF((BU292+1)&lt;=6,BU292+1,""),BU292), "")</f>
        <v/>
      </c>
      <c r="BV297" s="9" t="str">
        <f>IF(BU297="", "", COUNTIF($BU$2:BU297, BU297))</f>
        <v/>
      </c>
      <c r="BW297" s="68" t="str">
        <f t="shared" si="13"/>
        <v/>
      </c>
      <c r="BY297" s="80" t="str">
        <f t="shared" si="14"/>
        <v/>
      </c>
    </row>
    <row r="298" spans="1:77" x14ac:dyDescent="0.25">
      <c r="A298" s="1"/>
      <c r="B298" s="27"/>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c r="BA298" s="28"/>
      <c r="BB298" s="28"/>
      <c r="BC298" s="28"/>
      <c r="BD298" s="28"/>
      <c r="BE298" s="28"/>
      <c r="BF298" s="28"/>
      <c r="BG298" s="28"/>
      <c r="BH298" s="28"/>
      <c r="BI298" s="28"/>
      <c r="BJ298" s="29"/>
      <c r="BK298" s="1"/>
      <c r="BN298" s="8">
        <v>297</v>
      </c>
      <c r="BO298" s="9" t="str">
        <f>IF(INDEX('Staff List'!$E$9:$E$358, MATCH(BN298, NumList, 0))="", "", INDEX('Staff List'!$E$9:$E$358, MATCH(BN298, NumList, 0)))</f>
        <v/>
      </c>
      <c r="BP298" s="9" t="str">
        <f>IFERROR(RANK(BO298,$BO$2:$BO$351,1)+COUNTIF($BO$2:BO298,BO298)-1, "")</f>
        <v/>
      </c>
      <c r="BQ298" s="9" t="str">
        <f>IF(BO298="", "", COUNTIF($BO$2:BO298, BO298))</f>
        <v/>
      </c>
      <c r="BR298" s="68" t="str">
        <f t="shared" si="12"/>
        <v/>
      </c>
      <c r="BT298" s="8">
        <v>297</v>
      </c>
      <c r="BU298" s="9" t="str">
        <f>IFERROR(IF(INDEX($CL$2:$CL$7, MATCH(BU297, $CK$2:$CK$7, 0))&lt;=COUNTIF($BU$2:BU297, BU297), "", BU297), "")</f>
        <v/>
      </c>
      <c r="BV298" s="9" t="str">
        <f>IF(BU298="", "", COUNTIF($BU$2:BU298, BU298))</f>
        <v/>
      </c>
      <c r="BW298" s="68" t="str">
        <f t="shared" si="13"/>
        <v/>
      </c>
      <c r="BY298" s="80" t="str">
        <f t="shared" si="14"/>
        <v/>
      </c>
    </row>
    <row r="299" spans="1:77" x14ac:dyDescent="0.25">
      <c r="A299" s="1"/>
      <c r="B299" s="27"/>
      <c r="C299" s="121" t="str">
        <f ca="1">"Tier "&amp;M305&amp;""</f>
        <v xml:space="preserve">Tier </v>
      </c>
      <c r="D299" s="122"/>
      <c r="E299" s="122"/>
      <c r="F299" s="122"/>
      <c r="G299" s="122"/>
      <c r="H299" s="122"/>
      <c r="I299" s="122"/>
      <c r="J299" s="122"/>
      <c r="K299" s="122"/>
      <c r="L299" s="122"/>
      <c r="M299" s="239"/>
      <c r="N299" s="28"/>
      <c r="O299" s="121" t="str">
        <f ca="1">"Tier "&amp;Y305&amp;""</f>
        <v xml:space="preserve">Tier </v>
      </c>
      <c r="P299" s="122"/>
      <c r="Q299" s="122"/>
      <c r="R299" s="122"/>
      <c r="S299" s="122"/>
      <c r="T299" s="122"/>
      <c r="U299" s="122"/>
      <c r="V299" s="122"/>
      <c r="W299" s="122"/>
      <c r="X299" s="122"/>
      <c r="Y299" s="239"/>
      <c r="Z299" s="28"/>
      <c r="AA299" s="121" t="str">
        <f ca="1">"Tier "&amp;AK305&amp;""</f>
        <v xml:space="preserve">Tier </v>
      </c>
      <c r="AB299" s="122"/>
      <c r="AC299" s="122"/>
      <c r="AD299" s="122"/>
      <c r="AE299" s="122"/>
      <c r="AF299" s="122"/>
      <c r="AG299" s="122"/>
      <c r="AH299" s="122"/>
      <c r="AI299" s="122"/>
      <c r="AJ299" s="122"/>
      <c r="AK299" s="239"/>
      <c r="AL299" s="28"/>
      <c r="AM299" s="121" t="str">
        <f ca="1">"Tier "&amp;AW305&amp;""</f>
        <v xml:space="preserve">Tier </v>
      </c>
      <c r="AN299" s="122"/>
      <c r="AO299" s="122"/>
      <c r="AP299" s="122"/>
      <c r="AQ299" s="122"/>
      <c r="AR299" s="122"/>
      <c r="AS299" s="122"/>
      <c r="AT299" s="122"/>
      <c r="AU299" s="122"/>
      <c r="AV299" s="122"/>
      <c r="AW299" s="239"/>
      <c r="AX299" s="28"/>
      <c r="AY299" s="121" t="str">
        <f ca="1">"Tier "&amp;BI305&amp;""</f>
        <v xml:space="preserve">Tier </v>
      </c>
      <c r="AZ299" s="122"/>
      <c r="BA299" s="122"/>
      <c r="BB299" s="122"/>
      <c r="BC299" s="122"/>
      <c r="BD299" s="122"/>
      <c r="BE299" s="122"/>
      <c r="BF299" s="122"/>
      <c r="BG299" s="122"/>
      <c r="BH299" s="122"/>
      <c r="BI299" s="239"/>
      <c r="BJ299" s="29"/>
      <c r="BK299" s="1"/>
      <c r="BN299" s="8">
        <v>298</v>
      </c>
      <c r="BO299" s="9" t="str">
        <f>IF(INDEX('Staff List'!$E$9:$E$358, MATCH(BN299, NumList, 0))="", "", INDEX('Staff List'!$E$9:$E$358, MATCH(BN299, NumList, 0)))</f>
        <v/>
      </c>
      <c r="BP299" s="9" t="str">
        <f>IFERROR(RANK(BO299,$BO$2:$BO$351,1)+COUNTIF($BO$2:BO299,BO299)-1, "")</f>
        <v/>
      </c>
      <c r="BQ299" s="9" t="str">
        <f>IF(BO299="", "", COUNTIF($BO$2:BO299, BO299))</f>
        <v/>
      </c>
      <c r="BR299" s="68" t="str">
        <f t="shared" si="12"/>
        <v/>
      </c>
      <c r="BT299" s="8">
        <v>298</v>
      </c>
      <c r="BU299" s="9" t="str">
        <f>IFERROR(IF(INDEX($CL$2:$CL$7, MATCH(BU298, $CK$2:$CK$7, 0))&lt;=COUNTIF($BU$2:BU298, BU297), "", BU297), "")</f>
        <v/>
      </c>
      <c r="BV299" s="9" t="str">
        <f>IF(BU299="", "", COUNTIF($BU$2:BU299, BU299))</f>
        <v/>
      </c>
      <c r="BW299" s="68" t="str">
        <f t="shared" si="13"/>
        <v/>
      </c>
      <c r="BY299" s="80" t="str">
        <f t="shared" si="14"/>
        <v/>
      </c>
    </row>
    <row r="300" spans="1:77" x14ac:dyDescent="0.25">
      <c r="A300" s="1"/>
      <c r="B300" s="27"/>
      <c r="C300" s="326" t="s">
        <v>91</v>
      </c>
      <c r="D300" s="325"/>
      <c r="E300" s="327"/>
      <c r="F300" s="328" t="str">
        <f ca="1">IFERROR(IF(INDEX('Staff List'!$C$9:$C$358, MATCH(M306, 'Staff List'!$B$9:$B$358, 0))="", "", INDEX('Staff List'!$C$9:$C$358, MATCH(M306, 'Staff List'!$B$9:$B$358, 0))), "")</f>
        <v/>
      </c>
      <c r="G300" s="329"/>
      <c r="H300" s="329"/>
      <c r="I300" s="329"/>
      <c r="J300" s="329"/>
      <c r="K300" s="329"/>
      <c r="L300" s="329"/>
      <c r="M300" s="330"/>
      <c r="N300" s="28"/>
      <c r="O300" s="326" t="s">
        <v>91</v>
      </c>
      <c r="P300" s="325"/>
      <c r="Q300" s="327"/>
      <c r="R300" s="328" t="str">
        <f ca="1">IFERROR(IF(INDEX('Staff List'!$C$9:$C$358, MATCH(Y306, 'Staff List'!$B$9:$B$358, 0))="", "", INDEX('Staff List'!$C$9:$C$358, MATCH(Y306, 'Staff List'!$B$9:$B$358, 0))), "")</f>
        <v/>
      </c>
      <c r="S300" s="329"/>
      <c r="T300" s="329"/>
      <c r="U300" s="329"/>
      <c r="V300" s="329"/>
      <c r="W300" s="329"/>
      <c r="X300" s="329"/>
      <c r="Y300" s="330"/>
      <c r="Z300" s="28"/>
      <c r="AA300" s="326" t="s">
        <v>91</v>
      </c>
      <c r="AB300" s="325"/>
      <c r="AC300" s="327"/>
      <c r="AD300" s="328" t="str">
        <f ca="1">IFERROR(IF(INDEX('Staff List'!$C$9:$C$358, MATCH(AK306, 'Staff List'!$B$9:$B$358, 0))="", "", INDEX('Staff List'!$C$9:$C$358, MATCH(AK306, 'Staff List'!$B$9:$B$358, 0))), "")</f>
        <v/>
      </c>
      <c r="AE300" s="329"/>
      <c r="AF300" s="329"/>
      <c r="AG300" s="329"/>
      <c r="AH300" s="329"/>
      <c r="AI300" s="329"/>
      <c r="AJ300" s="329"/>
      <c r="AK300" s="330"/>
      <c r="AL300" s="28"/>
      <c r="AM300" s="326" t="s">
        <v>91</v>
      </c>
      <c r="AN300" s="325"/>
      <c r="AO300" s="327"/>
      <c r="AP300" s="328" t="str">
        <f ca="1">IFERROR(IF(INDEX('Staff List'!$C$9:$C$358, MATCH(AW306, 'Staff List'!$B$9:$B$358, 0))="", "", INDEX('Staff List'!$C$9:$C$358, MATCH(AW306, 'Staff List'!$B$9:$B$358, 0))), "")</f>
        <v/>
      </c>
      <c r="AQ300" s="329"/>
      <c r="AR300" s="329"/>
      <c r="AS300" s="329"/>
      <c r="AT300" s="329"/>
      <c r="AU300" s="329"/>
      <c r="AV300" s="329"/>
      <c r="AW300" s="330"/>
      <c r="AX300" s="28"/>
      <c r="AY300" s="326" t="s">
        <v>91</v>
      </c>
      <c r="AZ300" s="325"/>
      <c r="BA300" s="327"/>
      <c r="BB300" s="328" t="str">
        <f ca="1">IFERROR(IF(INDEX('Staff List'!$C$9:$C$358, MATCH(BI306, 'Staff List'!$B$9:$B$358, 0))="", "", INDEX('Staff List'!$C$9:$C$358, MATCH(BI306, 'Staff List'!$B$9:$B$358, 0))), "")</f>
        <v/>
      </c>
      <c r="BC300" s="329"/>
      <c r="BD300" s="329"/>
      <c r="BE300" s="329"/>
      <c r="BF300" s="329"/>
      <c r="BG300" s="329"/>
      <c r="BH300" s="329"/>
      <c r="BI300" s="330"/>
      <c r="BJ300" s="29"/>
      <c r="BK300" s="1"/>
      <c r="BN300" s="8">
        <v>299</v>
      </c>
      <c r="BO300" s="9" t="str">
        <f>IF(INDEX('Staff List'!$E$9:$E$358, MATCH(BN300, NumList, 0))="", "", INDEX('Staff List'!$E$9:$E$358, MATCH(BN300, NumList, 0)))</f>
        <v/>
      </c>
      <c r="BP300" s="9" t="str">
        <f>IFERROR(RANK(BO300,$BO$2:$BO$351,1)+COUNTIF($BO$2:BO300,BO300)-1, "")</f>
        <v/>
      </c>
      <c r="BQ300" s="9" t="str">
        <f>IF(BO300="", "", COUNTIF($BO$2:BO300, BO300))</f>
        <v/>
      </c>
      <c r="BR300" s="68" t="str">
        <f t="shared" si="12"/>
        <v/>
      </c>
      <c r="BT300" s="8">
        <v>299</v>
      </c>
      <c r="BU300" s="9" t="str">
        <f>IFERROR(IF(INDEX($CL$2:$CL$7, MATCH(BU299, $CK$2:$CK$7, 0))&lt;=COUNTIF($BU$2:BU299, BU297), "", BU297), "")</f>
        <v/>
      </c>
      <c r="BV300" s="9" t="str">
        <f>IF(BU300="", "", COUNTIF($BU$2:BU300, BU300))</f>
        <v/>
      </c>
      <c r="BW300" s="68" t="str">
        <f t="shared" si="13"/>
        <v/>
      </c>
      <c r="BY300" s="80" t="str">
        <f t="shared" si="14"/>
        <v/>
      </c>
    </row>
    <row r="301" spans="1:77" x14ac:dyDescent="0.25">
      <c r="A301" s="1"/>
      <c r="B301" s="27"/>
      <c r="C301" s="332" t="s">
        <v>90</v>
      </c>
      <c r="D301" s="333"/>
      <c r="E301" s="72" t="str">
        <f ca="1">IFERROR(INDEX('Staff List'!$K$9:$K$358, MATCH(M306, 'Staff List'!$B$9:$B$358, 0)), "")</f>
        <v/>
      </c>
      <c r="F301" s="317" t="str">
        <f ca="1">IFERROR(IF(INDEX('Staff List'!$D$9:$D$358, MATCH(M306, 'Staff List'!$B$9:$B$358, 0))="", "", INDEX('Staff List'!$D$9:$D$358, MATCH(M306, 'Staff List'!$B$9:$B$358, 0))), "")</f>
        <v/>
      </c>
      <c r="G301" s="313"/>
      <c r="H301" s="313"/>
      <c r="I301" s="313"/>
      <c r="J301" s="313"/>
      <c r="K301" s="313"/>
      <c r="L301" s="313"/>
      <c r="M301" s="331"/>
      <c r="N301" s="28"/>
      <c r="O301" s="332" t="s">
        <v>90</v>
      </c>
      <c r="P301" s="333"/>
      <c r="Q301" s="72" t="str">
        <f ca="1">IFERROR(INDEX('Staff List'!$K$9:$K$358, MATCH(Y306, 'Staff List'!$B$9:$B$358, 0)), "")</f>
        <v/>
      </c>
      <c r="R301" s="317" t="str">
        <f ca="1">IFERROR(IF(INDEX('Staff List'!$D$9:$D$358, MATCH(Y306, 'Staff List'!$B$9:$B$358, 0))="", "", INDEX('Staff List'!$D$9:$D$358, MATCH(Y306, 'Staff List'!$B$9:$B$358, 0))), "")</f>
        <v/>
      </c>
      <c r="S301" s="313"/>
      <c r="T301" s="313"/>
      <c r="U301" s="313"/>
      <c r="V301" s="313"/>
      <c r="W301" s="313"/>
      <c r="X301" s="313"/>
      <c r="Y301" s="331"/>
      <c r="Z301" s="28"/>
      <c r="AA301" s="332" t="s">
        <v>90</v>
      </c>
      <c r="AB301" s="333"/>
      <c r="AC301" s="72" t="str">
        <f ca="1">IFERROR(INDEX('Staff List'!$K$9:$K$358, MATCH(AK306, 'Staff List'!$B$9:$B$358, 0)), "")</f>
        <v/>
      </c>
      <c r="AD301" s="317" t="str">
        <f ca="1">IFERROR(IF(INDEX('Staff List'!$D$9:$D$358, MATCH(AK306, 'Staff List'!$B$9:$B$358, 0))="", "", INDEX('Staff List'!$D$9:$D$358, MATCH(AK306, 'Staff List'!$B$9:$B$358, 0))), "")</f>
        <v/>
      </c>
      <c r="AE301" s="313"/>
      <c r="AF301" s="313"/>
      <c r="AG301" s="313"/>
      <c r="AH301" s="313"/>
      <c r="AI301" s="313"/>
      <c r="AJ301" s="313"/>
      <c r="AK301" s="331"/>
      <c r="AL301" s="28"/>
      <c r="AM301" s="332" t="s">
        <v>90</v>
      </c>
      <c r="AN301" s="333"/>
      <c r="AO301" s="72" t="str">
        <f ca="1">IFERROR(INDEX('Staff List'!$K$9:$K$358, MATCH(AW306, 'Staff List'!$B$9:$B$358, 0)), "")</f>
        <v/>
      </c>
      <c r="AP301" s="317" t="str">
        <f ca="1">IFERROR(IF(INDEX('Staff List'!$D$9:$D$358, MATCH(AW306, 'Staff List'!$B$9:$B$358, 0))="", "", INDEX('Staff List'!$D$9:$D$358, MATCH(AW306, 'Staff List'!$B$9:$B$358, 0))), "")</f>
        <v/>
      </c>
      <c r="AQ301" s="313"/>
      <c r="AR301" s="313"/>
      <c r="AS301" s="313"/>
      <c r="AT301" s="313"/>
      <c r="AU301" s="313"/>
      <c r="AV301" s="313"/>
      <c r="AW301" s="331"/>
      <c r="AX301" s="28"/>
      <c r="AY301" s="332" t="s">
        <v>90</v>
      </c>
      <c r="AZ301" s="333"/>
      <c r="BA301" s="72" t="str">
        <f ca="1">IFERROR(INDEX('Staff List'!$K$9:$K$358, MATCH(BI306, 'Staff List'!$B$9:$B$358, 0)), "")</f>
        <v/>
      </c>
      <c r="BB301" s="317" t="str">
        <f ca="1">IFERROR(IF(INDEX('Staff List'!$D$9:$D$358, MATCH(BI306, 'Staff List'!$B$9:$B$358, 0))="", "", INDEX('Staff List'!$D$9:$D$358, MATCH(BI306, 'Staff List'!$B$9:$B$358, 0))), "")</f>
        <v/>
      </c>
      <c r="BC301" s="313"/>
      <c r="BD301" s="313"/>
      <c r="BE301" s="313"/>
      <c r="BF301" s="313"/>
      <c r="BG301" s="313"/>
      <c r="BH301" s="313"/>
      <c r="BI301" s="331"/>
      <c r="BJ301" s="29"/>
      <c r="BK301" s="1"/>
      <c r="BN301" s="8">
        <v>300</v>
      </c>
      <c r="BO301" s="9" t="str">
        <f>IF(INDEX('Staff List'!$E$9:$E$358, MATCH(BN301, NumList, 0))="", "", INDEX('Staff List'!$E$9:$E$358, MATCH(BN301, NumList, 0)))</f>
        <v/>
      </c>
      <c r="BP301" s="9" t="str">
        <f>IFERROR(RANK(BO301,$BO$2:$BO$351,1)+COUNTIF($BO$2:BO301,BO301)-1, "")</f>
        <v/>
      </c>
      <c r="BQ301" s="9" t="str">
        <f>IF(BO301="", "", COUNTIF($BO$2:BO301, BO301))</f>
        <v/>
      </c>
      <c r="BR301" s="68" t="str">
        <f t="shared" si="12"/>
        <v/>
      </c>
      <c r="BT301" s="8">
        <v>300</v>
      </c>
      <c r="BU301" s="9" t="str">
        <f>IFERROR(IF(INDEX($CL$2:$CL$7, MATCH(BU300, $CK$2:$CK$7, 0))&lt;=COUNTIF($BU$2:BU300, BU297), "", BU297), "")</f>
        <v/>
      </c>
      <c r="BV301" s="9" t="str">
        <f>IF(BU301="", "", COUNTIF($BU$2:BU301, BU301))</f>
        <v/>
      </c>
      <c r="BW301" s="68" t="str">
        <f t="shared" si="13"/>
        <v/>
      </c>
      <c r="BY301" s="80" t="str">
        <f t="shared" si="14"/>
        <v/>
      </c>
    </row>
    <row r="302" spans="1:77" x14ac:dyDescent="0.25">
      <c r="A302" s="1"/>
      <c r="B302" s="27"/>
      <c r="C302" s="314" t="s">
        <v>95</v>
      </c>
      <c r="D302" s="315"/>
      <c r="E302" s="315"/>
      <c r="F302" s="325"/>
      <c r="G302" s="73" t="str">
        <f ca="1">IFERROR(INDEX('Staff List'!$H$9:$H$358, MATCH(M306, 'Staff List'!$B$9:$B$358, 0)), "")</f>
        <v/>
      </c>
      <c r="H302" s="323" t="str">
        <f ca="1">IFERROR(INDEX('Staff List'!$AU$6:$AU$10, MATCH(G302, 'Staff List'!$AJ$6:$AJ$10, 0)), "")</f>
        <v/>
      </c>
      <c r="I302" s="324"/>
      <c r="J302" s="324"/>
      <c r="K302" s="324"/>
      <c r="L302" s="324"/>
      <c r="M302" s="331"/>
      <c r="N302" s="28"/>
      <c r="O302" s="314" t="s">
        <v>95</v>
      </c>
      <c r="P302" s="315"/>
      <c r="Q302" s="315"/>
      <c r="R302" s="325"/>
      <c r="S302" s="73" t="str">
        <f ca="1">IFERROR(INDEX('Staff List'!$H$9:$H$358, MATCH(Y306, 'Staff List'!$B$9:$B$358, 0)), "")</f>
        <v/>
      </c>
      <c r="T302" s="323" t="str">
        <f ca="1">IFERROR(INDEX('Staff List'!$AU$6:$AU$10, MATCH(S302, 'Staff List'!$AJ$6:$AJ$10, 0)), "")</f>
        <v/>
      </c>
      <c r="U302" s="324"/>
      <c r="V302" s="324"/>
      <c r="W302" s="324"/>
      <c r="X302" s="324"/>
      <c r="Y302" s="331"/>
      <c r="Z302" s="28"/>
      <c r="AA302" s="314" t="s">
        <v>95</v>
      </c>
      <c r="AB302" s="315"/>
      <c r="AC302" s="315"/>
      <c r="AD302" s="325"/>
      <c r="AE302" s="73" t="str">
        <f ca="1">IFERROR(INDEX('Staff List'!$H$9:$H$358, MATCH(AK306, 'Staff List'!$B$9:$B$358, 0)), "")</f>
        <v/>
      </c>
      <c r="AF302" s="323" t="str">
        <f ca="1">IFERROR(INDEX('Staff List'!$AU$6:$AU$10, MATCH(AE302, 'Staff List'!$AJ$6:$AJ$10, 0)), "")</f>
        <v/>
      </c>
      <c r="AG302" s="324"/>
      <c r="AH302" s="324"/>
      <c r="AI302" s="324"/>
      <c r="AJ302" s="324"/>
      <c r="AK302" s="331"/>
      <c r="AL302" s="28"/>
      <c r="AM302" s="314" t="s">
        <v>95</v>
      </c>
      <c r="AN302" s="315"/>
      <c r="AO302" s="315"/>
      <c r="AP302" s="325"/>
      <c r="AQ302" s="73" t="str">
        <f ca="1">IFERROR(INDEX('Staff List'!$H$9:$H$358, MATCH(AW306, 'Staff List'!$B$9:$B$358, 0)), "")</f>
        <v/>
      </c>
      <c r="AR302" s="323" t="str">
        <f ca="1">IFERROR(INDEX('Staff List'!$AU$6:$AU$10, MATCH(AQ302, 'Staff List'!$AJ$6:$AJ$10, 0)), "")</f>
        <v/>
      </c>
      <c r="AS302" s="324"/>
      <c r="AT302" s="324"/>
      <c r="AU302" s="324"/>
      <c r="AV302" s="324"/>
      <c r="AW302" s="331"/>
      <c r="AX302" s="28"/>
      <c r="AY302" s="314" t="s">
        <v>95</v>
      </c>
      <c r="AZ302" s="315"/>
      <c r="BA302" s="315"/>
      <c r="BB302" s="325"/>
      <c r="BC302" s="73" t="str">
        <f ca="1">IFERROR(INDEX('Staff List'!$H$9:$H$358, MATCH(BI306, 'Staff List'!$B$9:$B$358, 0)), "")</f>
        <v/>
      </c>
      <c r="BD302" s="323" t="str">
        <f ca="1">IFERROR(INDEX('Staff List'!$AU$6:$AU$10, MATCH(BC302, 'Staff List'!$AJ$6:$AJ$10, 0)), "")</f>
        <v/>
      </c>
      <c r="BE302" s="324"/>
      <c r="BF302" s="324"/>
      <c r="BG302" s="324"/>
      <c r="BH302" s="324"/>
      <c r="BI302" s="331"/>
      <c r="BJ302" s="29"/>
      <c r="BK302" s="1"/>
      <c r="BN302" s="8">
        <v>301</v>
      </c>
      <c r="BO302" s="9" t="str">
        <f>IF(INDEX('Staff List'!$E$9:$E$358, MATCH(BN302, NumList, 0))="", "", INDEX('Staff List'!$E$9:$E$358, MATCH(BN302, NumList, 0)))</f>
        <v/>
      </c>
      <c r="BP302" s="9" t="str">
        <f>IFERROR(RANK(BO302,$BO$2:$BO$351,1)+COUNTIF($BO$2:BO302,BO302)-1, "")</f>
        <v/>
      </c>
      <c r="BQ302" s="9" t="str">
        <f>IF(BO302="", "", COUNTIF($BO$2:BO302, BO302))</f>
        <v/>
      </c>
      <c r="BR302" s="68" t="str">
        <f t="shared" si="12"/>
        <v/>
      </c>
      <c r="BT302" s="8">
        <v>301</v>
      </c>
      <c r="BU302" s="9" t="str">
        <f>IFERROR(IF(INDEX($CL$2:$CL$7,MATCH(BU297,$CK$2:$CK$7,0))&lt;=COUNTIF($BU$2:BU301,BU297),IF((BU297+1)&lt;=6,BU297+1,""),BU297), "")</f>
        <v/>
      </c>
      <c r="BV302" s="9" t="str">
        <f>IF(BU302="", "", COUNTIF($BU$2:BU302, BU302))</f>
        <v/>
      </c>
      <c r="BW302" s="68" t="str">
        <f t="shared" si="13"/>
        <v/>
      </c>
      <c r="BY302" s="80" t="str">
        <f t="shared" si="14"/>
        <v/>
      </c>
    </row>
    <row r="303" spans="1:77" x14ac:dyDescent="0.25">
      <c r="A303" s="1"/>
      <c r="B303" s="27"/>
      <c r="C303" s="314" t="s">
        <v>94</v>
      </c>
      <c r="D303" s="315"/>
      <c r="E303" s="315"/>
      <c r="F303" s="315"/>
      <c r="G303" s="74" t="str">
        <f ca="1">IFERROR(INDEX('Staff List'!$G$9:$G$358, MATCH(M306, 'Staff List'!$B$9:$B$358, 0)), "")</f>
        <v/>
      </c>
      <c r="H303" s="317" t="str">
        <f ca="1">IFERROR(INDEX('Staff List'!$AP$6:$AP$8, MATCH(G303, 'Staff List'!$AI$6:$AI$8, 0)), "")</f>
        <v/>
      </c>
      <c r="I303" s="313"/>
      <c r="J303" s="313"/>
      <c r="K303" s="313"/>
      <c r="L303" s="313"/>
      <c r="M303" s="331"/>
      <c r="N303" s="28"/>
      <c r="O303" s="314" t="s">
        <v>94</v>
      </c>
      <c r="P303" s="315"/>
      <c r="Q303" s="315"/>
      <c r="R303" s="315"/>
      <c r="S303" s="74" t="str">
        <f ca="1">IFERROR(INDEX('Staff List'!$G$9:$G$358, MATCH(Y306, 'Staff List'!$B$9:$B$358, 0)), "")</f>
        <v/>
      </c>
      <c r="T303" s="317" t="str">
        <f ca="1">IFERROR(INDEX('Staff List'!$AP$6:$AP$8, MATCH(S303, 'Staff List'!$AI$6:$AI$8, 0)), "")</f>
        <v/>
      </c>
      <c r="U303" s="313"/>
      <c r="V303" s="313"/>
      <c r="W303" s="313"/>
      <c r="X303" s="313"/>
      <c r="Y303" s="331"/>
      <c r="Z303" s="28"/>
      <c r="AA303" s="314" t="s">
        <v>94</v>
      </c>
      <c r="AB303" s="315"/>
      <c r="AC303" s="315"/>
      <c r="AD303" s="315"/>
      <c r="AE303" s="74" t="str">
        <f ca="1">IFERROR(INDEX('Staff List'!$G$9:$G$358, MATCH(AK306, 'Staff List'!$B$9:$B$358, 0)), "")</f>
        <v/>
      </c>
      <c r="AF303" s="317" t="str">
        <f ca="1">IFERROR(INDEX('Staff List'!$AP$6:$AP$8, MATCH(AE303, 'Staff List'!$AI$6:$AI$8, 0)), "")</f>
        <v/>
      </c>
      <c r="AG303" s="313"/>
      <c r="AH303" s="313"/>
      <c r="AI303" s="313"/>
      <c r="AJ303" s="313"/>
      <c r="AK303" s="331"/>
      <c r="AL303" s="28"/>
      <c r="AM303" s="314" t="s">
        <v>94</v>
      </c>
      <c r="AN303" s="315"/>
      <c r="AO303" s="315"/>
      <c r="AP303" s="315"/>
      <c r="AQ303" s="74" t="str">
        <f ca="1">IFERROR(INDEX('Staff List'!$G$9:$G$358, MATCH(AW306, 'Staff List'!$B$9:$B$358, 0)), "")</f>
        <v/>
      </c>
      <c r="AR303" s="317" t="str">
        <f ca="1">IFERROR(INDEX('Staff List'!$AP$6:$AP$8, MATCH(AQ303, 'Staff List'!$AI$6:$AI$8, 0)), "")</f>
        <v/>
      </c>
      <c r="AS303" s="313"/>
      <c r="AT303" s="313"/>
      <c r="AU303" s="313"/>
      <c r="AV303" s="313"/>
      <c r="AW303" s="331"/>
      <c r="AX303" s="28"/>
      <c r="AY303" s="314" t="s">
        <v>94</v>
      </c>
      <c r="AZ303" s="315"/>
      <c r="BA303" s="315"/>
      <c r="BB303" s="315"/>
      <c r="BC303" s="74" t="str">
        <f ca="1">IFERROR(INDEX('Staff List'!$G$9:$G$358, MATCH(BI306, 'Staff List'!$B$9:$B$358, 0)), "")</f>
        <v/>
      </c>
      <c r="BD303" s="317" t="str">
        <f ca="1">IFERROR(INDEX('Staff List'!$AP$6:$AP$8, MATCH(BC303, 'Staff List'!$AI$6:$AI$8, 0)), "")</f>
        <v/>
      </c>
      <c r="BE303" s="313"/>
      <c r="BF303" s="313"/>
      <c r="BG303" s="313"/>
      <c r="BH303" s="313"/>
      <c r="BI303" s="331"/>
      <c r="BJ303" s="29"/>
      <c r="BK303" s="1"/>
      <c r="BN303" s="8">
        <v>302</v>
      </c>
      <c r="BO303" s="9" t="str">
        <f>IF(INDEX('Staff List'!$E$9:$E$358, MATCH(BN303, NumList, 0))="", "", INDEX('Staff List'!$E$9:$E$358, MATCH(BN303, NumList, 0)))</f>
        <v/>
      </c>
      <c r="BP303" s="9" t="str">
        <f>IFERROR(RANK(BO303,$BO$2:$BO$351,1)+COUNTIF($BO$2:BO303,BO303)-1, "")</f>
        <v/>
      </c>
      <c r="BQ303" s="9" t="str">
        <f>IF(BO303="", "", COUNTIF($BO$2:BO303, BO303))</f>
        <v/>
      </c>
      <c r="BR303" s="68" t="str">
        <f t="shared" si="12"/>
        <v/>
      </c>
      <c r="BT303" s="8">
        <v>302</v>
      </c>
      <c r="BU303" s="9" t="str">
        <f>IFERROR(IF(INDEX($CL$2:$CL$7, MATCH(BU302, $CK$2:$CK$7, 0))&lt;=COUNTIF($BU$2:BU302, BU302), "", BU302), "")</f>
        <v/>
      </c>
      <c r="BV303" s="9" t="str">
        <f>IF(BU303="", "", COUNTIF($BU$2:BU303, BU303))</f>
        <v/>
      </c>
      <c r="BW303" s="68" t="str">
        <f t="shared" si="13"/>
        <v/>
      </c>
      <c r="BY303" s="80" t="str">
        <f t="shared" si="14"/>
        <v/>
      </c>
    </row>
    <row r="304" spans="1:77" x14ac:dyDescent="0.25">
      <c r="A304" s="1"/>
      <c r="B304" s="27"/>
      <c r="C304" s="314" t="s">
        <v>97</v>
      </c>
      <c r="D304" s="315"/>
      <c r="E304" s="315"/>
      <c r="F304" s="319"/>
      <c r="G304" s="320"/>
      <c r="H304" s="317" t="str">
        <f ca="1">IFERROR(INDEX('Staff List'!$AT$6:$AT$8, MATCH(E301, 'Staff List'!$AM$6:$AM$8, 0)), "")</f>
        <v/>
      </c>
      <c r="I304" s="313"/>
      <c r="J304" s="313"/>
      <c r="K304" s="313"/>
      <c r="L304" s="313"/>
      <c r="M304" s="75" t="e">
        <f ca="1">INDEX($BY$2:$BY$401, MATCH(M307, $BT$2:$BT$401, 0))</f>
        <v>#N/A</v>
      </c>
      <c r="N304" s="28"/>
      <c r="O304" s="314" t="s">
        <v>97</v>
      </c>
      <c r="P304" s="315"/>
      <c r="Q304" s="315"/>
      <c r="R304" s="319"/>
      <c r="S304" s="320"/>
      <c r="T304" s="317" t="str">
        <f ca="1">IFERROR(INDEX('Staff List'!$AT$6:$AT$8, MATCH(Q301, 'Staff List'!$AM$6:$AM$8, 0)), "")</f>
        <v/>
      </c>
      <c r="U304" s="313"/>
      <c r="V304" s="313"/>
      <c r="W304" s="313"/>
      <c r="X304" s="313"/>
      <c r="Y304" s="75" t="e">
        <f ca="1">INDEX($BY$2:$BY$401, MATCH(Y307, $BT$2:$BT$401, 0))</f>
        <v>#N/A</v>
      </c>
      <c r="Z304" s="28"/>
      <c r="AA304" s="314" t="s">
        <v>97</v>
      </c>
      <c r="AB304" s="315"/>
      <c r="AC304" s="315"/>
      <c r="AD304" s="319"/>
      <c r="AE304" s="320"/>
      <c r="AF304" s="317" t="str">
        <f ca="1">IFERROR(INDEX('Staff List'!$AT$6:$AT$8, MATCH(AC301, 'Staff List'!$AM$6:$AM$8, 0)), "")</f>
        <v/>
      </c>
      <c r="AG304" s="313"/>
      <c r="AH304" s="313"/>
      <c r="AI304" s="313"/>
      <c r="AJ304" s="313"/>
      <c r="AK304" s="75" t="e">
        <f ca="1">INDEX($BY$2:$BY$401, MATCH(AK307, $BT$2:$BT$401, 0))</f>
        <v>#N/A</v>
      </c>
      <c r="AL304" s="28"/>
      <c r="AM304" s="314" t="s">
        <v>97</v>
      </c>
      <c r="AN304" s="315"/>
      <c r="AO304" s="315"/>
      <c r="AP304" s="319"/>
      <c r="AQ304" s="320"/>
      <c r="AR304" s="317" t="str">
        <f ca="1">IFERROR(INDEX('Staff List'!$AT$6:$AT$8, MATCH(AO301, 'Staff List'!$AM$6:$AM$8, 0)), "")</f>
        <v/>
      </c>
      <c r="AS304" s="313"/>
      <c r="AT304" s="313"/>
      <c r="AU304" s="313"/>
      <c r="AV304" s="313"/>
      <c r="AW304" s="75" t="e">
        <f ca="1">INDEX($BY$2:$BY$401, MATCH(AW307, $BT$2:$BT$401, 0))</f>
        <v>#N/A</v>
      </c>
      <c r="AX304" s="28"/>
      <c r="AY304" s="314" t="s">
        <v>97</v>
      </c>
      <c r="AZ304" s="315"/>
      <c r="BA304" s="315"/>
      <c r="BB304" s="319"/>
      <c r="BC304" s="320"/>
      <c r="BD304" s="317" t="str">
        <f ca="1">IFERROR(INDEX('Staff List'!$AT$6:$AT$8, MATCH(BA301, 'Staff List'!$AM$6:$AM$8, 0)), "")</f>
        <v/>
      </c>
      <c r="BE304" s="313"/>
      <c r="BF304" s="313"/>
      <c r="BG304" s="313"/>
      <c r="BH304" s="313"/>
      <c r="BI304" s="75" t="e">
        <f ca="1">INDEX($BY$2:$BY$401, MATCH(BI307, $BT$2:$BT$401, 0))</f>
        <v>#N/A</v>
      </c>
      <c r="BJ304" s="29"/>
      <c r="BK304" s="1"/>
      <c r="BN304" s="8">
        <v>303</v>
      </c>
      <c r="BO304" s="9" t="str">
        <f>IF(INDEX('Staff List'!$E$9:$E$358, MATCH(BN304, NumList, 0))="", "", INDEX('Staff List'!$E$9:$E$358, MATCH(BN304, NumList, 0)))</f>
        <v/>
      </c>
      <c r="BP304" s="9" t="str">
        <f>IFERROR(RANK(BO304,$BO$2:$BO$351,1)+COUNTIF($BO$2:BO304,BO304)-1, "")</f>
        <v/>
      </c>
      <c r="BQ304" s="9" t="str">
        <f>IF(BO304="", "", COUNTIF($BO$2:BO304, BO304))</f>
        <v/>
      </c>
      <c r="BR304" s="68" t="str">
        <f t="shared" si="12"/>
        <v/>
      </c>
      <c r="BT304" s="8">
        <v>303</v>
      </c>
      <c r="BU304" s="9" t="str">
        <f>IFERROR(IF(INDEX($CL$2:$CL$7, MATCH(BU303, $CK$2:$CK$7, 0))&lt;=COUNTIF($BU$2:BU303, BU302), "", BU302), "")</f>
        <v/>
      </c>
      <c r="BV304" s="9" t="str">
        <f>IF(BU304="", "", COUNTIF($BU$2:BU304, BU304))</f>
        <v/>
      </c>
      <c r="BW304" s="68" t="str">
        <f t="shared" si="13"/>
        <v/>
      </c>
      <c r="BY304" s="80" t="str">
        <f t="shared" si="14"/>
        <v/>
      </c>
    </row>
    <row r="305" spans="1:77" x14ac:dyDescent="0.25">
      <c r="A305" s="1"/>
      <c r="B305" s="27"/>
      <c r="C305" s="314" t="s">
        <v>93</v>
      </c>
      <c r="D305" s="315"/>
      <c r="E305" s="316"/>
      <c r="F305" s="313" t="str">
        <f ca="1">IFERROR(IF(INDEX('Staff List'!$M$9:$M$358, MATCH(M306, 'Staff List'!$B$9:$B$358, 0))="", "", INDEX('Staff List'!$M$9:$M$358, MATCH(M306, 'Staff List'!$B$9:$B$358, 0))), "")</f>
        <v/>
      </c>
      <c r="G305" s="313"/>
      <c r="H305" s="313"/>
      <c r="I305" s="313"/>
      <c r="J305" s="313"/>
      <c r="K305" s="313"/>
      <c r="L305" s="313"/>
      <c r="M305" s="75" t="str">
        <f ca="1">IFERROR(INDEX($BO$2:$BO$351, MATCH(M304, $BP$2:$BP$351, 0)), "")</f>
        <v/>
      </c>
      <c r="N305" s="28"/>
      <c r="O305" s="314" t="s">
        <v>93</v>
      </c>
      <c r="P305" s="315"/>
      <c r="Q305" s="316"/>
      <c r="R305" s="313" t="str">
        <f ca="1">IFERROR(IF(INDEX('Staff List'!$M$9:$M$358, MATCH(Y306, 'Staff List'!$B$9:$B$358, 0))="", "", INDEX('Staff List'!$M$9:$M$358, MATCH(Y306, 'Staff List'!$B$9:$B$358, 0))), "")</f>
        <v/>
      </c>
      <c r="S305" s="313"/>
      <c r="T305" s="313"/>
      <c r="U305" s="313"/>
      <c r="V305" s="313"/>
      <c r="W305" s="313"/>
      <c r="X305" s="313"/>
      <c r="Y305" s="75" t="str">
        <f ca="1">IFERROR(INDEX($BO$2:$BO$351, MATCH(Y304, $BP$2:$BP$351, 0)), "")</f>
        <v/>
      </c>
      <c r="Z305" s="28"/>
      <c r="AA305" s="314" t="s">
        <v>93</v>
      </c>
      <c r="AB305" s="315"/>
      <c r="AC305" s="316"/>
      <c r="AD305" s="313" t="str">
        <f ca="1">IFERROR(IF(INDEX('Staff List'!$M$9:$M$358, MATCH(AK306, 'Staff List'!$B$9:$B$358, 0))="", "", INDEX('Staff List'!$M$9:$M$358, MATCH(AK306, 'Staff List'!$B$9:$B$358, 0))), "")</f>
        <v/>
      </c>
      <c r="AE305" s="313"/>
      <c r="AF305" s="313"/>
      <c r="AG305" s="313"/>
      <c r="AH305" s="313"/>
      <c r="AI305" s="313"/>
      <c r="AJ305" s="313"/>
      <c r="AK305" s="75" t="str">
        <f ca="1">IFERROR(INDEX($BO$2:$BO$351, MATCH(AK304, $BP$2:$BP$351, 0)), "")</f>
        <v/>
      </c>
      <c r="AL305" s="28"/>
      <c r="AM305" s="314" t="s">
        <v>93</v>
      </c>
      <c r="AN305" s="315"/>
      <c r="AO305" s="316"/>
      <c r="AP305" s="313" t="str">
        <f ca="1">IFERROR(IF(INDEX('Staff List'!$M$9:$M$358, MATCH(AW306, 'Staff List'!$B$9:$B$358, 0))="", "", INDEX('Staff List'!$M$9:$M$358, MATCH(AW306, 'Staff List'!$B$9:$B$358, 0))), "")</f>
        <v/>
      </c>
      <c r="AQ305" s="313"/>
      <c r="AR305" s="313"/>
      <c r="AS305" s="313"/>
      <c r="AT305" s="313"/>
      <c r="AU305" s="313"/>
      <c r="AV305" s="313"/>
      <c r="AW305" s="75" t="str">
        <f ca="1">IFERROR(INDEX($BO$2:$BO$351, MATCH(AW304, $BP$2:$BP$351, 0)), "")</f>
        <v/>
      </c>
      <c r="AX305" s="28"/>
      <c r="AY305" s="314" t="s">
        <v>93</v>
      </c>
      <c r="AZ305" s="315"/>
      <c r="BA305" s="316"/>
      <c r="BB305" s="313" t="str">
        <f ca="1">IFERROR(IF(INDEX('Staff List'!$M$9:$M$358, MATCH(BI306, 'Staff List'!$B$9:$B$358, 0))="", "", INDEX('Staff List'!$M$9:$M$358, MATCH(BI306, 'Staff List'!$B$9:$B$358, 0))), "")</f>
        <v/>
      </c>
      <c r="BC305" s="313"/>
      <c r="BD305" s="313"/>
      <c r="BE305" s="313"/>
      <c r="BF305" s="313"/>
      <c r="BG305" s="313"/>
      <c r="BH305" s="313"/>
      <c r="BI305" s="75" t="str">
        <f ca="1">IFERROR(INDEX($BO$2:$BO$351, MATCH(BI304, $BP$2:$BP$351, 0)), "")</f>
        <v/>
      </c>
      <c r="BJ305" s="29"/>
      <c r="BK305" s="1"/>
      <c r="BN305" s="8">
        <v>304</v>
      </c>
      <c r="BO305" s="9" t="str">
        <f>IF(INDEX('Staff List'!$E$9:$E$358, MATCH(BN305, NumList, 0))="", "", INDEX('Staff List'!$E$9:$E$358, MATCH(BN305, NumList, 0)))</f>
        <v/>
      </c>
      <c r="BP305" s="9" t="str">
        <f>IFERROR(RANK(BO305,$BO$2:$BO$351,1)+COUNTIF($BO$2:BO305,BO305)-1, "")</f>
        <v/>
      </c>
      <c r="BQ305" s="9" t="str">
        <f>IF(BO305="", "", COUNTIF($BO$2:BO305, BO305))</f>
        <v/>
      </c>
      <c r="BR305" s="68" t="str">
        <f t="shared" si="12"/>
        <v/>
      </c>
      <c r="BT305" s="8">
        <v>304</v>
      </c>
      <c r="BU305" s="9" t="str">
        <f>IFERROR(IF(INDEX($CL$2:$CL$7, MATCH(BU304, $CK$2:$CK$7, 0))&lt;=COUNTIF($BU$2:BU304, BU302), "", BU302), "")</f>
        <v/>
      </c>
      <c r="BV305" s="9" t="str">
        <f>IF(BU305="", "", COUNTIF($BU$2:BU305, BU305))</f>
        <v/>
      </c>
      <c r="BW305" s="68" t="str">
        <f t="shared" si="13"/>
        <v/>
      </c>
      <c r="BY305" s="80" t="str">
        <f t="shared" si="14"/>
        <v/>
      </c>
    </row>
    <row r="306" spans="1:77" x14ac:dyDescent="0.25">
      <c r="A306" s="1"/>
      <c r="B306" s="27"/>
      <c r="C306" s="314" t="s">
        <v>92</v>
      </c>
      <c r="D306" s="315"/>
      <c r="E306" s="316"/>
      <c r="F306" s="317" t="str">
        <f ca="1">IFERROR(IF(INDEX('Staff List'!$Q$9:$Q$358, MATCH(M306, 'Staff List'!$B$9:$B$358, 0))="", "", INDEX('Staff List'!$Q$9:$Q$358, MATCH(M306, 'Staff List'!$B$9:$B$358, 0))), "")</f>
        <v/>
      </c>
      <c r="G306" s="313"/>
      <c r="H306" s="313"/>
      <c r="I306" s="313"/>
      <c r="J306" s="313"/>
      <c r="K306" s="313"/>
      <c r="L306" s="313"/>
      <c r="M306" s="75" t="str">
        <f ca="1">IFERROR(IF(M304="", "", INDEX($BN$2:$BN$351, MATCH(M304, $BP$2:$BP$351, 0))), "")</f>
        <v/>
      </c>
      <c r="N306" s="28"/>
      <c r="O306" s="314" t="s">
        <v>92</v>
      </c>
      <c r="P306" s="315"/>
      <c r="Q306" s="316"/>
      <c r="R306" s="317" t="str">
        <f ca="1">IFERROR(IF(INDEX('Staff List'!$Q$9:$Q$358, MATCH(Y306, 'Staff List'!$B$9:$B$358, 0))="", "", INDEX('Staff List'!$Q$9:$Q$358, MATCH(Y306, 'Staff List'!$B$9:$B$358, 0))), "")</f>
        <v/>
      </c>
      <c r="S306" s="313"/>
      <c r="T306" s="313"/>
      <c r="U306" s="313"/>
      <c r="V306" s="313"/>
      <c r="W306" s="313"/>
      <c r="X306" s="313"/>
      <c r="Y306" s="75" t="str">
        <f ca="1">IFERROR(IF(Y304="", "", INDEX($BN$2:$BN$351, MATCH(Y304, $BP$2:$BP$351, 0))), "")</f>
        <v/>
      </c>
      <c r="Z306" s="28"/>
      <c r="AA306" s="314" t="s">
        <v>92</v>
      </c>
      <c r="AB306" s="315"/>
      <c r="AC306" s="316"/>
      <c r="AD306" s="317" t="str">
        <f ca="1">IFERROR(IF(INDEX('Staff List'!$Q$9:$Q$358, MATCH(AK306, 'Staff List'!$B$9:$B$358, 0))="", "", INDEX('Staff List'!$Q$9:$Q$358, MATCH(AK306, 'Staff List'!$B$9:$B$358, 0))), "")</f>
        <v/>
      </c>
      <c r="AE306" s="313"/>
      <c r="AF306" s="313"/>
      <c r="AG306" s="313"/>
      <c r="AH306" s="313"/>
      <c r="AI306" s="313"/>
      <c r="AJ306" s="313"/>
      <c r="AK306" s="75" t="str">
        <f ca="1">IFERROR(IF(AK304="", "", INDEX($BN$2:$BN$351, MATCH(AK304, $BP$2:$BP$351, 0))), "")</f>
        <v/>
      </c>
      <c r="AL306" s="28"/>
      <c r="AM306" s="314" t="s">
        <v>92</v>
      </c>
      <c r="AN306" s="315"/>
      <c r="AO306" s="316"/>
      <c r="AP306" s="317" t="str">
        <f ca="1">IFERROR(IF(INDEX('Staff List'!$Q$9:$Q$358, MATCH(AW306, 'Staff List'!$B$9:$B$358, 0))="", "", INDEX('Staff List'!$Q$9:$Q$358, MATCH(AW306, 'Staff List'!$B$9:$B$358, 0))), "")</f>
        <v/>
      </c>
      <c r="AQ306" s="313"/>
      <c r="AR306" s="313"/>
      <c r="AS306" s="313"/>
      <c r="AT306" s="313"/>
      <c r="AU306" s="313"/>
      <c r="AV306" s="313"/>
      <c r="AW306" s="75" t="str">
        <f ca="1">IFERROR(IF(AW304="", "", INDEX($BN$2:$BN$351, MATCH(AW304, $BP$2:$BP$351, 0))), "")</f>
        <v/>
      </c>
      <c r="AX306" s="28"/>
      <c r="AY306" s="314" t="s">
        <v>92</v>
      </c>
      <c r="AZ306" s="315"/>
      <c r="BA306" s="316"/>
      <c r="BB306" s="317" t="str">
        <f ca="1">IFERROR(IF(INDEX('Staff List'!$Q$9:$Q$358, MATCH(BI306, 'Staff List'!$B$9:$B$358, 0))="", "", INDEX('Staff List'!$Q$9:$Q$358, MATCH(BI306, 'Staff List'!$B$9:$B$358, 0))), "")</f>
        <v/>
      </c>
      <c r="BC306" s="313"/>
      <c r="BD306" s="313"/>
      <c r="BE306" s="313"/>
      <c r="BF306" s="313"/>
      <c r="BG306" s="313"/>
      <c r="BH306" s="313"/>
      <c r="BI306" s="75" t="str">
        <f ca="1">IFERROR(IF(BI304="", "", INDEX($BN$2:$BN$351, MATCH(BI304, $BP$2:$BP$351, 0))), "")</f>
        <v/>
      </c>
      <c r="BJ306" s="29"/>
      <c r="BK306" s="1"/>
      <c r="BN306" s="8">
        <v>305</v>
      </c>
      <c r="BO306" s="9" t="str">
        <f>IF(INDEX('Staff List'!$E$9:$E$358, MATCH(BN306, NumList, 0))="", "", INDEX('Staff List'!$E$9:$E$358, MATCH(BN306, NumList, 0)))</f>
        <v/>
      </c>
      <c r="BP306" s="9" t="str">
        <f>IFERROR(RANK(BO306,$BO$2:$BO$351,1)+COUNTIF($BO$2:BO306,BO306)-1, "")</f>
        <v/>
      </c>
      <c r="BQ306" s="9" t="str">
        <f>IF(BO306="", "", COUNTIF($BO$2:BO306, BO306))</f>
        <v/>
      </c>
      <c r="BR306" s="68" t="str">
        <f t="shared" si="12"/>
        <v/>
      </c>
      <c r="BT306" s="8">
        <v>305</v>
      </c>
      <c r="BU306" s="9" t="str">
        <f>IFERROR(IF(INDEX($CL$2:$CL$7, MATCH(BU305, $CK$2:$CK$7, 0))&lt;=COUNTIF($BU$2:BU305, BU302), "", BU302), "")</f>
        <v/>
      </c>
      <c r="BV306" s="9" t="str">
        <f>IF(BU306="", "", COUNTIF($BU$2:BU306, BU306))</f>
        <v/>
      </c>
      <c r="BW306" s="68" t="str">
        <f t="shared" si="13"/>
        <v/>
      </c>
      <c r="BY306" s="80" t="str">
        <f t="shared" si="14"/>
        <v/>
      </c>
    </row>
    <row r="307" spans="1:77" x14ac:dyDescent="0.25">
      <c r="A307" s="1"/>
      <c r="B307" s="27"/>
      <c r="C307" s="318" t="s">
        <v>96</v>
      </c>
      <c r="D307" s="319"/>
      <c r="E307" s="320"/>
      <c r="F307" s="321" t="str">
        <f ca="1">IFERROR(IF(INDEX('Staff List'!$U$9:$U$358, MATCH(M306, 'Staff List'!$B$9:$B$358, 0))="", "", INDEX('Staff List'!$U$9:$U$358, MATCH(M306, 'Staff List'!$B$9:$B$358, 0))), "")</f>
        <v/>
      </c>
      <c r="G307" s="322"/>
      <c r="H307" s="322"/>
      <c r="I307" s="322"/>
      <c r="J307" s="322"/>
      <c r="K307" s="322"/>
      <c r="L307" s="322"/>
      <c r="M307" s="81">
        <f ca="1">BI297+1</f>
        <v>640</v>
      </c>
      <c r="N307" s="28"/>
      <c r="O307" s="318" t="s">
        <v>96</v>
      </c>
      <c r="P307" s="319"/>
      <c r="Q307" s="320"/>
      <c r="R307" s="321" t="str">
        <f ca="1">IFERROR(IF(INDEX('Staff List'!$U$9:$U$358, MATCH(Y306, 'Staff List'!$B$9:$B$358, 0))="", "", INDEX('Staff List'!$U$9:$U$358, MATCH(Y306, 'Staff List'!$B$9:$B$358, 0))), "")</f>
        <v/>
      </c>
      <c r="S307" s="322"/>
      <c r="T307" s="322"/>
      <c r="U307" s="322"/>
      <c r="V307" s="322"/>
      <c r="W307" s="322"/>
      <c r="X307" s="322"/>
      <c r="Y307" s="81">
        <f ca="1">M307+1</f>
        <v>641</v>
      </c>
      <c r="Z307" s="28"/>
      <c r="AA307" s="318" t="s">
        <v>96</v>
      </c>
      <c r="AB307" s="319"/>
      <c r="AC307" s="320"/>
      <c r="AD307" s="321" t="str">
        <f ca="1">IFERROR(IF(INDEX('Staff List'!$U$9:$U$358, MATCH(AK306, 'Staff List'!$B$9:$B$358, 0))="", "", INDEX('Staff List'!$U$9:$U$358, MATCH(AK306, 'Staff List'!$B$9:$B$358, 0))), "")</f>
        <v/>
      </c>
      <c r="AE307" s="322"/>
      <c r="AF307" s="322"/>
      <c r="AG307" s="322"/>
      <c r="AH307" s="322"/>
      <c r="AI307" s="322"/>
      <c r="AJ307" s="322"/>
      <c r="AK307" s="81">
        <f ca="1">Y307+1</f>
        <v>642</v>
      </c>
      <c r="AL307" s="28"/>
      <c r="AM307" s="318" t="s">
        <v>96</v>
      </c>
      <c r="AN307" s="319"/>
      <c r="AO307" s="320"/>
      <c r="AP307" s="321" t="str">
        <f ca="1">IFERROR(IF(INDEX('Staff List'!$U$9:$U$358, MATCH(AW306, 'Staff List'!$B$9:$B$358, 0))="", "", INDEX('Staff List'!$U$9:$U$358, MATCH(AW306, 'Staff List'!$B$9:$B$358, 0))), "")</f>
        <v/>
      </c>
      <c r="AQ307" s="322"/>
      <c r="AR307" s="322"/>
      <c r="AS307" s="322"/>
      <c r="AT307" s="322"/>
      <c r="AU307" s="322"/>
      <c r="AV307" s="322"/>
      <c r="AW307" s="81">
        <f ca="1">AK307+1</f>
        <v>643</v>
      </c>
      <c r="AX307" s="28"/>
      <c r="AY307" s="318" t="s">
        <v>96</v>
      </c>
      <c r="AZ307" s="319"/>
      <c r="BA307" s="320"/>
      <c r="BB307" s="321" t="str">
        <f ca="1">IFERROR(IF(INDEX('Staff List'!$U$9:$U$358, MATCH(BI306, 'Staff List'!$B$9:$B$358, 0))="", "", INDEX('Staff List'!$U$9:$U$358, MATCH(BI306, 'Staff List'!$B$9:$B$358, 0))), "")</f>
        <v/>
      </c>
      <c r="BC307" s="322"/>
      <c r="BD307" s="322"/>
      <c r="BE307" s="322"/>
      <c r="BF307" s="322"/>
      <c r="BG307" s="322"/>
      <c r="BH307" s="322"/>
      <c r="BI307" s="81">
        <f ca="1">AW307+1</f>
        <v>644</v>
      </c>
      <c r="BJ307" s="29"/>
      <c r="BK307" s="1"/>
      <c r="BN307" s="8">
        <v>306</v>
      </c>
      <c r="BO307" s="9" t="str">
        <f>IF(INDEX('Staff List'!$E$9:$E$358, MATCH(BN307, NumList, 0))="", "", INDEX('Staff List'!$E$9:$E$358, MATCH(BN307, NumList, 0)))</f>
        <v/>
      </c>
      <c r="BP307" s="9" t="str">
        <f>IFERROR(RANK(BO307,$BO$2:$BO$351,1)+COUNTIF($BO$2:BO307,BO307)-1, "")</f>
        <v/>
      </c>
      <c r="BQ307" s="9" t="str">
        <f>IF(BO307="", "", COUNTIF($BO$2:BO307, BO307))</f>
        <v/>
      </c>
      <c r="BR307" s="68" t="str">
        <f t="shared" si="12"/>
        <v/>
      </c>
      <c r="BT307" s="8">
        <v>306</v>
      </c>
      <c r="BU307" s="9" t="str">
        <f>IFERROR(IF(INDEX($CL$2:$CL$7,MATCH(BU302,$CK$2:$CK$7,0))&lt;=COUNTIF($BU$2:BU306,BU302),IF((BU302+1)&lt;=6,BU302+1,""),BU302), "")</f>
        <v/>
      </c>
      <c r="BV307" s="9" t="str">
        <f>IF(BU307="", "", COUNTIF($BU$2:BU307, BU307))</f>
        <v/>
      </c>
      <c r="BW307" s="68" t="str">
        <f t="shared" si="13"/>
        <v/>
      </c>
      <c r="BY307" s="80" t="str">
        <f t="shared" si="14"/>
        <v/>
      </c>
    </row>
    <row r="308" spans="1:77" ht="15.75" thickBot="1" x14ac:dyDescent="0.3">
      <c r="A308" s="1"/>
      <c r="B308" s="31"/>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3"/>
      <c r="BK308" s="1"/>
      <c r="BN308" s="8">
        <v>307</v>
      </c>
      <c r="BO308" s="9" t="str">
        <f>IF(INDEX('Staff List'!$E$9:$E$358, MATCH(BN308, NumList, 0))="", "", INDEX('Staff List'!$E$9:$E$358, MATCH(BN308, NumList, 0)))</f>
        <v/>
      </c>
      <c r="BP308" s="9" t="str">
        <f>IFERROR(RANK(BO308,$BO$2:$BO$351,1)+COUNTIF($BO$2:BO308,BO308)-1, "")</f>
        <v/>
      </c>
      <c r="BQ308" s="9" t="str">
        <f>IF(BO308="", "", COUNTIF($BO$2:BO308, BO308))</f>
        <v/>
      </c>
      <c r="BR308" s="68" t="str">
        <f t="shared" si="12"/>
        <v/>
      </c>
      <c r="BT308" s="8">
        <v>307</v>
      </c>
      <c r="BU308" s="9" t="str">
        <f>IFERROR(IF(INDEX($CL$2:$CL$7, MATCH(BU307, $CK$2:$CK$7, 0))&lt;=COUNTIF($BU$2:BU307, BU307), "", BU307), "")</f>
        <v/>
      </c>
      <c r="BV308" s="9" t="str">
        <f>IF(BU308="", "", COUNTIF($BU$2:BU308, BU308))</f>
        <v/>
      </c>
      <c r="BW308" s="68" t="str">
        <f t="shared" si="13"/>
        <v/>
      </c>
      <c r="BY308" s="80" t="str">
        <f t="shared" si="14"/>
        <v/>
      </c>
    </row>
    <row r="309" spans="1:77"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N309" s="8">
        <v>308</v>
      </c>
      <c r="BO309" s="9" t="str">
        <f>IF(INDEX('Staff List'!$E$9:$E$358, MATCH(BN309, NumList, 0))="", "", INDEX('Staff List'!$E$9:$E$358, MATCH(BN309, NumList, 0)))</f>
        <v/>
      </c>
      <c r="BP309" s="9" t="str">
        <f>IFERROR(RANK(BO309,$BO$2:$BO$351,1)+COUNTIF($BO$2:BO309,BO309)-1, "")</f>
        <v/>
      </c>
      <c r="BQ309" s="9" t="str">
        <f>IF(BO309="", "", COUNTIF($BO$2:BO309, BO309))</f>
        <v/>
      </c>
      <c r="BR309" s="68" t="str">
        <f t="shared" si="12"/>
        <v/>
      </c>
      <c r="BT309" s="8">
        <v>308</v>
      </c>
      <c r="BU309" s="9" t="str">
        <f>IFERROR(IF(INDEX($CL$2:$CL$7, MATCH(BU308, $CK$2:$CK$7, 0))&lt;=COUNTIF($BU$2:BU308, BU307), "", BU307), "")</f>
        <v/>
      </c>
      <c r="BV309" s="9" t="str">
        <f>IF(BU309="", "", COUNTIF($BU$2:BU309, BU309))</f>
        <v/>
      </c>
      <c r="BW309" s="68" t="str">
        <f t="shared" si="13"/>
        <v/>
      </c>
      <c r="BY309" s="80" t="str">
        <f t="shared" si="14"/>
        <v/>
      </c>
    </row>
    <row r="310" spans="1:77" ht="15.75" thickBot="1" x14ac:dyDescent="0.3">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c r="BA310" s="28"/>
      <c r="BB310" s="28"/>
      <c r="BC310" s="28"/>
      <c r="BD310" s="28"/>
      <c r="BE310" s="28"/>
      <c r="BF310" s="28"/>
      <c r="BG310" s="28"/>
      <c r="BH310" s="28"/>
      <c r="BI310" s="28"/>
      <c r="BJ310" s="28"/>
      <c r="BK310" s="28"/>
      <c r="BN310" s="8">
        <v>309</v>
      </c>
      <c r="BO310" s="9" t="str">
        <f>IF(INDEX('Staff List'!$E$9:$E$358, MATCH(BN310, NumList, 0))="", "", INDEX('Staff List'!$E$9:$E$358, MATCH(BN310, NumList, 0)))</f>
        <v/>
      </c>
      <c r="BP310" s="9" t="str">
        <f>IFERROR(RANK(BO310,$BO$2:$BO$351,1)+COUNTIF($BO$2:BO310,BO310)-1, "")</f>
        <v/>
      </c>
      <c r="BQ310" s="9" t="str">
        <f>IF(BO310="", "", COUNTIF($BO$2:BO310, BO310))</f>
        <v/>
      </c>
      <c r="BR310" s="68" t="str">
        <f t="shared" si="12"/>
        <v/>
      </c>
      <c r="BT310" s="8">
        <v>309</v>
      </c>
      <c r="BU310" s="9" t="str">
        <f>IFERROR(IF(INDEX($CL$2:$CL$7, MATCH(BU309, $CK$2:$CK$7, 0))&lt;=COUNTIF($BU$2:BU309, BU307), "", BU307), "")</f>
        <v/>
      </c>
      <c r="BV310" s="9" t="str">
        <f>IF(BU310="", "", COUNTIF($BU$2:BU310, BU310))</f>
        <v/>
      </c>
      <c r="BW310" s="68" t="str">
        <f t="shared" si="13"/>
        <v/>
      </c>
      <c r="BY310" s="80" t="str">
        <f t="shared" si="14"/>
        <v/>
      </c>
    </row>
    <row r="311" spans="1:77" x14ac:dyDescent="0.25">
      <c r="A311" s="1"/>
      <c r="B311" s="24"/>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c r="AC311" s="88"/>
      <c r="AD311" s="88"/>
      <c r="AE311" s="88"/>
      <c r="AF311" s="88"/>
      <c r="AG311" s="88"/>
      <c r="AH311" s="88"/>
      <c r="AI311" s="88"/>
      <c r="AJ311" s="88"/>
      <c r="AK311" s="88"/>
      <c r="AL311" s="88"/>
      <c r="AM311" s="88"/>
      <c r="AN311" s="88"/>
      <c r="AO311" s="88"/>
      <c r="AP311" s="88"/>
      <c r="AQ311" s="25"/>
      <c r="AR311" s="25"/>
      <c r="AS311" s="25"/>
      <c r="AT311" s="25"/>
      <c r="AU311" s="25"/>
      <c r="AV311" s="25"/>
      <c r="AW311" s="25"/>
      <c r="AX311" s="25"/>
      <c r="AY311" s="25"/>
      <c r="AZ311" s="25"/>
      <c r="BA311" s="25"/>
      <c r="BB311" s="25"/>
      <c r="BC311" s="25"/>
      <c r="BD311" s="25"/>
      <c r="BE311" s="25"/>
      <c r="BF311" s="25"/>
      <c r="BG311" s="25"/>
      <c r="BH311" s="25"/>
      <c r="BI311" s="25"/>
      <c r="BJ311" s="26"/>
      <c r="BK311" s="1"/>
      <c r="BN311" s="8">
        <v>310</v>
      </c>
      <c r="BO311" s="9" t="str">
        <f>IF(INDEX('Staff List'!$E$9:$E$358, MATCH(BN311, NumList, 0))="", "", INDEX('Staff List'!$E$9:$E$358, MATCH(BN311, NumList, 0)))</f>
        <v/>
      </c>
      <c r="BP311" s="9" t="str">
        <f>IFERROR(RANK(BO311,$BO$2:$BO$351,1)+COUNTIF($BO$2:BO311,BO311)-1, "")</f>
        <v/>
      </c>
      <c r="BQ311" s="9" t="str">
        <f>IF(BO311="", "", COUNTIF($BO$2:BO311, BO311))</f>
        <v/>
      </c>
      <c r="BR311" s="68" t="str">
        <f t="shared" si="12"/>
        <v/>
      </c>
      <c r="BT311" s="8">
        <v>310</v>
      </c>
      <c r="BU311" s="9" t="str">
        <f>IFERROR(IF(INDEX($CL$2:$CL$7, MATCH(BU310, $CK$2:$CK$7, 0))&lt;=COUNTIF($BU$2:BU310, BU307), "", BU307), "")</f>
        <v/>
      </c>
      <c r="BV311" s="9" t="str">
        <f>IF(BU311="", "", COUNTIF($BU$2:BU311, BU311))</f>
        <v/>
      </c>
      <c r="BW311" s="68" t="str">
        <f t="shared" si="13"/>
        <v/>
      </c>
      <c r="BY311" s="80" t="str">
        <f t="shared" si="14"/>
        <v/>
      </c>
    </row>
    <row r="312" spans="1:77" x14ac:dyDescent="0.25">
      <c r="A312" s="1"/>
      <c r="B312" s="27"/>
      <c r="C312" s="121" t="str">
        <f ca="1">"Tier "&amp;M318&amp;""</f>
        <v xml:space="preserve">Tier </v>
      </c>
      <c r="D312" s="122"/>
      <c r="E312" s="122"/>
      <c r="F312" s="122"/>
      <c r="G312" s="122"/>
      <c r="H312" s="122"/>
      <c r="I312" s="122"/>
      <c r="J312" s="122"/>
      <c r="K312" s="122"/>
      <c r="L312" s="122"/>
      <c r="M312" s="239"/>
      <c r="N312" s="70"/>
      <c r="O312" s="121" t="str">
        <f ca="1">"Tier "&amp;Y318&amp;""</f>
        <v xml:space="preserve">Tier </v>
      </c>
      <c r="P312" s="122"/>
      <c r="Q312" s="122"/>
      <c r="R312" s="122"/>
      <c r="S312" s="122"/>
      <c r="T312" s="122"/>
      <c r="U312" s="122"/>
      <c r="V312" s="122"/>
      <c r="W312" s="122"/>
      <c r="X312" s="122"/>
      <c r="Y312" s="239"/>
      <c r="Z312" s="28"/>
      <c r="AA312" s="121" t="str">
        <f ca="1">"Tier "&amp;AK318&amp;""</f>
        <v xml:space="preserve">Tier </v>
      </c>
      <c r="AB312" s="122"/>
      <c r="AC312" s="122"/>
      <c r="AD312" s="122"/>
      <c r="AE312" s="122"/>
      <c r="AF312" s="122"/>
      <c r="AG312" s="122"/>
      <c r="AH312" s="122"/>
      <c r="AI312" s="122"/>
      <c r="AJ312" s="122"/>
      <c r="AK312" s="239"/>
      <c r="AL312" s="28"/>
      <c r="AM312" s="121" t="str">
        <f ca="1">"Tier "&amp;AW318&amp;""</f>
        <v xml:space="preserve">Tier </v>
      </c>
      <c r="AN312" s="122"/>
      <c r="AO312" s="122"/>
      <c r="AP312" s="122"/>
      <c r="AQ312" s="122"/>
      <c r="AR312" s="122"/>
      <c r="AS312" s="122"/>
      <c r="AT312" s="122"/>
      <c r="AU312" s="122"/>
      <c r="AV312" s="122"/>
      <c r="AW312" s="239"/>
      <c r="AX312" s="28"/>
      <c r="AY312" s="121" t="str">
        <f ca="1">"Tier "&amp;BI318&amp;""</f>
        <v xml:space="preserve">Tier </v>
      </c>
      <c r="AZ312" s="122"/>
      <c r="BA312" s="122"/>
      <c r="BB312" s="122"/>
      <c r="BC312" s="122"/>
      <c r="BD312" s="122"/>
      <c r="BE312" s="122"/>
      <c r="BF312" s="122"/>
      <c r="BG312" s="122"/>
      <c r="BH312" s="122"/>
      <c r="BI312" s="239"/>
      <c r="BJ312" s="29"/>
      <c r="BK312" s="70"/>
      <c r="BN312" s="8">
        <v>311</v>
      </c>
      <c r="BO312" s="9" t="str">
        <f>IF(INDEX('Staff List'!$E$9:$E$358, MATCH(BN312, NumList, 0))="", "", INDEX('Staff List'!$E$9:$E$358, MATCH(BN312, NumList, 0)))</f>
        <v/>
      </c>
      <c r="BP312" s="9" t="str">
        <f>IFERROR(RANK(BO312,$BO$2:$BO$351,1)+COUNTIF($BO$2:BO312,BO312)-1, "")</f>
        <v/>
      </c>
      <c r="BQ312" s="9" t="str">
        <f>IF(BO312="", "", COUNTIF($BO$2:BO312, BO312))</f>
        <v/>
      </c>
      <c r="BR312" s="68" t="str">
        <f t="shared" si="12"/>
        <v/>
      </c>
      <c r="BT312" s="8">
        <v>311</v>
      </c>
      <c r="BU312" s="9" t="str">
        <f>IFERROR(IF(INDEX($CL$2:$CL$7,MATCH(BU307,$CK$2:$CK$7,0))&lt;=COUNTIF($BU$2:BU311,BU307),IF((BU307+1)&lt;=6,BU307+1,""),BU307), "")</f>
        <v/>
      </c>
      <c r="BV312" s="9" t="str">
        <f>IF(BU312="", "", COUNTIF($BU$2:BU312, BU312))</f>
        <v/>
      </c>
      <c r="BW312" s="68" t="str">
        <f t="shared" si="13"/>
        <v/>
      </c>
      <c r="BY312" s="80" t="str">
        <f t="shared" si="14"/>
        <v/>
      </c>
    </row>
    <row r="313" spans="1:77" x14ac:dyDescent="0.25">
      <c r="A313" s="1"/>
      <c r="B313" s="27"/>
      <c r="C313" s="326" t="s">
        <v>91</v>
      </c>
      <c r="D313" s="325"/>
      <c r="E313" s="327"/>
      <c r="F313" s="328" t="str">
        <f ca="1">IFERROR(IF(INDEX('Staff List'!$C$9:$C$358, MATCH(M319, 'Staff List'!$B$9:$B$358, 0))="", "", INDEX('Staff List'!$C$9:$C$358, MATCH(M319, 'Staff List'!$B$9:$B$358, 0))), "")</f>
        <v/>
      </c>
      <c r="G313" s="329"/>
      <c r="H313" s="329"/>
      <c r="I313" s="329"/>
      <c r="J313" s="329"/>
      <c r="K313" s="329"/>
      <c r="L313" s="329"/>
      <c r="M313" s="330"/>
      <c r="N313" s="70"/>
      <c r="O313" s="326" t="s">
        <v>91</v>
      </c>
      <c r="P313" s="325"/>
      <c r="Q313" s="327"/>
      <c r="R313" s="328" t="str">
        <f ca="1">IFERROR(IF(INDEX('Staff List'!$C$9:$C$358, MATCH(Y319, 'Staff List'!$B$9:$B$358, 0))="", "", INDEX('Staff List'!$C$9:$C$358, MATCH(Y319, 'Staff List'!$B$9:$B$358, 0))), "")</f>
        <v/>
      </c>
      <c r="S313" s="329"/>
      <c r="T313" s="329"/>
      <c r="U313" s="329"/>
      <c r="V313" s="329"/>
      <c r="W313" s="329"/>
      <c r="X313" s="329"/>
      <c r="Y313" s="330"/>
      <c r="Z313" s="28"/>
      <c r="AA313" s="326" t="s">
        <v>91</v>
      </c>
      <c r="AB313" s="325"/>
      <c r="AC313" s="327"/>
      <c r="AD313" s="328" t="str">
        <f ca="1">IFERROR(IF(INDEX('Staff List'!$C$9:$C$358, MATCH(AK319, 'Staff List'!$B$9:$B$358, 0))="", "", INDEX('Staff List'!$C$9:$C$358, MATCH(AK319, 'Staff List'!$B$9:$B$358, 0))), "")</f>
        <v/>
      </c>
      <c r="AE313" s="329"/>
      <c r="AF313" s="329"/>
      <c r="AG313" s="329"/>
      <c r="AH313" s="329"/>
      <c r="AI313" s="329"/>
      <c r="AJ313" s="329"/>
      <c r="AK313" s="330"/>
      <c r="AL313" s="28"/>
      <c r="AM313" s="326" t="s">
        <v>91</v>
      </c>
      <c r="AN313" s="325"/>
      <c r="AO313" s="327"/>
      <c r="AP313" s="328" t="str">
        <f ca="1">IFERROR(IF(INDEX('Staff List'!$C$9:$C$358, MATCH(AW319, 'Staff List'!$B$9:$B$358, 0))="", "", INDEX('Staff List'!$C$9:$C$358, MATCH(AW319, 'Staff List'!$B$9:$B$358, 0))), "")</f>
        <v/>
      </c>
      <c r="AQ313" s="329"/>
      <c r="AR313" s="329"/>
      <c r="AS313" s="329"/>
      <c r="AT313" s="329"/>
      <c r="AU313" s="329"/>
      <c r="AV313" s="329"/>
      <c r="AW313" s="330"/>
      <c r="AX313" s="28"/>
      <c r="AY313" s="326" t="s">
        <v>91</v>
      </c>
      <c r="AZ313" s="325"/>
      <c r="BA313" s="327"/>
      <c r="BB313" s="328" t="str">
        <f ca="1">IFERROR(IF(INDEX('Staff List'!$C$9:$C$358, MATCH(BI319, 'Staff List'!$B$9:$B$358, 0))="", "", INDEX('Staff List'!$C$9:$C$358, MATCH(BI319, 'Staff List'!$B$9:$B$358, 0))), "")</f>
        <v/>
      </c>
      <c r="BC313" s="329"/>
      <c r="BD313" s="329"/>
      <c r="BE313" s="329"/>
      <c r="BF313" s="329"/>
      <c r="BG313" s="329"/>
      <c r="BH313" s="329"/>
      <c r="BI313" s="330"/>
      <c r="BJ313" s="29"/>
      <c r="BK313" s="70"/>
      <c r="BN313" s="8">
        <v>312</v>
      </c>
      <c r="BO313" s="9" t="str">
        <f>IF(INDEX('Staff List'!$E$9:$E$358, MATCH(BN313, NumList, 0))="", "", INDEX('Staff List'!$E$9:$E$358, MATCH(BN313, NumList, 0)))</f>
        <v/>
      </c>
      <c r="BP313" s="9" t="str">
        <f>IFERROR(RANK(BO313,$BO$2:$BO$351,1)+COUNTIF($BO$2:BO313,BO313)-1, "")</f>
        <v/>
      </c>
      <c r="BQ313" s="9" t="str">
        <f>IF(BO313="", "", COUNTIF($BO$2:BO313, BO313))</f>
        <v/>
      </c>
      <c r="BR313" s="68" t="str">
        <f t="shared" si="12"/>
        <v/>
      </c>
      <c r="BT313" s="8">
        <v>312</v>
      </c>
      <c r="BU313" s="9" t="str">
        <f>IFERROR(IF(INDEX($CL$2:$CL$7, MATCH(BU312, $CK$2:$CK$7, 0))&lt;=COUNTIF($BU$2:BU312, BU312), "", BU312), "")</f>
        <v/>
      </c>
      <c r="BV313" s="9" t="str">
        <f>IF(BU313="", "", COUNTIF($BU$2:BU313, BU313))</f>
        <v/>
      </c>
      <c r="BW313" s="68" t="str">
        <f t="shared" si="13"/>
        <v/>
      </c>
      <c r="BY313" s="80" t="str">
        <f t="shared" si="14"/>
        <v/>
      </c>
    </row>
    <row r="314" spans="1:77" x14ac:dyDescent="0.25">
      <c r="A314" s="1"/>
      <c r="B314" s="27"/>
      <c r="C314" s="332" t="s">
        <v>90</v>
      </c>
      <c r="D314" s="333"/>
      <c r="E314" s="72" t="str">
        <f ca="1">IFERROR(INDEX('Staff List'!$K$9:$K$358, MATCH(M319, 'Staff List'!$B$9:$B$358, 0)), "")</f>
        <v/>
      </c>
      <c r="F314" s="317" t="str">
        <f ca="1">IFERROR(IF(INDEX('Staff List'!$D$9:$D$358, MATCH(M319, 'Staff List'!$B$9:$B$358, 0))="", "", INDEX('Staff List'!$D$9:$D$358, MATCH(M319, 'Staff List'!$B$9:$B$358, 0))), "")</f>
        <v/>
      </c>
      <c r="G314" s="313"/>
      <c r="H314" s="313"/>
      <c r="I314" s="313"/>
      <c r="J314" s="313"/>
      <c r="K314" s="313"/>
      <c r="L314" s="313"/>
      <c r="M314" s="331"/>
      <c r="N314" s="70"/>
      <c r="O314" s="332" t="s">
        <v>90</v>
      </c>
      <c r="P314" s="333"/>
      <c r="Q314" s="72" t="str">
        <f ca="1">IFERROR(INDEX('Staff List'!$K$9:$K$358, MATCH(Y319, 'Staff List'!$B$9:$B$358, 0)), "")</f>
        <v/>
      </c>
      <c r="R314" s="317" t="str">
        <f ca="1">IFERROR(IF(INDEX('Staff List'!$D$9:$D$358, MATCH(Y319, 'Staff List'!$B$9:$B$358, 0))="", "", INDEX('Staff List'!$D$9:$D$358, MATCH(Y319, 'Staff List'!$B$9:$B$358, 0))), "")</f>
        <v/>
      </c>
      <c r="S314" s="313"/>
      <c r="T314" s="313"/>
      <c r="U314" s="313"/>
      <c r="V314" s="313"/>
      <c r="W314" s="313"/>
      <c r="X314" s="313"/>
      <c r="Y314" s="331"/>
      <c r="Z314" s="28"/>
      <c r="AA314" s="332" t="s">
        <v>90</v>
      </c>
      <c r="AB314" s="333"/>
      <c r="AC314" s="72" t="str">
        <f ca="1">IFERROR(INDEX('Staff List'!$K$9:$K$358, MATCH(AK319, 'Staff List'!$B$9:$B$358, 0)), "")</f>
        <v/>
      </c>
      <c r="AD314" s="317" t="str">
        <f ca="1">IFERROR(IF(INDEX('Staff List'!$D$9:$D$358, MATCH(AK319, 'Staff List'!$B$9:$B$358, 0))="", "", INDEX('Staff List'!$D$9:$D$358, MATCH(AK319, 'Staff List'!$B$9:$B$358, 0))), "")</f>
        <v/>
      </c>
      <c r="AE314" s="313"/>
      <c r="AF314" s="313"/>
      <c r="AG314" s="313"/>
      <c r="AH314" s="313"/>
      <c r="AI314" s="313"/>
      <c r="AJ314" s="313"/>
      <c r="AK314" s="331"/>
      <c r="AL314" s="28"/>
      <c r="AM314" s="332" t="s">
        <v>90</v>
      </c>
      <c r="AN314" s="333"/>
      <c r="AO314" s="72" t="str">
        <f ca="1">IFERROR(INDEX('Staff List'!$K$9:$K$358, MATCH(AW319, 'Staff List'!$B$9:$B$358, 0)), "")</f>
        <v/>
      </c>
      <c r="AP314" s="317" t="str">
        <f ca="1">IFERROR(IF(INDEX('Staff List'!$D$9:$D$358, MATCH(AW319, 'Staff List'!$B$9:$B$358, 0))="", "", INDEX('Staff List'!$D$9:$D$358, MATCH(AW319, 'Staff List'!$B$9:$B$358, 0))), "")</f>
        <v/>
      </c>
      <c r="AQ314" s="313"/>
      <c r="AR314" s="313"/>
      <c r="AS314" s="313"/>
      <c r="AT314" s="313"/>
      <c r="AU314" s="313"/>
      <c r="AV314" s="313"/>
      <c r="AW314" s="331"/>
      <c r="AX314" s="28"/>
      <c r="AY314" s="332" t="s">
        <v>90</v>
      </c>
      <c r="AZ314" s="333"/>
      <c r="BA314" s="72" t="str">
        <f ca="1">IFERROR(INDEX('Staff List'!$K$9:$K$358, MATCH(BI319, 'Staff List'!$B$9:$B$358, 0)), "")</f>
        <v/>
      </c>
      <c r="BB314" s="317" t="str">
        <f ca="1">IFERROR(IF(INDEX('Staff List'!$D$9:$D$358, MATCH(BI319, 'Staff List'!$B$9:$B$358, 0))="", "", INDEX('Staff List'!$D$9:$D$358, MATCH(BI319, 'Staff List'!$B$9:$B$358, 0))), "")</f>
        <v/>
      </c>
      <c r="BC314" s="313"/>
      <c r="BD314" s="313"/>
      <c r="BE314" s="313"/>
      <c r="BF314" s="313"/>
      <c r="BG314" s="313"/>
      <c r="BH314" s="313"/>
      <c r="BI314" s="331"/>
      <c r="BJ314" s="29"/>
      <c r="BK314" s="70"/>
      <c r="BN314" s="8">
        <v>313</v>
      </c>
      <c r="BO314" s="9" t="str">
        <f>IF(INDEX('Staff List'!$E$9:$E$358, MATCH(BN314, NumList, 0))="", "", INDEX('Staff List'!$E$9:$E$358, MATCH(BN314, NumList, 0)))</f>
        <v/>
      </c>
      <c r="BP314" s="9" t="str">
        <f>IFERROR(RANK(BO314,$BO$2:$BO$351,1)+COUNTIF($BO$2:BO314,BO314)-1, "")</f>
        <v/>
      </c>
      <c r="BQ314" s="9" t="str">
        <f>IF(BO314="", "", COUNTIF($BO$2:BO314, BO314))</f>
        <v/>
      </c>
      <c r="BR314" s="68" t="str">
        <f t="shared" si="12"/>
        <v/>
      </c>
      <c r="BT314" s="8">
        <v>313</v>
      </c>
      <c r="BU314" s="9" t="str">
        <f>IFERROR(IF(INDEX($CL$2:$CL$7, MATCH(BU313, $CK$2:$CK$7, 0))&lt;=COUNTIF($BU$2:BU313, BU312), "", BU312), "")</f>
        <v/>
      </c>
      <c r="BV314" s="9" t="str">
        <f>IF(BU314="", "", COUNTIF($BU$2:BU314, BU314))</f>
        <v/>
      </c>
      <c r="BW314" s="68" t="str">
        <f t="shared" si="13"/>
        <v/>
      </c>
      <c r="BY314" s="80" t="str">
        <f t="shared" si="14"/>
        <v/>
      </c>
    </row>
    <row r="315" spans="1:77" x14ac:dyDescent="0.25">
      <c r="A315" s="1"/>
      <c r="B315" s="27"/>
      <c r="C315" s="314" t="s">
        <v>95</v>
      </c>
      <c r="D315" s="315"/>
      <c r="E315" s="315"/>
      <c r="F315" s="325"/>
      <c r="G315" s="73" t="str">
        <f ca="1">IFERROR(INDEX('Staff List'!$H$9:$H$358, MATCH(M319, 'Staff List'!$B$9:$B$358, 0)), "")</f>
        <v/>
      </c>
      <c r="H315" s="323" t="str">
        <f ca="1">IFERROR(INDEX('Staff List'!$AU$6:$AU$10, MATCH(G315, 'Staff List'!$AJ$6:$AJ$10, 0)), "")</f>
        <v/>
      </c>
      <c r="I315" s="324"/>
      <c r="J315" s="324"/>
      <c r="K315" s="324"/>
      <c r="L315" s="324"/>
      <c r="M315" s="331"/>
      <c r="N315" s="70"/>
      <c r="O315" s="314" t="s">
        <v>95</v>
      </c>
      <c r="P315" s="315"/>
      <c r="Q315" s="315"/>
      <c r="R315" s="325"/>
      <c r="S315" s="73" t="str">
        <f ca="1">IFERROR(INDEX('Staff List'!$H$9:$H$358, MATCH(Y319, 'Staff List'!$B$9:$B$358, 0)), "")</f>
        <v/>
      </c>
      <c r="T315" s="323" t="str">
        <f ca="1">IFERROR(INDEX('Staff List'!$AU$6:$AU$10, MATCH(S315, 'Staff List'!$AJ$6:$AJ$10, 0)), "")</f>
        <v/>
      </c>
      <c r="U315" s="324"/>
      <c r="V315" s="324"/>
      <c r="W315" s="324"/>
      <c r="X315" s="324"/>
      <c r="Y315" s="331"/>
      <c r="Z315" s="28"/>
      <c r="AA315" s="314" t="s">
        <v>95</v>
      </c>
      <c r="AB315" s="315"/>
      <c r="AC315" s="315"/>
      <c r="AD315" s="325"/>
      <c r="AE315" s="73" t="str">
        <f ca="1">IFERROR(INDEX('Staff List'!$H$9:$H$358, MATCH(AK319, 'Staff List'!$B$9:$B$358, 0)), "")</f>
        <v/>
      </c>
      <c r="AF315" s="323" t="str">
        <f ca="1">IFERROR(INDEX('Staff List'!$AU$6:$AU$10, MATCH(AE315, 'Staff List'!$AJ$6:$AJ$10, 0)), "")</f>
        <v/>
      </c>
      <c r="AG315" s="324"/>
      <c r="AH315" s="324"/>
      <c r="AI315" s="324"/>
      <c r="AJ315" s="324"/>
      <c r="AK315" s="331"/>
      <c r="AL315" s="28"/>
      <c r="AM315" s="314" t="s">
        <v>95</v>
      </c>
      <c r="AN315" s="315"/>
      <c r="AO315" s="315"/>
      <c r="AP315" s="325"/>
      <c r="AQ315" s="73" t="str">
        <f ca="1">IFERROR(INDEX('Staff List'!$H$9:$H$358, MATCH(AW319, 'Staff List'!$B$9:$B$358, 0)), "")</f>
        <v/>
      </c>
      <c r="AR315" s="323" t="str">
        <f ca="1">IFERROR(INDEX('Staff List'!$AU$6:$AU$10, MATCH(AQ315, 'Staff List'!$AJ$6:$AJ$10, 0)), "")</f>
        <v/>
      </c>
      <c r="AS315" s="324"/>
      <c r="AT315" s="324"/>
      <c r="AU315" s="324"/>
      <c r="AV315" s="324"/>
      <c r="AW315" s="331"/>
      <c r="AX315" s="28"/>
      <c r="AY315" s="314" t="s">
        <v>95</v>
      </c>
      <c r="AZ315" s="315"/>
      <c r="BA315" s="315"/>
      <c r="BB315" s="325"/>
      <c r="BC315" s="73" t="str">
        <f ca="1">IFERROR(INDEX('Staff List'!$H$9:$H$358, MATCH(BI319, 'Staff List'!$B$9:$B$358, 0)), "")</f>
        <v/>
      </c>
      <c r="BD315" s="323" t="str">
        <f ca="1">IFERROR(INDEX('Staff List'!$AU$6:$AU$10, MATCH(BC315, 'Staff List'!$AJ$6:$AJ$10, 0)), "")</f>
        <v/>
      </c>
      <c r="BE315" s="324"/>
      <c r="BF315" s="324"/>
      <c r="BG315" s="324"/>
      <c r="BH315" s="324"/>
      <c r="BI315" s="331"/>
      <c r="BJ315" s="29"/>
      <c r="BK315" s="70"/>
      <c r="BN315" s="8">
        <v>314</v>
      </c>
      <c r="BO315" s="9" t="str">
        <f>IF(INDEX('Staff List'!$E$9:$E$358, MATCH(BN315, NumList, 0))="", "", INDEX('Staff List'!$E$9:$E$358, MATCH(BN315, NumList, 0)))</f>
        <v/>
      </c>
      <c r="BP315" s="9" t="str">
        <f>IFERROR(RANK(BO315,$BO$2:$BO$351,1)+COUNTIF($BO$2:BO315,BO315)-1, "")</f>
        <v/>
      </c>
      <c r="BQ315" s="9" t="str">
        <f>IF(BO315="", "", COUNTIF($BO$2:BO315, BO315))</f>
        <v/>
      </c>
      <c r="BR315" s="68" t="str">
        <f t="shared" si="12"/>
        <v/>
      </c>
      <c r="BT315" s="8">
        <v>314</v>
      </c>
      <c r="BU315" s="9" t="str">
        <f>IFERROR(IF(INDEX($CL$2:$CL$7, MATCH(BU314, $CK$2:$CK$7, 0))&lt;=COUNTIF($BU$2:BU314, BU312), "", BU312), "")</f>
        <v/>
      </c>
      <c r="BV315" s="9" t="str">
        <f>IF(BU315="", "", COUNTIF($BU$2:BU315, BU315))</f>
        <v/>
      </c>
      <c r="BW315" s="68" t="str">
        <f t="shared" si="13"/>
        <v/>
      </c>
      <c r="BY315" s="80" t="str">
        <f t="shared" si="14"/>
        <v/>
      </c>
    </row>
    <row r="316" spans="1:77" x14ac:dyDescent="0.25">
      <c r="A316" s="1"/>
      <c r="B316" s="27"/>
      <c r="C316" s="314" t="s">
        <v>94</v>
      </c>
      <c r="D316" s="315"/>
      <c r="E316" s="315"/>
      <c r="F316" s="315"/>
      <c r="G316" s="74" t="str">
        <f ca="1">IFERROR(INDEX('Staff List'!$G$9:$G$358, MATCH(M319, 'Staff List'!$B$9:$B$358, 0)), "")</f>
        <v/>
      </c>
      <c r="H316" s="317" t="str">
        <f ca="1">IFERROR(INDEX('Staff List'!$AP$6:$AP$8, MATCH(G316, 'Staff List'!$AI$6:$AI$8, 0)), "")</f>
        <v/>
      </c>
      <c r="I316" s="313"/>
      <c r="J316" s="313"/>
      <c r="K316" s="313"/>
      <c r="L316" s="313"/>
      <c r="M316" s="331"/>
      <c r="N316" s="70"/>
      <c r="O316" s="314" t="s">
        <v>94</v>
      </c>
      <c r="P316" s="315"/>
      <c r="Q316" s="315"/>
      <c r="R316" s="315"/>
      <c r="S316" s="74" t="str">
        <f ca="1">IFERROR(INDEX('Staff List'!$G$9:$G$358, MATCH(Y319, 'Staff List'!$B$9:$B$358, 0)), "")</f>
        <v/>
      </c>
      <c r="T316" s="317" t="str">
        <f ca="1">IFERROR(INDEX('Staff List'!$AP$6:$AP$8, MATCH(S316, 'Staff List'!$AI$6:$AI$8, 0)), "")</f>
        <v/>
      </c>
      <c r="U316" s="313"/>
      <c r="V316" s="313"/>
      <c r="W316" s="313"/>
      <c r="X316" s="313"/>
      <c r="Y316" s="331"/>
      <c r="Z316" s="28"/>
      <c r="AA316" s="314" t="s">
        <v>94</v>
      </c>
      <c r="AB316" s="315"/>
      <c r="AC316" s="315"/>
      <c r="AD316" s="315"/>
      <c r="AE316" s="74" t="str">
        <f ca="1">IFERROR(INDEX('Staff List'!$G$9:$G$358, MATCH(AK319, 'Staff List'!$B$9:$B$358, 0)), "")</f>
        <v/>
      </c>
      <c r="AF316" s="317" t="str">
        <f ca="1">IFERROR(INDEX('Staff List'!$AP$6:$AP$8, MATCH(AE316, 'Staff List'!$AI$6:$AI$8, 0)), "")</f>
        <v/>
      </c>
      <c r="AG316" s="313"/>
      <c r="AH316" s="313"/>
      <c r="AI316" s="313"/>
      <c r="AJ316" s="313"/>
      <c r="AK316" s="331"/>
      <c r="AL316" s="28"/>
      <c r="AM316" s="314" t="s">
        <v>94</v>
      </c>
      <c r="AN316" s="315"/>
      <c r="AO316" s="315"/>
      <c r="AP316" s="315"/>
      <c r="AQ316" s="74" t="str">
        <f ca="1">IFERROR(INDEX('Staff List'!$G$9:$G$358, MATCH(AW319, 'Staff List'!$B$9:$B$358, 0)), "")</f>
        <v/>
      </c>
      <c r="AR316" s="317" t="str">
        <f ca="1">IFERROR(INDEX('Staff List'!$AP$6:$AP$8, MATCH(AQ316, 'Staff List'!$AI$6:$AI$8, 0)), "")</f>
        <v/>
      </c>
      <c r="AS316" s="313"/>
      <c r="AT316" s="313"/>
      <c r="AU316" s="313"/>
      <c r="AV316" s="313"/>
      <c r="AW316" s="331"/>
      <c r="AX316" s="28"/>
      <c r="AY316" s="314" t="s">
        <v>94</v>
      </c>
      <c r="AZ316" s="315"/>
      <c r="BA316" s="315"/>
      <c r="BB316" s="315"/>
      <c r="BC316" s="74" t="str">
        <f ca="1">IFERROR(INDEX('Staff List'!$G$9:$G$358, MATCH(BI319, 'Staff List'!$B$9:$B$358, 0)), "")</f>
        <v/>
      </c>
      <c r="BD316" s="317" t="str">
        <f ca="1">IFERROR(INDEX('Staff List'!$AP$6:$AP$8, MATCH(BC316, 'Staff List'!$AI$6:$AI$8, 0)), "")</f>
        <v/>
      </c>
      <c r="BE316" s="313"/>
      <c r="BF316" s="313"/>
      <c r="BG316" s="313"/>
      <c r="BH316" s="313"/>
      <c r="BI316" s="331"/>
      <c r="BJ316" s="29"/>
      <c r="BK316" s="70"/>
      <c r="BN316" s="8">
        <v>315</v>
      </c>
      <c r="BO316" s="9" t="str">
        <f>IF(INDEX('Staff List'!$E$9:$E$358, MATCH(BN316, NumList, 0))="", "", INDEX('Staff List'!$E$9:$E$358, MATCH(BN316, NumList, 0)))</f>
        <v/>
      </c>
      <c r="BP316" s="9" t="str">
        <f>IFERROR(RANK(BO316,$BO$2:$BO$351,1)+COUNTIF($BO$2:BO316,BO316)-1, "")</f>
        <v/>
      </c>
      <c r="BQ316" s="9" t="str">
        <f>IF(BO316="", "", COUNTIF($BO$2:BO316, BO316))</f>
        <v/>
      </c>
      <c r="BR316" s="68" t="str">
        <f t="shared" si="12"/>
        <v/>
      </c>
      <c r="BT316" s="8">
        <v>315</v>
      </c>
      <c r="BU316" s="9" t="str">
        <f>IFERROR(IF(INDEX($CL$2:$CL$7, MATCH(BU315, $CK$2:$CK$7, 0))&lt;=COUNTIF($BU$2:BU315, BU312), "", BU312), "")</f>
        <v/>
      </c>
      <c r="BV316" s="9" t="str">
        <f>IF(BU316="", "", COUNTIF($BU$2:BU316, BU316))</f>
        <v/>
      </c>
      <c r="BW316" s="68" t="str">
        <f t="shared" si="13"/>
        <v/>
      </c>
      <c r="BY316" s="80" t="str">
        <f t="shared" si="14"/>
        <v/>
      </c>
    </row>
    <row r="317" spans="1:77" x14ac:dyDescent="0.25">
      <c r="A317" s="1"/>
      <c r="B317" s="27"/>
      <c r="C317" s="314" t="s">
        <v>97</v>
      </c>
      <c r="D317" s="315"/>
      <c r="E317" s="315"/>
      <c r="F317" s="319"/>
      <c r="G317" s="320"/>
      <c r="H317" s="317" t="str">
        <f ca="1">IFERROR(INDEX('Staff List'!$AT$6:$AT$8, MATCH(E314, 'Staff List'!$AM$6:$AM$8, 0)), "")</f>
        <v/>
      </c>
      <c r="I317" s="313"/>
      <c r="J317" s="313"/>
      <c r="K317" s="313"/>
      <c r="L317" s="313"/>
      <c r="M317" s="75" t="e">
        <f ca="1">INDEX($BY$2:$BY$401, MATCH(M320, $BT$2:$BT$401, 0))</f>
        <v>#N/A</v>
      </c>
      <c r="N317" s="70"/>
      <c r="O317" s="314" t="s">
        <v>97</v>
      </c>
      <c r="P317" s="315"/>
      <c r="Q317" s="315"/>
      <c r="R317" s="319"/>
      <c r="S317" s="320"/>
      <c r="T317" s="317" t="str">
        <f ca="1">IFERROR(INDEX('Staff List'!$AT$6:$AT$8, MATCH(Q314, 'Staff List'!$AM$6:$AM$8, 0)), "")</f>
        <v/>
      </c>
      <c r="U317" s="313"/>
      <c r="V317" s="313"/>
      <c r="W317" s="313"/>
      <c r="X317" s="313"/>
      <c r="Y317" s="75" t="e">
        <f ca="1">INDEX($BY$2:$BY$401, MATCH(Y320, $BT$2:$BT$401, 0))</f>
        <v>#N/A</v>
      </c>
      <c r="Z317" s="28"/>
      <c r="AA317" s="314" t="s">
        <v>97</v>
      </c>
      <c r="AB317" s="315"/>
      <c r="AC317" s="315"/>
      <c r="AD317" s="319"/>
      <c r="AE317" s="320"/>
      <c r="AF317" s="317" t="str">
        <f ca="1">IFERROR(INDEX('Staff List'!$AT$6:$AT$8, MATCH(AC314, 'Staff List'!$AM$6:$AM$8, 0)), "")</f>
        <v/>
      </c>
      <c r="AG317" s="313"/>
      <c r="AH317" s="313"/>
      <c r="AI317" s="313"/>
      <c r="AJ317" s="313"/>
      <c r="AK317" s="75" t="e">
        <f ca="1">INDEX($BY$2:$BY$401, MATCH(AK320, $BT$2:$BT$401, 0))</f>
        <v>#N/A</v>
      </c>
      <c r="AL317" s="28"/>
      <c r="AM317" s="314" t="s">
        <v>97</v>
      </c>
      <c r="AN317" s="315"/>
      <c r="AO317" s="315"/>
      <c r="AP317" s="319"/>
      <c r="AQ317" s="320"/>
      <c r="AR317" s="317" t="str">
        <f ca="1">IFERROR(INDEX('Staff List'!$AT$6:$AT$8, MATCH(AO314, 'Staff List'!$AM$6:$AM$8, 0)), "")</f>
        <v/>
      </c>
      <c r="AS317" s="313"/>
      <c r="AT317" s="313"/>
      <c r="AU317" s="313"/>
      <c r="AV317" s="313"/>
      <c r="AW317" s="75" t="e">
        <f ca="1">INDEX($BY$2:$BY$401, MATCH(AW320, $BT$2:$BT$401, 0))</f>
        <v>#N/A</v>
      </c>
      <c r="AX317" s="28"/>
      <c r="AY317" s="314" t="s">
        <v>97</v>
      </c>
      <c r="AZ317" s="315"/>
      <c r="BA317" s="315"/>
      <c r="BB317" s="319"/>
      <c r="BC317" s="320"/>
      <c r="BD317" s="317" t="str">
        <f ca="1">IFERROR(INDEX('Staff List'!$AT$6:$AT$8, MATCH(BA314, 'Staff List'!$AM$6:$AM$8, 0)), "")</f>
        <v/>
      </c>
      <c r="BE317" s="313"/>
      <c r="BF317" s="313"/>
      <c r="BG317" s="313"/>
      <c r="BH317" s="313"/>
      <c r="BI317" s="75" t="e">
        <f ca="1">INDEX($BY$2:$BY$401, MATCH(BI320, $BT$2:$BT$401, 0))</f>
        <v>#N/A</v>
      </c>
      <c r="BJ317" s="29"/>
      <c r="BK317" s="70"/>
      <c r="BN317" s="8">
        <v>316</v>
      </c>
      <c r="BO317" s="9" t="str">
        <f>IF(INDEX('Staff List'!$E$9:$E$358, MATCH(BN317, NumList, 0))="", "", INDEX('Staff List'!$E$9:$E$358, MATCH(BN317, NumList, 0)))</f>
        <v/>
      </c>
      <c r="BP317" s="9" t="str">
        <f>IFERROR(RANK(BO317,$BO$2:$BO$351,1)+COUNTIF($BO$2:BO317,BO317)-1, "")</f>
        <v/>
      </c>
      <c r="BQ317" s="9" t="str">
        <f>IF(BO317="", "", COUNTIF($BO$2:BO317, BO317))</f>
        <v/>
      </c>
      <c r="BR317" s="68" t="str">
        <f t="shared" si="12"/>
        <v/>
      </c>
      <c r="BT317" s="8">
        <v>316</v>
      </c>
      <c r="BU317" s="9" t="str">
        <f>IFERROR(IF(INDEX($CL$2:$CL$7,MATCH(BU312,$CK$2:$CK$7,0))&lt;=COUNTIF($BU$2:BU316,BU312),IF((BU312+1)&lt;=6,BU312+1,""),BU312), "")</f>
        <v/>
      </c>
      <c r="BV317" s="9" t="str">
        <f>IF(BU317="", "", COUNTIF($BU$2:BU317, BU317))</f>
        <v/>
      </c>
      <c r="BW317" s="68" t="str">
        <f t="shared" si="13"/>
        <v/>
      </c>
      <c r="BY317" s="80" t="str">
        <f t="shared" si="14"/>
        <v/>
      </c>
    </row>
    <row r="318" spans="1:77" x14ac:dyDescent="0.25">
      <c r="A318" s="1"/>
      <c r="B318" s="27"/>
      <c r="C318" s="314" t="s">
        <v>93</v>
      </c>
      <c r="D318" s="315"/>
      <c r="E318" s="316"/>
      <c r="F318" s="313" t="str">
        <f ca="1">IFERROR(IF(INDEX('Staff List'!$M$9:$M$358, MATCH(M319, 'Staff List'!$B$9:$B$358, 0))="", "", INDEX('Staff List'!$M$9:$M$358, MATCH(M319, 'Staff List'!$B$9:$B$358, 0))), "")</f>
        <v/>
      </c>
      <c r="G318" s="313"/>
      <c r="H318" s="313"/>
      <c r="I318" s="313"/>
      <c r="J318" s="313"/>
      <c r="K318" s="313"/>
      <c r="L318" s="313"/>
      <c r="M318" s="75" t="str">
        <f ca="1">IFERROR(INDEX($BO$2:$BO$351, MATCH(M317, $BP$2:$BP$351, 0)), "")</f>
        <v/>
      </c>
      <c r="N318" s="71"/>
      <c r="O318" s="314" t="s">
        <v>93</v>
      </c>
      <c r="P318" s="315"/>
      <c r="Q318" s="316"/>
      <c r="R318" s="313" t="str">
        <f ca="1">IFERROR(IF(INDEX('Staff List'!$M$9:$M$358, MATCH(Y319, 'Staff List'!$B$9:$B$358, 0))="", "", INDEX('Staff List'!$M$9:$M$358, MATCH(Y319, 'Staff List'!$B$9:$B$358, 0))), "")</f>
        <v/>
      </c>
      <c r="S318" s="313"/>
      <c r="T318" s="313"/>
      <c r="U318" s="313"/>
      <c r="V318" s="313"/>
      <c r="W318" s="313"/>
      <c r="X318" s="313"/>
      <c r="Y318" s="75" t="str">
        <f ca="1">IFERROR(INDEX($BO$2:$BO$351, MATCH(Y317, $BP$2:$BP$351, 0)), "")</f>
        <v/>
      </c>
      <c r="Z318" s="28"/>
      <c r="AA318" s="314" t="s">
        <v>93</v>
      </c>
      <c r="AB318" s="315"/>
      <c r="AC318" s="316"/>
      <c r="AD318" s="313" t="str">
        <f ca="1">IFERROR(IF(INDEX('Staff List'!$M$9:$M$358, MATCH(AK319, 'Staff List'!$B$9:$B$358, 0))="", "", INDEX('Staff List'!$M$9:$M$358, MATCH(AK319, 'Staff List'!$B$9:$B$358, 0))), "")</f>
        <v/>
      </c>
      <c r="AE318" s="313"/>
      <c r="AF318" s="313"/>
      <c r="AG318" s="313"/>
      <c r="AH318" s="313"/>
      <c r="AI318" s="313"/>
      <c r="AJ318" s="313"/>
      <c r="AK318" s="75" t="str">
        <f ca="1">IFERROR(INDEX($BO$2:$BO$351, MATCH(AK317, $BP$2:$BP$351, 0)), "")</f>
        <v/>
      </c>
      <c r="AL318" s="28"/>
      <c r="AM318" s="314" t="s">
        <v>93</v>
      </c>
      <c r="AN318" s="315"/>
      <c r="AO318" s="316"/>
      <c r="AP318" s="313" t="str">
        <f ca="1">IFERROR(IF(INDEX('Staff List'!$M$9:$M$358, MATCH(AW319, 'Staff List'!$B$9:$B$358, 0))="", "", INDEX('Staff List'!$M$9:$M$358, MATCH(AW319, 'Staff List'!$B$9:$B$358, 0))), "")</f>
        <v/>
      </c>
      <c r="AQ318" s="313"/>
      <c r="AR318" s="313"/>
      <c r="AS318" s="313"/>
      <c r="AT318" s="313"/>
      <c r="AU318" s="313"/>
      <c r="AV318" s="313"/>
      <c r="AW318" s="75" t="str">
        <f ca="1">IFERROR(INDEX($BO$2:$BO$351, MATCH(AW317, $BP$2:$BP$351, 0)), "")</f>
        <v/>
      </c>
      <c r="AX318" s="28"/>
      <c r="AY318" s="314" t="s">
        <v>93</v>
      </c>
      <c r="AZ318" s="315"/>
      <c r="BA318" s="316"/>
      <c r="BB318" s="313" t="str">
        <f ca="1">IFERROR(IF(INDEX('Staff List'!$M$9:$M$358, MATCH(BI319, 'Staff List'!$B$9:$B$358, 0))="", "", INDEX('Staff List'!$M$9:$M$358, MATCH(BI319, 'Staff List'!$B$9:$B$358, 0))), "")</f>
        <v/>
      </c>
      <c r="BC318" s="313"/>
      <c r="BD318" s="313"/>
      <c r="BE318" s="313"/>
      <c r="BF318" s="313"/>
      <c r="BG318" s="313"/>
      <c r="BH318" s="313"/>
      <c r="BI318" s="75" t="str">
        <f ca="1">IFERROR(INDEX($BO$2:$BO$351, MATCH(BI317, $BP$2:$BP$351, 0)), "")</f>
        <v/>
      </c>
      <c r="BJ318" s="29"/>
      <c r="BK318" s="70"/>
      <c r="BN318" s="8">
        <v>317</v>
      </c>
      <c r="BO318" s="9" t="str">
        <f>IF(INDEX('Staff List'!$E$9:$E$358, MATCH(BN318, NumList, 0))="", "", INDEX('Staff List'!$E$9:$E$358, MATCH(BN318, NumList, 0)))</f>
        <v/>
      </c>
      <c r="BP318" s="9" t="str">
        <f>IFERROR(RANK(BO318,$BO$2:$BO$351,1)+COUNTIF($BO$2:BO318,BO318)-1, "")</f>
        <v/>
      </c>
      <c r="BQ318" s="9" t="str">
        <f>IF(BO318="", "", COUNTIF($BO$2:BO318, BO318))</f>
        <v/>
      </c>
      <c r="BR318" s="68" t="str">
        <f t="shared" si="12"/>
        <v/>
      </c>
      <c r="BT318" s="8">
        <v>317</v>
      </c>
      <c r="BU318" s="9" t="str">
        <f>IFERROR(IF(INDEX($CL$2:$CL$7, MATCH(BU317, $CK$2:$CK$7, 0))&lt;=COUNTIF($BU$2:BU317, BU317), "", BU317), "")</f>
        <v/>
      </c>
      <c r="BV318" s="9" t="str">
        <f>IF(BU318="", "", COUNTIF($BU$2:BU318, BU318))</f>
        <v/>
      </c>
      <c r="BW318" s="68" t="str">
        <f t="shared" si="13"/>
        <v/>
      </c>
      <c r="BY318" s="80" t="str">
        <f t="shared" si="14"/>
        <v/>
      </c>
    </row>
    <row r="319" spans="1:77" x14ac:dyDescent="0.25">
      <c r="A319" s="1"/>
      <c r="B319" s="27"/>
      <c r="C319" s="314" t="s">
        <v>92</v>
      </c>
      <c r="D319" s="315"/>
      <c r="E319" s="316"/>
      <c r="F319" s="317" t="str">
        <f ca="1">IFERROR(IF(INDEX('Staff List'!$Q$9:$Q$358, MATCH(M319, 'Staff List'!$B$9:$B$358, 0))="", "", INDEX('Staff List'!$Q$9:$Q$358, MATCH(M319, 'Staff List'!$B$9:$B$358, 0))), "")</f>
        <v/>
      </c>
      <c r="G319" s="313"/>
      <c r="H319" s="313"/>
      <c r="I319" s="313"/>
      <c r="J319" s="313"/>
      <c r="K319" s="313"/>
      <c r="L319" s="313"/>
      <c r="M319" s="75" t="str">
        <f ca="1">IFERROR(IF(M317="", "", INDEX($BN$2:$BN$351, MATCH(M317, $BP$2:$BP$351, 0))), "")</f>
        <v/>
      </c>
      <c r="N319" s="71"/>
      <c r="O319" s="314" t="s">
        <v>92</v>
      </c>
      <c r="P319" s="315"/>
      <c r="Q319" s="316"/>
      <c r="R319" s="317" t="str">
        <f ca="1">IFERROR(IF(INDEX('Staff List'!$Q$9:$Q$358, MATCH(Y319, 'Staff List'!$B$9:$B$358, 0))="", "", INDEX('Staff List'!$Q$9:$Q$358, MATCH(Y319, 'Staff List'!$B$9:$B$358, 0))), "")</f>
        <v/>
      </c>
      <c r="S319" s="313"/>
      <c r="T319" s="313"/>
      <c r="U319" s="313"/>
      <c r="V319" s="313"/>
      <c r="W319" s="313"/>
      <c r="X319" s="313"/>
      <c r="Y319" s="75" t="str">
        <f ca="1">IFERROR(IF(Y317="", "", INDEX($BN$2:$BN$351, MATCH(Y317, $BP$2:$BP$351, 0))), "")</f>
        <v/>
      </c>
      <c r="Z319" s="28"/>
      <c r="AA319" s="314" t="s">
        <v>92</v>
      </c>
      <c r="AB319" s="315"/>
      <c r="AC319" s="316"/>
      <c r="AD319" s="317" t="str">
        <f ca="1">IFERROR(IF(INDEX('Staff List'!$Q$9:$Q$358, MATCH(AK319, 'Staff List'!$B$9:$B$358, 0))="", "", INDEX('Staff List'!$Q$9:$Q$358, MATCH(AK319, 'Staff List'!$B$9:$B$358, 0))), "")</f>
        <v/>
      </c>
      <c r="AE319" s="313"/>
      <c r="AF319" s="313"/>
      <c r="AG319" s="313"/>
      <c r="AH319" s="313"/>
      <c r="AI319" s="313"/>
      <c r="AJ319" s="313"/>
      <c r="AK319" s="75" t="str">
        <f ca="1">IFERROR(IF(AK317="", "", INDEX($BN$2:$BN$351, MATCH(AK317, $BP$2:$BP$351, 0))), "")</f>
        <v/>
      </c>
      <c r="AL319" s="28"/>
      <c r="AM319" s="314" t="s">
        <v>92</v>
      </c>
      <c r="AN319" s="315"/>
      <c r="AO319" s="316"/>
      <c r="AP319" s="317" t="str">
        <f ca="1">IFERROR(IF(INDEX('Staff List'!$Q$9:$Q$358, MATCH(AW319, 'Staff List'!$B$9:$B$358, 0))="", "", INDEX('Staff List'!$Q$9:$Q$358, MATCH(AW319, 'Staff List'!$B$9:$B$358, 0))), "")</f>
        <v/>
      </c>
      <c r="AQ319" s="313"/>
      <c r="AR319" s="313"/>
      <c r="AS319" s="313"/>
      <c r="AT319" s="313"/>
      <c r="AU319" s="313"/>
      <c r="AV319" s="313"/>
      <c r="AW319" s="75" t="str">
        <f ca="1">IFERROR(IF(AW317="", "", INDEX($BN$2:$BN$351, MATCH(AW317, $BP$2:$BP$351, 0))), "")</f>
        <v/>
      </c>
      <c r="AX319" s="28"/>
      <c r="AY319" s="314" t="s">
        <v>92</v>
      </c>
      <c r="AZ319" s="315"/>
      <c r="BA319" s="316"/>
      <c r="BB319" s="317" t="str">
        <f ca="1">IFERROR(IF(INDEX('Staff List'!$Q$9:$Q$358, MATCH(BI319, 'Staff List'!$B$9:$B$358, 0))="", "", INDEX('Staff List'!$Q$9:$Q$358, MATCH(BI319, 'Staff List'!$B$9:$B$358, 0))), "")</f>
        <v/>
      </c>
      <c r="BC319" s="313"/>
      <c r="BD319" s="313"/>
      <c r="BE319" s="313"/>
      <c r="BF319" s="313"/>
      <c r="BG319" s="313"/>
      <c r="BH319" s="313"/>
      <c r="BI319" s="75" t="str">
        <f ca="1">IFERROR(IF(BI317="", "", INDEX($BN$2:$BN$351, MATCH(BI317, $BP$2:$BP$351, 0))), "")</f>
        <v/>
      </c>
      <c r="BJ319" s="29"/>
      <c r="BK319" s="70"/>
      <c r="BN319" s="8">
        <v>318</v>
      </c>
      <c r="BO319" s="9" t="str">
        <f>IF(INDEX('Staff List'!$E$9:$E$358, MATCH(BN319, NumList, 0))="", "", INDEX('Staff List'!$E$9:$E$358, MATCH(BN319, NumList, 0)))</f>
        <v/>
      </c>
      <c r="BP319" s="9" t="str">
        <f>IFERROR(RANK(BO319,$BO$2:$BO$351,1)+COUNTIF($BO$2:BO319,BO319)-1, "")</f>
        <v/>
      </c>
      <c r="BQ319" s="9" t="str">
        <f>IF(BO319="", "", COUNTIF($BO$2:BO319, BO319))</f>
        <v/>
      </c>
      <c r="BR319" s="68" t="str">
        <f t="shared" si="12"/>
        <v/>
      </c>
      <c r="BT319" s="8">
        <v>318</v>
      </c>
      <c r="BU319" s="9" t="str">
        <f>IFERROR(IF(INDEX($CL$2:$CL$7, MATCH(BU318, $CK$2:$CK$7, 0))&lt;=COUNTIF($BU$2:BU318, BU317), "", BU317), "")</f>
        <v/>
      </c>
      <c r="BV319" s="9" t="str">
        <f>IF(BU319="", "", COUNTIF($BU$2:BU319, BU319))</f>
        <v/>
      </c>
      <c r="BW319" s="68" t="str">
        <f t="shared" si="13"/>
        <v/>
      </c>
      <c r="BY319" s="80" t="str">
        <f t="shared" si="14"/>
        <v/>
      </c>
    </row>
    <row r="320" spans="1:77" x14ac:dyDescent="0.25">
      <c r="A320" s="1"/>
      <c r="B320" s="27"/>
      <c r="C320" s="318" t="s">
        <v>96</v>
      </c>
      <c r="D320" s="319"/>
      <c r="E320" s="320"/>
      <c r="F320" s="321" t="str">
        <f ca="1">IFERROR(IF(INDEX('Staff List'!$U$9:$U$358, MATCH(M319, 'Staff List'!$B$9:$B$358, 0))="", "", INDEX('Staff List'!$U$9:$U$358, MATCH(M319, 'Staff List'!$B$9:$B$358, 0))), "")</f>
        <v/>
      </c>
      <c r="G320" s="322"/>
      <c r="H320" s="322"/>
      <c r="I320" s="322"/>
      <c r="J320" s="322"/>
      <c r="K320" s="322"/>
      <c r="L320" s="322"/>
      <c r="M320" s="81">
        <f ca="1">BI307+1</f>
        <v>645</v>
      </c>
      <c r="N320" s="28"/>
      <c r="O320" s="318" t="s">
        <v>96</v>
      </c>
      <c r="P320" s="319"/>
      <c r="Q320" s="320"/>
      <c r="R320" s="321" t="str">
        <f ca="1">IFERROR(IF(INDEX('Staff List'!$U$9:$U$358, MATCH(Y319, 'Staff List'!$B$9:$B$358, 0))="", "", INDEX('Staff List'!$U$9:$U$358, MATCH(Y319, 'Staff List'!$B$9:$B$358, 0))), "")</f>
        <v/>
      </c>
      <c r="S320" s="322"/>
      <c r="T320" s="322"/>
      <c r="U320" s="322"/>
      <c r="V320" s="322"/>
      <c r="W320" s="322"/>
      <c r="X320" s="322"/>
      <c r="Y320" s="81">
        <f ca="1">M320+1</f>
        <v>646</v>
      </c>
      <c r="Z320" s="28"/>
      <c r="AA320" s="318" t="s">
        <v>96</v>
      </c>
      <c r="AB320" s="319"/>
      <c r="AC320" s="320"/>
      <c r="AD320" s="321" t="str">
        <f ca="1">IFERROR(IF(INDEX('Staff List'!$U$9:$U$358, MATCH(AK319, 'Staff List'!$B$9:$B$358, 0))="", "", INDEX('Staff List'!$U$9:$U$358, MATCH(AK319, 'Staff List'!$B$9:$B$358, 0))), "")</f>
        <v/>
      </c>
      <c r="AE320" s="322"/>
      <c r="AF320" s="322"/>
      <c r="AG320" s="322"/>
      <c r="AH320" s="322"/>
      <c r="AI320" s="322"/>
      <c r="AJ320" s="322"/>
      <c r="AK320" s="81">
        <f ca="1">Y320+1</f>
        <v>647</v>
      </c>
      <c r="AL320" s="28"/>
      <c r="AM320" s="318" t="s">
        <v>96</v>
      </c>
      <c r="AN320" s="319"/>
      <c r="AO320" s="320"/>
      <c r="AP320" s="321" t="str">
        <f ca="1">IFERROR(IF(INDEX('Staff List'!$U$9:$U$358, MATCH(AW319, 'Staff List'!$B$9:$B$358, 0))="", "", INDEX('Staff List'!$U$9:$U$358, MATCH(AW319, 'Staff List'!$B$9:$B$358, 0))), "")</f>
        <v/>
      </c>
      <c r="AQ320" s="322"/>
      <c r="AR320" s="322"/>
      <c r="AS320" s="322"/>
      <c r="AT320" s="322"/>
      <c r="AU320" s="322"/>
      <c r="AV320" s="322"/>
      <c r="AW320" s="81">
        <f ca="1">AK320+1</f>
        <v>648</v>
      </c>
      <c r="AX320" s="28"/>
      <c r="AY320" s="318" t="s">
        <v>96</v>
      </c>
      <c r="AZ320" s="319"/>
      <c r="BA320" s="320"/>
      <c r="BB320" s="321" t="str">
        <f ca="1">IFERROR(IF(INDEX('Staff List'!$U$9:$U$358, MATCH(BI319, 'Staff List'!$B$9:$B$358, 0))="", "", INDEX('Staff List'!$U$9:$U$358, MATCH(BI319, 'Staff List'!$B$9:$B$358, 0))), "")</f>
        <v/>
      </c>
      <c r="BC320" s="322"/>
      <c r="BD320" s="322"/>
      <c r="BE320" s="322"/>
      <c r="BF320" s="322"/>
      <c r="BG320" s="322"/>
      <c r="BH320" s="322"/>
      <c r="BI320" s="81">
        <f ca="1">AW320+1</f>
        <v>649</v>
      </c>
      <c r="BJ320" s="29"/>
      <c r="BK320" s="1"/>
      <c r="BN320" s="8">
        <v>319</v>
      </c>
      <c r="BO320" s="9" t="str">
        <f>IF(INDEX('Staff List'!$E$9:$E$358, MATCH(BN320, NumList, 0))="", "", INDEX('Staff List'!$E$9:$E$358, MATCH(BN320, NumList, 0)))</f>
        <v/>
      </c>
      <c r="BP320" s="9" t="str">
        <f>IFERROR(RANK(BO320,$BO$2:$BO$351,1)+COUNTIF($BO$2:BO320,BO320)-1, "")</f>
        <v/>
      </c>
      <c r="BQ320" s="9" t="str">
        <f>IF(BO320="", "", COUNTIF($BO$2:BO320, BO320))</f>
        <v/>
      </c>
      <c r="BR320" s="68" t="str">
        <f t="shared" si="12"/>
        <v/>
      </c>
      <c r="BT320" s="8">
        <v>319</v>
      </c>
      <c r="BU320" s="9" t="str">
        <f>IFERROR(IF(INDEX($CL$2:$CL$7, MATCH(BU319, $CK$2:$CK$7, 0))&lt;=COUNTIF($BU$2:BU319, BU317), "", BU317), "")</f>
        <v/>
      </c>
      <c r="BV320" s="9" t="str">
        <f>IF(BU320="", "", COUNTIF($BU$2:BU320, BU320))</f>
        <v/>
      </c>
      <c r="BW320" s="68" t="str">
        <f t="shared" si="13"/>
        <v/>
      </c>
      <c r="BY320" s="80" t="str">
        <f t="shared" si="14"/>
        <v/>
      </c>
    </row>
    <row r="321" spans="1:77" x14ac:dyDescent="0.25">
      <c r="A321" s="1"/>
      <c r="B321" s="27"/>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c r="BA321" s="28"/>
      <c r="BB321" s="28"/>
      <c r="BC321" s="28"/>
      <c r="BD321" s="28"/>
      <c r="BE321" s="28"/>
      <c r="BF321" s="28"/>
      <c r="BG321" s="28"/>
      <c r="BH321" s="28"/>
      <c r="BI321" s="28"/>
      <c r="BJ321" s="29"/>
      <c r="BK321" s="1"/>
      <c r="BN321" s="8">
        <v>320</v>
      </c>
      <c r="BO321" s="9" t="str">
        <f>IF(INDEX('Staff List'!$E$9:$E$358, MATCH(BN321, NumList, 0))="", "", INDEX('Staff List'!$E$9:$E$358, MATCH(BN321, NumList, 0)))</f>
        <v/>
      </c>
      <c r="BP321" s="9" t="str">
        <f>IFERROR(RANK(BO321,$BO$2:$BO$351,1)+COUNTIF($BO$2:BO321,BO321)-1, "")</f>
        <v/>
      </c>
      <c r="BQ321" s="9" t="str">
        <f>IF(BO321="", "", COUNTIF($BO$2:BO321, BO321))</f>
        <v/>
      </c>
      <c r="BR321" s="68" t="str">
        <f t="shared" si="12"/>
        <v/>
      </c>
      <c r="BT321" s="8">
        <v>320</v>
      </c>
      <c r="BU321" s="9" t="str">
        <f>IFERROR(IF(INDEX($CL$2:$CL$7, MATCH(BU320, $CK$2:$CK$7, 0))&lt;=COUNTIF($BU$2:BU320, BU317), "", BU317), "")</f>
        <v/>
      </c>
      <c r="BV321" s="9" t="str">
        <f>IF(BU321="", "", COUNTIF($BU$2:BU321, BU321))</f>
        <v/>
      </c>
      <c r="BW321" s="68" t="str">
        <f t="shared" si="13"/>
        <v/>
      </c>
      <c r="BY321" s="80" t="str">
        <f t="shared" si="14"/>
        <v/>
      </c>
    </row>
    <row r="322" spans="1:77" x14ac:dyDescent="0.25">
      <c r="A322" s="1"/>
      <c r="B322" s="27"/>
      <c r="C322" s="121" t="str">
        <f ca="1">"Tier "&amp;M328&amp;""</f>
        <v xml:space="preserve">Tier </v>
      </c>
      <c r="D322" s="122"/>
      <c r="E322" s="122"/>
      <c r="F322" s="122"/>
      <c r="G322" s="122"/>
      <c r="H322" s="122"/>
      <c r="I322" s="122"/>
      <c r="J322" s="122"/>
      <c r="K322" s="122"/>
      <c r="L322" s="122"/>
      <c r="M322" s="239"/>
      <c r="N322" s="28"/>
      <c r="O322" s="121" t="str">
        <f ca="1">"Tier "&amp;Y328&amp;""</f>
        <v xml:space="preserve">Tier </v>
      </c>
      <c r="P322" s="122"/>
      <c r="Q322" s="122"/>
      <c r="R322" s="122"/>
      <c r="S322" s="122"/>
      <c r="T322" s="122"/>
      <c r="U322" s="122"/>
      <c r="V322" s="122"/>
      <c r="W322" s="122"/>
      <c r="X322" s="122"/>
      <c r="Y322" s="239"/>
      <c r="Z322" s="28"/>
      <c r="AA322" s="121" t="str">
        <f ca="1">"Tier "&amp;AK328&amp;""</f>
        <v xml:space="preserve">Tier </v>
      </c>
      <c r="AB322" s="122"/>
      <c r="AC322" s="122"/>
      <c r="AD322" s="122"/>
      <c r="AE322" s="122"/>
      <c r="AF322" s="122"/>
      <c r="AG322" s="122"/>
      <c r="AH322" s="122"/>
      <c r="AI322" s="122"/>
      <c r="AJ322" s="122"/>
      <c r="AK322" s="239"/>
      <c r="AL322" s="28"/>
      <c r="AM322" s="121" t="str">
        <f ca="1">"Tier "&amp;AW328&amp;""</f>
        <v xml:space="preserve">Tier </v>
      </c>
      <c r="AN322" s="122"/>
      <c r="AO322" s="122"/>
      <c r="AP322" s="122"/>
      <c r="AQ322" s="122"/>
      <c r="AR322" s="122"/>
      <c r="AS322" s="122"/>
      <c r="AT322" s="122"/>
      <c r="AU322" s="122"/>
      <c r="AV322" s="122"/>
      <c r="AW322" s="239"/>
      <c r="AX322" s="28"/>
      <c r="AY322" s="121" t="str">
        <f ca="1">"Tier "&amp;BI328&amp;""</f>
        <v xml:space="preserve">Tier </v>
      </c>
      <c r="AZ322" s="122"/>
      <c r="BA322" s="122"/>
      <c r="BB322" s="122"/>
      <c r="BC322" s="122"/>
      <c r="BD322" s="122"/>
      <c r="BE322" s="122"/>
      <c r="BF322" s="122"/>
      <c r="BG322" s="122"/>
      <c r="BH322" s="122"/>
      <c r="BI322" s="239"/>
      <c r="BJ322" s="29"/>
      <c r="BK322" s="1"/>
      <c r="BN322" s="8">
        <v>321</v>
      </c>
      <c r="BO322" s="9" t="str">
        <f>IF(INDEX('Staff List'!$E$9:$E$358, MATCH(BN322, NumList, 0))="", "", INDEX('Staff List'!$E$9:$E$358, MATCH(BN322, NumList, 0)))</f>
        <v/>
      </c>
      <c r="BP322" s="9" t="str">
        <f>IFERROR(RANK(BO322,$BO$2:$BO$351,1)+COUNTIF($BO$2:BO322,BO322)-1, "")</f>
        <v/>
      </c>
      <c r="BQ322" s="9" t="str">
        <f>IF(BO322="", "", COUNTIF($BO$2:BO322, BO322))</f>
        <v/>
      </c>
      <c r="BR322" s="68" t="str">
        <f t="shared" si="12"/>
        <v/>
      </c>
      <c r="BT322" s="8">
        <v>321</v>
      </c>
      <c r="BU322" s="9" t="str">
        <f>IFERROR(IF(INDEX($CL$2:$CL$7,MATCH(BU317,$CK$2:$CK$7,0))&lt;=COUNTIF($BU$2:BU321,BU317),IF((BU317+1)&lt;=6,BU317+1,""),BU317), "")</f>
        <v/>
      </c>
      <c r="BV322" s="9" t="str">
        <f>IF(BU322="", "", COUNTIF($BU$2:BU322, BU322))</f>
        <v/>
      </c>
      <c r="BW322" s="68" t="str">
        <f t="shared" si="13"/>
        <v/>
      </c>
      <c r="BY322" s="80" t="str">
        <f t="shared" si="14"/>
        <v/>
      </c>
    </row>
    <row r="323" spans="1:77" x14ac:dyDescent="0.25">
      <c r="A323" s="1"/>
      <c r="B323" s="27"/>
      <c r="C323" s="326" t="s">
        <v>91</v>
      </c>
      <c r="D323" s="325"/>
      <c r="E323" s="327"/>
      <c r="F323" s="328" t="str">
        <f ca="1">IFERROR(IF(INDEX('Staff List'!$C$9:$C$358, MATCH(M329, 'Staff List'!$B$9:$B$358, 0))="", "", INDEX('Staff List'!$C$9:$C$358, MATCH(M329, 'Staff List'!$B$9:$B$358, 0))), "")</f>
        <v/>
      </c>
      <c r="G323" s="329"/>
      <c r="H323" s="329"/>
      <c r="I323" s="329"/>
      <c r="J323" s="329"/>
      <c r="K323" s="329"/>
      <c r="L323" s="329"/>
      <c r="M323" s="330"/>
      <c r="N323" s="28"/>
      <c r="O323" s="326" t="s">
        <v>91</v>
      </c>
      <c r="P323" s="325"/>
      <c r="Q323" s="327"/>
      <c r="R323" s="328" t="str">
        <f ca="1">IFERROR(IF(INDEX('Staff List'!$C$9:$C$358, MATCH(Y329, 'Staff List'!$B$9:$B$358, 0))="", "", INDEX('Staff List'!$C$9:$C$358, MATCH(Y329, 'Staff List'!$B$9:$B$358, 0))), "")</f>
        <v/>
      </c>
      <c r="S323" s="329"/>
      <c r="T323" s="329"/>
      <c r="U323" s="329"/>
      <c r="V323" s="329"/>
      <c r="W323" s="329"/>
      <c r="X323" s="329"/>
      <c r="Y323" s="330"/>
      <c r="Z323" s="28"/>
      <c r="AA323" s="326" t="s">
        <v>91</v>
      </c>
      <c r="AB323" s="325"/>
      <c r="AC323" s="327"/>
      <c r="AD323" s="328" t="str">
        <f ca="1">IFERROR(IF(INDEX('Staff List'!$C$9:$C$358, MATCH(AK329, 'Staff List'!$B$9:$B$358, 0))="", "", INDEX('Staff List'!$C$9:$C$358, MATCH(AK329, 'Staff List'!$B$9:$B$358, 0))), "")</f>
        <v/>
      </c>
      <c r="AE323" s="329"/>
      <c r="AF323" s="329"/>
      <c r="AG323" s="329"/>
      <c r="AH323" s="329"/>
      <c r="AI323" s="329"/>
      <c r="AJ323" s="329"/>
      <c r="AK323" s="330"/>
      <c r="AL323" s="28"/>
      <c r="AM323" s="326" t="s">
        <v>91</v>
      </c>
      <c r="AN323" s="325"/>
      <c r="AO323" s="327"/>
      <c r="AP323" s="328" t="str">
        <f ca="1">IFERROR(IF(INDEX('Staff List'!$C$9:$C$358, MATCH(AW329, 'Staff List'!$B$9:$B$358, 0))="", "", INDEX('Staff List'!$C$9:$C$358, MATCH(AW329, 'Staff List'!$B$9:$B$358, 0))), "")</f>
        <v/>
      </c>
      <c r="AQ323" s="329"/>
      <c r="AR323" s="329"/>
      <c r="AS323" s="329"/>
      <c r="AT323" s="329"/>
      <c r="AU323" s="329"/>
      <c r="AV323" s="329"/>
      <c r="AW323" s="330"/>
      <c r="AX323" s="28"/>
      <c r="AY323" s="326" t="s">
        <v>91</v>
      </c>
      <c r="AZ323" s="325"/>
      <c r="BA323" s="327"/>
      <c r="BB323" s="328" t="str">
        <f ca="1">IFERROR(IF(INDEX('Staff List'!$C$9:$C$358, MATCH(BI329, 'Staff List'!$B$9:$B$358, 0))="", "", INDEX('Staff List'!$C$9:$C$358, MATCH(BI329, 'Staff List'!$B$9:$B$358, 0))), "")</f>
        <v/>
      </c>
      <c r="BC323" s="329"/>
      <c r="BD323" s="329"/>
      <c r="BE323" s="329"/>
      <c r="BF323" s="329"/>
      <c r="BG323" s="329"/>
      <c r="BH323" s="329"/>
      <c r="BI323" s="330"/>
      <c r="BJ323" s="29"/>
      <c r="BK323" s="1"/>
      <c r="BN323" s="8">
        <v>322</v>
      </c>
      <c r="BO323" s="9" t="str">
        <f>IF(INDEX('Staff List'!$E$9:$E$358, MATCH(BN323, NumList, 0))="", "", INDEX('Staff List'!$E$9:$E$358, MATCH(BN323, NumList, 0)))</f>
        <v/>
      </c>
      <c r="BP323" s="9" t="str">
        <f>IFERROR(RANK(BO323,$BO$2:$BO$351,1)+COUNTIF($BO$2:BO323,BO323)-1, "")</f>
        <v/>
      </c>
      <c r="BQ323" s="9" t="str">
        <f>IF(BO323="", "", COUNTIF($BO$2:BO323, BO323))</f>
        <v/>
      </c>
      <c r="BR323" s="68" t="str">
        <f t="shared" ref="BR323:BR351" si="15">IF(BO323="", "", CONCATENATE(BO323, ":", BQ323))</f>
        <v/>
      </c>
      <c r="BT323" s="8">
        <v>322</v>
      </c>
      <c r="BU323" s="9" t="str">
        <f>IFERROR(IF(INDEX($CL$2:$CL$7, MATCH(BU322, $CK$2:$CK$7, 0))&lt;=COUNTIF($BU$2:BU322, BU322), "", BU322), "")</f>
        <v/>
      </c>
      <c r="BV323" s="9" t="str">
        <f>IF(BU323="", "", COUNTIF($BU$2:BU323, BU323))</f>
        <v/>
      </c>
      <c r="BW323" s="68" t="str">
        <f t="shared" ref="BW323:BW386" si="16">IF(BU323="", "", CONCATENATE(BU323, ":", BV323))</f>
        <v/>
      </c>
      <c r="BY323" s="80" t="str">
        <f t="shared" ref="BY323:BY386" si="17">IFERROR(IF(BW323="", "", INDEX($BN$2:$BN$351, MATCH(BW323, $BR$2:$BR$351, 0))), "")</f>
        <v/>
      </c>
    </row>
    <row r="324" spans="1:77" x14ac:dyDescent="0.25">
      <c r="A324" s="1"/>
      <c r="B324" s="27"/>
      <c r="C324" s="332" t="s">
        <v>90</v>
      </c>
      <c r="D324" s="333"/>
      <c r="E324" s="72" t="str">
        <f ca="1">IFERROR(INDEX('Staff List'!$K$9:$K$358, MATCH(M329, 'Staff List'!$B$9:$B$358, 0)), "")</f>
        <v/>
      </c>
      <c r="F324" s="317" t="str">
        <f ca="1">IFERROR(IF(INDEX('Staff List'!$D$9:$D$358, MATCH(M329, 'Staff List'!$B$9:$B$358, 0))="", "", INDEX('Staff List'!$D$9:$D$358, MATCH(M329, 'Staff List'!$B$9:$B$358, 0))), "")</f>
        <v/>
      </c>
      <c r="G324" s="313"/>
      <c r="H324" s="313"/>
      <c r="I324" s="313"/>
      <c r="J324" s="313"/>
      <c r="K324" s="313"/>
      <c r="L324" s="313"/>
      <c r="M324" s="331"/>
      <c r="N324" s="28"/>
      <c r="O324" s="332" t="s">
        <v>90</v>
      </c>
      <c r="P324" s="333"/>
      <c r="Q324" s="72" t="str">
        <f ca="1">IFERROR(INDEX('Staff List'!$K$9:$K$358, MATCH(Y329, 'Staff List'!$B$9:$B$358, 0)), "")</f>
        <v/>
      </c>
      <c r="R324" s="317" t="str">
        <f ca="1">IFERROR(IF(INDEX('Staff List'!$D$9:$D$358, MATCH(Y329, 'Staff List'!$B$9:$B$358, 0))="", "", INDEX('Staff List'!$D$9:$D$358, MATCH(Y329, 'Staff List'!$B$9:$B$358, 0))), "")</f>
        <v/>
      </c>
      <c r="S324" s="313"/>
      <c r="T324" s="313"/>
      <c r="U324" s="313"/>
      <c r="V324" s="313"/>
      <c r="W324" s="313"/>
      <c r="X324" s="313"/>
      <c r="Y324" s="331"/>
      <c r="Z324" s="28"/>
      <c r="AA324" s="332" t="s">
        <v>90</v>
      </c>
      <c r="AB324" s="333"/>
      <c r="AC324" s="72" t="str">
        <f ca="1">IFERROR(INDEX('Staff List'!$K$9:$K$358, MATCH(AK329, 'Staff List'!$B$9:$B$358, 0)), "")</f>
        <v/>
      </c>
      <c r="AD324" s="317" t="str">
        <f ca="1">IFERROR(IF(INDEX('Staff List'!$D$9:$D$358, MATCH(AK329, 'Staff List'!$B$9:$B$358, 0))="", "", INDEX('Staff List'!$D$9:$D$358, MATCH(AK329, 'Staff List'!$B$9:$B$358, 0))), "")</f>
        <v/>
      </c>
      <c r="AE324" s="313"/>
      <c r="AF324" s="313"/>
      <c r="AG324" s="313"/>
      <c r="AH324" s="313"/>
      <c r="AI324" s="313"/>
      <c r="AJ324" s="313"/>
      <c r="AK324" s="331"/>
      <c r="AL324" s="28"/>
      <c r="AM324" s="332" t="s">
        <v>90</v>
      </c>
      <c r="AN324" s="333"/>
      <c r="AO324" s="72" t="str">
        <f ca="1">IFERROR(INDEX('Staff List'!$K$9:$K$358, MATCH(AW329, 'Staff List'!$B$9:$B$358, 0)), "")</f>
        <v/>
      </c>
      <c r="AP324" s="317" t="str">
        <f ca="1">IFERROR(IF(INDEX('Staff List'!$D$9:$D$358, MATCH(AW329, 'Staff List'!$B$9:$B$358, 0))="", "", INDEX('Staff List'!$D$9:$D$358, MATCH(AW329, 'Staff List'!$B$9:$B$358, 0))), "")</f>
        <v/>
      </c>
      <c r="AQ324" s="313"/>
      <c r="AR324" s="313"/>
      <c r="AS324" s="313"/>
      <c r="AT324" s="313"/>
      <c r="AU324" s="313"/>
      <c r="AV324" s="313"/>
      <c r="AW324" s="331"/>
      <c r="AX324" s="28"/>
      <c r="AY324" s="332" t="s">
        <v>90</v>
      </c>
      <c r="AZ324" s="333"/>
      <c r="BA324" s="72" t="str">
        <f ca="1">IFERROR(INDEX('Staff List'!$K$9:$K$358, MATCH(BI329, 'Staff List'!$B$9:$B$358, 0)), "")</f>
        <v/>
      </c>
      <c r="BB324" s="317" t="str">
        <f ca="1">IFERROR(IF(INDEX('Staff List'!$D$9:$D$358, MATCH(BI329, 'Staff List'!$B$9:$B$358, 0))="", "", INDEX('Staff List'!$D$9:$D$358, MATCH(BI329, 'Staff List'!$B$9:$B$358, 0))), "")</f>
        <v/>
      </c>
      <c r="BC324" s="313"/>
      <c r="BD324" s="313"/>
      <c r="BE324" s="313"/>
      <c r="BF324" s="313"/>
      <c r="BG324" s="313"/>
      <c r="BH324" s="313"/>
      <c r="BI324" s="331"/>
      <c r="BJ324" s="29"/>
      <c r="BK324" s="1"/>
      <c r="BN324" s="8">
        <v>323</v>
      </c>
      <c r="BO324" s="9" t="str">
        <f>IF(INDEX('Staff List'!$E$9:$E$358, MATCH(BN324, NumList, 0))="", "", INDEX('Staff List'!$E$9:$E$358, MATCH(BN324, NumList, 0)))</f>
        <v/>
      </c>
      <c r="BP324" s="9" t="str">
        <f>IFERROR(RANK(BO324,$BO$2:$BO$351,1)+COUNTIF($BO$2:BO324,BO324)-1, "")</f>
        <v/>
      </c>
      <c r="BQ324" s="9" t="str">
        <f>IF(BO324="", "", COUNTIF($BO$2:BO324, BO324))</f>
        <v/>
      </c>
      <c r="BR324" s="68" t="str">
        <f t="shared" si="15"/>
        <v/>
      </c>
      <c r="BT324" s="8">
        <v>323</v>
      </c>
      <c r="BU324" s="9" t="str">
        <f>IFERROR(IF(INDEX($CL$2:$CL$7, MATCH(BU323, $CK$2:$CK$7, 0))&lt;=COUNTIF($BU$2:BU323, BU322), "", BU322), "")</f>
        <v/>
      </c>
      <c r="BV324" s="9" t="str">
        <f>IF(BU324="", "", COUNTIF($BU$2:BU324, BU324))</f>
        <v/>
      </c>
      <c r="BW324" s="68" t="str">
        <f t="shared" si="16"/>
        <v/>
      </c>
      <c r="BY324" s="80" t="str">
        <f t="shared" si="17"/>
        <v/>
      </c>
    </row>
    <row r="325" spans="1:77" x14ac:dyDescent="0.25">
      <c r="A325" s="1"/>
      <c r="B325" s="27"/>
      <c r="C325" s="314" t="s">
        <v>95</v>
      </c>
      <c r="D325" s="315"/>
      <c r="E325" s="315"/>
      <c r="F325" s="325"/>
      <c r="G325" s="73" t="str">
        <f ca="1">IFERROR(INDEX('Staff List'!$H$9:$H$358, MATCH(M329, 'Staff List'!$B$9:$B$358, 0)), "")</f>
        <v/>
      </c>
      <c r="H325" s="323" t="str">
        <f ca="1">IFERROR(INDEX('Staff List'!$AU$6:$AU$10, MATCH(G325, 'Staff List'!$AJ$6:$AJ$10, 0)), "")</f>
        <v/>
      </c>
      <c r="I325" s="324"/>
      <c r="J325" s="324"/>
      <c r="K325" s="324"/>
      <c r="L325" s="324"/>
      <c r="M325" s="331"/>
      <c r="N325" s="28"/>
      <c r="O325" s="314" t="s">
        <v>95</v>
      </c>
      <c r="P325" s="315"/>
      <c r="Q325" s="315"/>
      <c r="R325" s="325"/>
      <c r="S325" s="73" t="str">
        <f ca="1">IFERROR(INDEX('Staff List'!$H$9:$H$358, MATCH(Y329, 'Staff List'!$B$9:$B$358, 0)), "")</f>
        <v/>
      </c>
      <c r="T325" s="323" t="str">
        <f ca="1">IFERROR(INDEX('Staff List'!$AU$6:$AU$10, MATCH(S325, 'Staff List'!$AJ$6:$AJ$10, 0)), "")</f>
        <v/>
      </c>
      <c r="U325" s="324"/>
      <c r="V325" s="324"/>
      <c r="W325" s="324"/>
      <c r="X325" s="324"/>
      <c r="Y325" s="331"/>
      <c r="Z325" s="28"/>
      <c r="AA325" s="314" t="s">
        <v>95</v>
      </c>
      <c r="AB325" s="315"/>
      <c r="AC325" s="315"/>
      <c r="AD325" s="325"/>
      <c r="AE325" s="73" t="str">
        <f ca="1">IFERROR(INDEX('Staff List'!$H$9:$H$358, MATCH(AK329, 'Staff List'!$B$9:$B$358, 0)), "")</f>
        <v/>
      </c>
      <c r="AF325" s="323" t="str">
        <f ca="1">IFERROR(INDEX('Staff List'!$AU$6:$AU$10, MATCH(AE325, 'Staff List'!$AJ$6:$AJ$10, 0)), "")</f>
        <v/>
      </c>
      <c r="AG325" s="324"/>
      <c r="AH325" s="324"/>
      <c r="AI325" s="324"/>
      <c r="AJ325" s="324"/>
      <c r="AK325" s="331"/>
      <c r="AL325" s="28"/>
      <c r="AM325" s="314" t="s">
        <v>95</v>
      </c>
      <c r="AN325" s="315"/>
      <c r="AO325" s="315"/>
      <c r="AP325" s="325"/>
      <c r="AQ325" s="73" t="str">
        <f ca="1">IFERROR(INDEX('Staff List'!$H$9:$H$358, MATCH(AW329, 'Staff List'!$B$9:$B$358, 0)), "")</f>
        <v/>
      </c>
      <c r="AR325" s="323" t="str">
        <f ca="1">IFERROR(INDEX('Staff List'!$AU$6:$AU$10, MATCH(AQ325, 'Staff List'!$AJ$6:$AJ$10, 0)), "")</f>
        <v/>
      </c>
      <c r="AS325" s="324"/>
      <c r="AT325" s="324"/>
      <c r="AU325" s="324"/>
      <c r="AV325" s="324"/>
      <c r="AW325" s="331"/>
      <c r="AX325" s="28"/>
      <c r="AY325" s="314" t="s">
        <v>95</v>
      </c>
      <c r="AZ325" s="315"/>
      <c r="BA325" s="315"/>
      <c r="BB325" s="325"/>
      <c r="BC325" s="73" t="str">
        <f ca="1">IFERROR(INDEX('Staff List'!$H$9:$H$358, MATCH(BI329, 'Staff List'!$B$9:$B$358, 0)), "")</f>
        <v/>
      </c>
      <c r="BD325" s="323" t="str">
        <f ca="1">IFERROR(INDEX('Staff List'!$AU$6:$AU$10, MATCH(BC325, 'Staff List'!$AJ$6:$AJ$10, 0)), "")</f>
        <v/>
      </c>
      <c r="BE325" s="324"/>
      <c r="BF325" s="324"/>
      <c r="BG325" s="324"/>
      <c r="BH325" s="324"/>
      <c r="BI325" s="331"/>
      <c r="BJ325" s="29"/>
      <c r="BK325" s="1"/>
      <c r="BN325" s="8">
        <v>324</v>
      </c>
      <c r="BO325" s="9" t="str">
        <f>IF(INDEX('Staff List'!$E$9:$E$358, MATCH(BN325, NumList, 0))="", "", INDEX('Staff List'!$E$9:$E$358, MATCH(BN325, NumList, 0)))</f>
        <v/>
      </c>
      <c r="BP325" s="9" t="str">
        <f>IFERROR(RANK(BO325,$BO$2:$BO$351,1)+COUNTIF($BO$2:BO325,BO325)-1, "")</f>
        <v/>
      </c>
      <c r="BQ325" s="9" t="str">
        <f>IF(BO325="", "", COUNTIF($BO$2:BO325, BO325))</f>
        <v/>
      </c>
      <c r="BR325" s="68" t="str">
        <f t="shared" si="15"/>
        <v/>
      </c>
      <c r="BT325" s="8">
        <v>324</v>
      </c>
      <c r="BU325" s="9" t="str">
        <f>IFERROR(IF(INDEX($CL$2:$CL$7, MATCH(BU324, $CK$2:$CK$7, 0))&lt;=COUNTIF($BU$2:BU324, BU322), "", BU322), "")</f>
        <v/>
      </c>
      <c r="BV325" s="9" t="str">
        <f>IF(BU325="", "", COUNTIF($BU$2:BU325, BU325))</f>
        <v/>
      </c>
      <c r="BW325" s="68" t="str">
        <f t="shared" si="16"/>
        <v/>
      </c>
      <c r="BY325" s="80" t="str">
        <f t="shared" si="17"/>
        <v/>
      </c>
    </row>
    <row r="326" spans="1:77" x14ac:dyDescent="0.25">
      <c r="A326" s="1"/>
      <c r="B326" s="27"/>
      <c r="C326" s="314" t="s">
        <v>94</v>
      </c>
      <c r="D326" s="315"/>
      <c r="E326" s="315"/>
      <c r="F326" s="315"/>
      <c r="G326" s="74" t="str">
        <f ca="1">IFERROR(INDEX('Staff List'!$G$9:$G$358, MATCH(M329, 'Staff List'!$B$9:$B$358, 0)), "")</f>
        <v/>
      </c>
      <c r="H326" s="317" t="str">
        <f ca="1">IFERROR(INDEX('Staff List'!$AP$6:$AP$8, MATCH(G326, 'Staff List'!$AI$6:$AI$8, 0)), "")</f>
        <v/>
      </c>
      <c r="I326" s="313"/>
      <c r="J326" s="313"/>
      <c r="K326" s="313"/>
      <c r="L326" s="313"/>
      <c r="M326" s="331"/>
      <c r="N326" s="28"/>
      <c r="O326" s="314" t="s">
        <v>94</v>
      </c>
      <c r="P326" s="315"/>
      <c r="Q326" s="315"/>
      <c r="R326" s="315"/>
      <c r="S326" s="74" t="str">
        <f ca="1">IFERROR(INDEX('Staff List'!$G$9:$G$358, MATCH(Y329, 'Staff List'!$B$9:$B$358, 0)), "")</f>
        <v/>
      </c>
      <c r="T326" s="317" t="str">
        <f ca="1">IFERROR(INDEX('Staff List'!$AP$6:$AP$8, MATCH(S326, 'Staff List'!$AI$6:$AI$8, 0)), "")</f>
        <v/>
      </c>
      <c r="U326" s="313"/>
      <c r="V326" s="313"/>
      <c r="W326" s="313"/>
      <c r="X326" s="313"/>
      <c r="Y326" s="331"/>
      <c r="Z326" s="28"/>
      <c r="AA326" s="314" t="s">
        <v>94</v>
      </c>
      <c r="AB326" s="315"/>
      <c r="AC326" s="315"/>
      <c r="AD326" s="315"/>
      <c r="AE326" s="74" t="str">
        <f ca="1">IFERROR(INDEX('Staff List'!$G$9:$G$358, MATCH(AK329, 'Staff List'!$B$9:$B$358, 0)), "")</f>
        <v/>
      </c>
      <c r="AF326" s="317" t="str">
        <f ca="1">IFERROR(INDEX('Staff List'!$AP$6:$AP$8, MATCH(AE326, 'Staff List'!$AI$6:$AI$8, 0)), "")</f>
        <v/>
      </c>
      <c r="AG326" s="313"/>
      <c r="AH326" s="313"/>
      <c r="AI326" s="313"/>
      <c r="AJ326" s="313"/>
      <c r="AK326" s="331"/>
      <c r="AL326" s="28"/>
      <c r="AM326" s="314" t="s">
        <v>94</v>
      </c>
      <c r="AN326" s="315"/>
      <c r="AO326" s="315"/>
      <c r="AP326" s="315"/>
      <c r="AQ326" s="74" t="str">
        <f ca="1">IFERROR(INDEX('Staff List'!$G$9:$G$358, MATCH(AW329, 'Staff List'!$B$9:$B$358, 0)), "")</f>
        <v/>
      </c>
      <c r="AR326" s="317" t="str">
        <f ca="1">IFERROR(INDEX('Staff List'!$AP$6:$AP$8, MATCH(AQ326, 'Staff List'!$AI$6:$AI$8, 0)), "")</f>
        <v/>
      </c>
      <c r="AS326" s="313"/>
      <c r="AT326" s="313"/>
      <c r="AU326" s="313"/>
      <c r="AV326" s="313"/>
      <c r="AW326" s="331"/>
      <c r="AX326" s="28"/>
      <c r="AY326" s="314" t="s">
        <v>94</v>
      </c>
      <c r="AZ326" s="315"/>
      <c r="BA326" s="315"/>
      <c r="BB326" s="315"/>
      <c r="BC326" s="74" t="str">
        <f ca="1">IFERROR(INDEX('Staff List'!$G$9:$G$358, MATCH(BI329, 'Staff List'!$B$9:$B$358, 0)), "")</f>
        <v/>
      </c>
      <c r="BD326" s="317" t="str">
        <f ca="1">IFERROR(INDEX('Staff List'!$AP$6:$AP$8, MATCH(BC326, 'Staff List'!$AI$6:$AI$8, 0)), "")</f>
        <v/>
      </c>
      <c r="BE326" s="313"/>
      <c r="BF326" s="313"/>
      <c r="BG326" s="313"/>
      <c r="BH326" s="313"/>
      <c r="BI326" s="331"/>
      <c r="BJ326" s="29"/>
      <c r="BK326" s="1"/>
      <c r="BN326" s="8">
        <v>325</v>
      </c>
      <c r="BO326" s="9" t="str">
        <f>IF(INDEX('Staff List'!$E$9:$E$358, MATCH(BN326, NumList, 0))="", "", INDEX('Staff List'!$E$9:$E$358, MATCH(BN326, NumList, 0)))</f>
        <v/>
      </c>
      <c r="BP326" s="9" t="str">
        <f>IFERROR(RANK(BO326,$BO$2:$BO$351,1)+COUNTIF($BO$2:BO326,BO326)-1, "")</f>
        <v/>
      </c>
      <c r="BQ326" s="9" t="str">
        <f>IF(BO326="", "", COUNTIF($BO$2:BO326, BO326))</f>
        <v/>
      </c>
      <c r="BR326" s="68" t="str">
        <f t="shared" si="15"/>
        <v/>
      </c>
      <c r="BT326" s="8">
        <v>325</v>
      </c>
      <c r="BU326" s="9" t="str">
        <f>IFERROR(IF(INDEX($CL$2:$CL$7, MATCH(BU325, $CK$2:$CK$7, 0))&lt;=COUNTIF($BU$2:BU325, BU322), "", BU322), "")</f>
        <v/>
      </c>
      <c r="BV326" s="9" t="str">
        <f>IF(BU326="", "", COUNTIF($BU$2:BU326, BU326))</f>
        <v/>
      </c>
      <c r="BW326" s="68" t="str">
        <f t="shared" si="16"/>
        <v/>
      </c>
      <c r="BY326" s="80" t="str">
        <f t="shared" si="17"/>
        <v/>
      </c>
    </row>
    <row r="327" spans="1:77" x14ac:dyDescent="0.25">
      <c r="A327" s="1"/>
      <c r="B327" s="27"/>
      <c r="C327" s="314" t="s">
        <v>97</v>
      </c>
      <c r="D327" s="315"/>
      <c r="E327" s="315"/>
      <c r="F327" s="319"/>
      <c r="G327" s="320"/>
      <c r="H327" s="317" t="str">
        <f ca="1">IFERROR(INDEX('Staff List'!$AT$6:$AT$8, MATCH(E324, 'Staff List'!$AM$6:$AM$8, 0)), "")</f>
        <v/>
      </c>
      <c r="I327" s="313"/>
      <c r="J327" s="313"/>
      <c r="K327" s="313"/>
      <c r="L327" s="313"/>
      <c r="M327" s="75" t="e">
        <f ca="1">INDEX($BY$2:$BY$401, MATCH(M330, $BT$2:$BT$401, 0))</f>
        <v>#N/A</v>
      </c>
      <c r="N327" s="28"/>
      <c r="O327" s="314" t="s">
        <v>97</v>
      </c>
      <c r="P327" s="315"/>
      <c r="Q327" s="315"/>
      <c r="R327" s="319"/>
      <c r="S327" s="320"/>
      <c r="T327" s="317" t="str">
        <f ca="1">IFERROR(INDEX('Staff List'!$AT$6:$AT$8, MATCH(Q324, 'Staff List'!$AM$6:$AM$8, 0)), "")</f>
        <v/>
      </c>
      <c r="U327" s="313"/>
      <c r="V327" s="313"/>
      <c r="W327" s="313"/>
      <c r="X327" s="313"/>
      <c r="Y327" s="75" t="e">
        <f ca="1">INDEX($BY$2:$BY$401, MATCH(Y330, $BT$2:$BT$401, 0))</f>
        <v>#N/A</v>
      </c>
      <c r="Z327" s="28"/>
      <c r="AA327" s="314" t="s">
        <v>97</v>
      </c>
      <c r="AB327" s="315"/>
      <c r="AC327" s="315"/>
      <c r="AD327" s="319"/>
      <c r="AE327" s="320"/>
      <c r="AF327" s="317" t="str">
        <f ca="1">IFERROR(INDEX('Staff List'!$AT$6:$AT$8, MATCH(AC324, 'Staff List'!$AM$6:$AM$8, 0)), "")</f>
        <v/>
      </c>
      <c r="AG327" s="313"/>
      <c r="AH327" s="313"/>
      <c r="AI327" s="313"/>
      <c r="AJ327" s="313"/>
      <c r="AK327" s="75" t="e">
        <f ca="1">INDEX($BY$2:$BY$401, MATCH(AK330, $BT$2:$BT$401, 0))</f>
        <v>#N/A</v>
      </c>
      <c r="AL327" s="28"/>
      <c r="AM327" s="314" t="s">
        <v>97</v>
      </c>
      <c r="AN327" s="315"/>
      <c r="AO327" s="315"/>
      <c r="AP327" s="319"/>
      <c r="AQ327" s="320"/>
      <c r="AR327" s="317" t="str">
        <f ca="1">IFERROR(INDEX('Staff List'!$AT$6:$AT$8, MATCH(AO324, 'Staff List'!$AM$6:$AM$8, 0)), "")</f>
        <v/>
      </c>
      <c r="AS327" s="313"/>
      <c r="AT327" s="313"/>
      <c r="AU327" s="313"/>
      <c r="AV327" s="313"/>
      <c r="AW327" s="75" t="e">
        <f ca="1">INDEX($BY$2:$BY$401, MATCH(AW330, $BT$2:$BT$401, 0))</f>
        <v>#N/A</v>
      </c>
      <c r="AX327" s="28"/>
      <c r="AY327" s="314" t="s">
        <v>97</v>
      </c>
      <c r="AZ327" s="315"/>
      <c r="BA327" s="315"/>
      <c r="BB327" s="319"/>
      <c r="BC327" s="320"/>
      <c r="BD327" s="317" t="str">
        <f ca="1">IFERROR(INDEX('Staff List'!$AT$6:$AT$8, MATCH(BA324, 'Staff List'!$AM$6:$AM$8, 0)), "")</f>
        <v/>
      </c>
      <c r="BE327" s="313"/>
      <c r="BF327" s="313"/>
      <c r="BG327" s="313"/>
      <c r="BH327" s="313"/>
      <c r="BI327" s="75" t="e">
        <f ca="1">INDEX($BY$2:$BY$401, MATCH(BI330, $BT$2:$BT$401, 0))</f>
        <v>#N/A</v>
      </c>
      <c r="BJ327" s="29"/>
      <c r="BK327" s="1"/>
      <c r="BN327" s="8">
        <v>326</v>
      </c>
      <c r="BO327" s="9" t="str">
        <f>IF(INDEX('Staff List'!$E$9:$E$358, MATCH(BN327, NumList, 0))="", "", INDEX('Staff List'!$E$9:$E$358, MATCH(BN327, NumList, 0)))</f>
        <v/>
      </c>
      <c r="BP327" s="9" t="str">
        <f>IFERROR(RANK(BO327,$BO$2:$BO$351,1)+COUNTIF($BO$2:BO327,BO327)-1, "")</f>
        <v/>
      </c>
      <c r="BQ327" s="9" t="str">
        <f>IF(BO327="", "", COUNTIF($BO$2:BO327, BO327))</f>
        <v/>
      </c>
      <c r="BR327" s="68" t="str">
        <f t="shared" si="15"/>
        <v/>
      </c>
      <c r="BT327" s="8">
        <v>326</v>
      </c>
      <c r="BU327" s="9" t="str">
        <f>IFERROR(IF(INDEX($CL$2:$CL$7,MATCH(BU322,$CK$2:$CK$7,0))&lt;=COUNTIF($BU$2:BU326,BU322),IF((BU322+1)&lt;=6,BU322+1,""),BU322), "")</f>
        <v/>
      </c>
      <c r="BV327" s="9" t="str">
        <f>IF(BU327="", "", COUNTIF($BU$2:BU327, BU327))</f>
        <v/>
      </c>
      <c r="BW327" s="68" t="str">
        <f t="shared" si="16"/>
        <v/>
      </c>
      <c r="BY327" s="80" t="str">
        <f t="shared" si="17"/>
        <v/>
      </c>
    </row>
    <row r="328" spans="1:77" x14ac:dyDescent="0.25">
      <c r="A328" s="1"/>
      <c r="B328" s="27"/>
      <c r="C328" s="314" t="s">
        <v>93</v>
      </c>
      <c r="D328" s="315"/>
      <c r="E328" s="316"/>
      <c r="F328" s="313" t="str">
        <f ca="1">IFERROR(IF(INDEX('Staff List'!$M$9:$M$358, MATCH(M329, 'Staff List'!$B$9:$B$358, 0))="", "", INDEX('Staff List'!$M$9:$M$358, MATCH(M329, 'Staff List'!$B$9:$B$358, 0))), "")</f>
        <v/>
      </c>
      <c r="G328" s="313"/>
      <c r="H328" s="313"/>
      <c r="I328" s="313"/>
      <c r="J328" s="313"/>
      <c r="K328" s="313"/>
      <c r="L328" s="313"/>
      <c r="M328" s="75" t="str">
        <f ca="1">IFERROR(INDEX($BO$2:$BO$351, MATCH(M327, $BP$2:$BP$351, 0)), "")</f>
        <v/>
      </c>
      <c r="N328" s="28"/>
      <c r="O328" s="314" t="s">
        <v>93</v>
      </c>
      <c r="P328" s="315"/>
      <c r="Q328" s="316"/>
      <c r="R328" s="313" t="str">
        <f ca="1">IFERROR(IF(INDEX('Staff List'!$M$9:$M$358, MATCH(Y329, 'Staff List'!$B$9:$B$358, 0))="", "", INDEX('Staff List'!$M$9:$M$358, MATCH(Y329, 'Staff List'!$B$9:$B$358, 0))), "")</f>
        <v/>
      </c>
      <c r="S328" s="313"/>
      <c r="T328" s="313"/>
      <c r="U328" s="313"/>
      <c r="V328" s="313"/>
      <c r="W328" s="313"/>
      <c r="X328" s="313"/>
      <c r="Y328" s="75" t="str">
        <f ca="1">IFERROR(INDEX($BO$2:$BO$351, MATCH(Y327, $BP$2:$BP$351, 0)), "")</f>
        <v/>
      </c>
      <c r="Z328" s="28"/>
      <c r="AA328" s="314" t="s">
        <v>93</v>
      </c>
      <c r="AB328" s="315"/>
      <c r="AC328" s="316"/>
      <c r="AD328" s="313" t="str">
        <f ca="1">IFERROR(IF(INDEX('Staff List'!$M$9:$M$358, MATCH(AK329, 'Staff List'!$B$9:$B$358, 0))="", "", INDEX('Staff List'!$M$9:$M$358, MATCH(AK329, 'Staff List'!$B$9:$B$358, 0))), "")</f>
        <v/>
      </c>
      <c r="AE328" s="313"/>
      <c r="AF328" s="313"/>
      <c r="AG328" s="313"/>
      <c r="AH328" s="313"/>
      <c r="AI328" s="313"/>
      <c r="AJ328" s="313"/>
      <c r="AK328" s="75" t="str">
        <f ca="1">IFERROR(INDEX($BO$2:$BO$351, MATCH(AK327, $BP$2:$BP$351, 0)), "")</f>
        <v/>
      </c>
      <c r="AL328" s="28"/>
      <c r="AM328" s="314" t="s">
        <v>93</v>
      </c>
      <c r="AN328" s="315"/>
      <c r="AO328" s="316"/>
      <c r="AP328" s="313" t="str">
        <f ca="1">IFERROR(IF(INDEX('Staff List'!$M$9:$M$358, MATCH(AW329, 'Staff List'!$B$9:$B$358, 0))="", "", INDEX('Staff List'!$M$9:$M$358, MATCH(AW329, 'Staff List'!$B$9:$B$358, 0))), "")</f>
        <v/>
      </c>
      <c r="AQ328" s="313"/>
      <c r="AR328" s="313"/>
      <c r="AS328" s="313"/>
      <c r="AT328" s="313"/>
      <c r="AU328" s="313"/>
      <c r="AV328" s="313"/>
      <c r="AW328" s="75" t="str">
        <f ca="1">IFERROR(INDEX($BO$2:$BO$351, MATCH(AW327, $BP$2:$BP$351, 0)), "")</f>
        <v/>
      </c>
      <c r="AX328" s="28"/>
      <c r="AY328" s="314" t="s">
        <v>93</v>
      </c>
      <c r="AZ328" s="315"/>
      <c r="BA328" s="316"/>
      <c r="BB328" s="313" t="str">
        <f ca="1">IFERROR(IF(INDEX('Staff List'!$M$9:$M$358, MATCH(BI329, 'Staff List'!$B$9:$B$358, 0))="", "", INDEX('Staff List'!$M$9:$M$358, MATCH(BI329, 'Staff List'!$B$9:$B$358, 0))), "")</f>
        <v/>
      </c>
      <c r="BC328" s="313"/>
      <c r="BD328" s="313"/>
      <c r="BE328" s="313"/>
      <c r="BF328" s="313"/>
      <c r="BG328" s="313"/>
      <c r="BH328" s="313"/>
      <c r="BI328" s="75" t="str">
        <f ca="1">IFERROR(INDEX($BO$2:$BO$351, MATCH(BI327, $BP$2:$BP$351, 0)), "")</f>
        <v/>
      </c>
      <c r="BJ328" s="29"/>
      <c r="BK328" s="1"/>
      <c r="BN328" s="8">
        <v>327</v>
      </c>
      <c r="BO328" s="9" t="str">
        <f>IF(INDEX('Staff List'!$E$9:$E$358, MATCH(BN328, NumList, 0))="", "", INDEX('Staff List'!$E$9:$E$358, MATCH(BN328, NumList, 0)))</f>
        <v/>
      </c>
      <c r="BP328" s="9" t="str">
        <f>IFERROR(RANK(BO328,$BO$2:$BO$351,1)+COUNTIF($BO$2:BO328,BO328)-1, "")</f>
        <v/>
      </c>
      <c r="BQ328" s="9" t="str">
        <f>IF(BO328="", "", COUNTIF($BO$2:BO328, BO328))</f>
        <v/>
      </c>
      <c r="BR328" s="68" t="str">
        <f t="shared" si="15"/>
        <v/>
      </c>
      <c r="BT328" s="8">
        <v>327</v>
      </c>
      <c r="BU328" s="9" t="str">
        <f>IFERROR(IF(INDEX($CL$2:$CL$7, MATCH(BU327, $CK$2:$CK$7, 0))&lt;=COUNTIF($BU$2:BU327, BU327), "", BU327), "")</f>
        <v/>
      </c>
      <c r="BV328" s="9" t="str">
        <f>IF(BU328="", "", COUNTIF($BU$2:BU328, BU328))</f>
        <v/>
      </c>
      <c r="BW328" s="68" t="str">
        <f t="shared" si="16"/>
        <v/>
      </c>
      <c r="BY328" s="80" t="str">
        <f t="shared" si="17"/>
        <v/>
      </c>
    </row>
    <row r="329" spans="1:77" x14ac:dyDescent="0.25">
      <c r="A329" s="1"/>
      <c r="B329" s="27"/>
      <c r="C329" s="314" t="s">
        <v>92</v>
      </c>
      <c r="D329" s="315"/>
      <c r="E329" s="316"/>
      <c r="F329" s="317" t="str">
        <f ca="1">IFERROR(IF(INDEX('Staff List'!$Q$9:$Q$358, MATCH(M329, 'Staff List'!$B$9:$B$358, 0))="", "", INDEX('Staff List'!$Q$9:$Q$358, MATCH(M329, 'Staff List'!$B$9:$B$358, 0))), "")</f>
        <v/>
      </c>
      <c r="G329" s="313"/>
      <c r="H329" s="313"/>
      <c r="I329" s="313"/>
      <c r="J329" s="313"/>
      <c r="K329" s="313"/>
      <c r="L329" s="313"/>
      <c r="M329" s="75" t="str">
        <f ca="1">IFERROR(IF(M327="", "", INDEX($BN$2:$BN$351, MATCH(M327, $BP$2:$BP$351, 0))), "")</f>
        <v/>
      </c>
      <c r="N329" s="28"/>
      <c r="O329" s="314" t="s">
        <v>92</v>
      </c>
      <c r="P329" s="315"/>
      <c r="Q329" s="316"/>
      <c r="R329" s="317" t="str">
        <f ca="1">IFERROR(IF(INDEX('Staff List'!$Q$9:$Q$358, MATCH(Y329, 'Staff List'!$B$9:$B$358, 0))="", "", INDEX('Staff List'!$Q$9:$Q$358, MATCH(Y329, 'Staff List'!$B$9:$B$358, 0))), "")</f>
        <v/>
      </c>
      <c r="S329" s="313"/>
      <c r="T329" s="313"/>
      <c r="U329" s="313"/>
      <c r="V329" s="313"/>
      <c r="W329" s="313"/>
      <c r="X329" s="313"/>
      <c r="Y329" s="75" t="str">
        <f ca="1">IFERROR(IF(Y327="", "", INDEX($BN$2:$BN$351, MATCH(Y327, $BP$2:$BP$351, 0))), "")</f>
        <v/>
      </c>
      <c r="Z329" s="28"/>
      <c r="AA329" s="314" t="s">
        <v>92</v>
      </c>
      <c r="AB329" s="315"/>
      <c r="AC329" s="316"/>
      <c r="AD329" s="317" t="str">
        <f ca="1">IFERROR(IF(INDEX('Staff List'!$Q$9:$Q$358, MATCH(AK329, 'Staff List'!$B$9:$B$358, 0))="", "", INDEX('Staff List'!$Q$9:$Q$358, MATCH(AK329, 'Staff List'!$B$9:$B$358, 0))), "")</f>
        <v/>
      </c>
      <c r="AE329" s="313"/>
      <c r="AF329" s="313"/>
      <c r="AG329" s="313"/>
      <c r="AH329" s="313"/>
      <c r="AI329" s="313"/>
      <c r="AJ329" s="313"/>
      <c r="AK329" s="75" t="str">
        <f ca="1">IFERROR(IF(AK327="", "", INDEX($BN$2:$BN$351, MATCH(AK327, $BP$2:$BP$351, 0))), "")</f>
        <v/>
      </c>
      <c r="AL329" s="28"/>
      <c r="AM329" s="314" t="s">
        <v>92</v>
      </c>
      <c r="AN329" s="315"/>
      <c r="AO329" s="316"/>
      <c r="AP329" s="317" t="str">
        <f ca="1">IFERROR(IF(INDEX('Staff List'!$Q$9:$Q$358, MATCH(AW329, 'Staff List'!$B$9:$B$358, 0))="", "", INDEX('Staff List'!$Q$9:$Q$358, MATCH(AW329, 'Staff List'!$B$9:$B$358, 0))), "")</f>
        <v/>
      </c>
      <c r="AQ329" s="313"/>
      <c r="AR329" s="313"/>
      <c r="AS329" s="313"/>
      <c r="AT329" s="313"/>
      <c r="AU329" s="313"/>
      <c r="AV329" s="313"/>
      <c r="AW329" s="75" t="str">
        <f ca="1">IFERROR(IF(AW327="", "", INDEX($BN$2:$BN$351, MATCH(AW327, $BP$2:$BP$351, 0))), "")</f>
        <v/>
      </c>
      <c r="AX329" s="28"/>
      <c r="AY329" s="314" t="s">
        <v>92</v>
      </c>
      <c r="AZ329" s="315"/>
      <c r="BA329" s="316"/>
      <c r="BB329" s="317" t="str">
        <f ca="1">IFERROR(IF(INDEX('Staff List'!$Q$9:$Q$358, MATCH(BI329, 'Staff List'!$B$9:$B$358, 0))="", "", INDEX('Staff List'!$Q$9:$Q$358, MATCH(BI329, 'Staff List'!$B$9:$B$358, 0))), "")</f>
        <v/>
      </c>
      <c r="BC329" s="313"/>
      <c r="BD329" s="313"/>
      <c r="BE329" s="313"/>
      <c r="BF329" s="313"/>
      <c r="BG329" s="313"/>
      <c r="BH329" s="313"/>
      <c r="BI329" s="75" t="str">
        <f ca="1">IFERROR(IF(BI327="", "", INDEX($BN$2:$BN$351, MATCH(BI327, $BP$2:$BP$351, 0))), "")</f>
        <v/>
      </c>
      <c r="BJ329" s="29"/>
      <c r="BK329" s="1"/>
      <c r="BN329" s="8">
        <v>328</v>
      </c>
      <c r="BO329" s="9" t="str">
        <f>IF(INDEX('Staff List'!$E$9:$E$358, MATCH(BN329, NumList, 0))="", "", INDEX('Staff List'!$E$9:$E$358, MATCH(BN329, NumList, 0)))</f>
        <v/>
      </c>
      <c r="BP329" s="9" t="str">
        <f>IFERROR(RANK(BO329,$BO$2:$BO$351,1)+COUNTIF($BO$2:BO329,BO329)-1, "")</f>
        <v/>
      </c>
      <c r="BQ329" s="9" t="str">
        <f>IF(BO329="", "", COUNTIF($BO$2:BO329, BO329))</f>
        <v/>
      </c>
      <c r="BR329" s="68" t="str">
        <f t="shared" si="15"/>
        <v/>
      </c>
      <c r="BT329" s="8">
        <v>328</v>
      </c>
      <c r="BU329" s="9" t="str">
        <f>IFERROR(IF(INDEX($CL$2:$CL$7, MATCH(BU328, $CK$2:$CK$7, 0))&lt;=COUNTIF($BU$2:BU328, BU327), "", BU327), "")</f>
        <v/>
      </c>
      <c r="BV329" s="9" t="str">
        <f>IF(BU329="", "", COUNTIF($BU$2:BU329, BU329))</f>
        <v/>
      </c>
      <c r="BW329" s="68" t="str">
        <f t="shared" si="16"/>
        <v/>
      </c>
      <c r="BY329" s="80" t="str">
        <f t="shared" si="17"/>
        <v/>
      </c>
    </row>
    <row r="330" spans="1:77" x14ac:dyDescent="0.25">
      <c r="A330" s="1"/>
      <c r="B330" s="27"/>
      <c r="C330" s="318" t="s">
        <v>96</v>
      </c>
      <c r="D330" s="319"/>
      <c r="E330" s="320"/>
      <c r="F330" s="321" t="str">
        <f ca="1">IFERROR(IF(INDEX('Staff List'!$U$9:$U$358, MATCH(M329, 'Staff List'!$B$9:$B$358, 0))="", "", INDEX('Staff List'!$U$9:$U$358, MATCH(M329, 'Staff List'!$B$9:$B$358, 0))), "")</f>
        <v/>
      </c>
      <c r="G330" s="322"/>
      <c r="H330" s="322"/>
      <c r="I330" s="322"/>
      <c r="J330" s="322"/>
      <c r="K330" s="322"/>
      <c r="L330" s="322"/>
      <c r="M330" s="81">
        <f ca="1">BI320+1</f>
        <v>650</v>
      </c>
      <c r="N330" s="28"/>
      <c r="O330" s="318" t="s">
        <v>96</v>
      </c>
      <c r="P330" s="319"/>
      <c r="Q330" s="320"/>
      <c r="R330" s="321" t="str">
        <f ca="1">IFERROR(IF(INDEX('Staff List'!$U$9:$U$358, MATCH(Y329, 'Staff List'!$B$9:$B$358, 0))="", "", INDEX('Staff List'!$U$9:$U$358, MATCH(Y329, 'Staff List'!$B$9:$B$358, 0))), "")</f>
        <v/>
      </c>
      <c r="S330" s="322"/>
      <c r="T330" s="322"/>
      <c r="U330" s="322"/>
      <c r="V330" s="322"/>
      <c r="W330" s="322"/>
      <c r="X330" s="322"/>
      <c r="Y330" s="81">
        <f ca="1">M330+1</f>
        <v>651</v>
      </c>
      <c r="Z330" s="28"/>
      <c r="AA330" s="318" t="s">
        <v>96</v>
      </c>
      <c r="AB330" s="319"/>
      <c r="AC330" s="320"/>
      <c r="AD330" s="321" t="str">
        <f ca="1">IFERROR(IF(INDEX('Staff List'!$U$9:$U$358, MATCH(AK329, 'Staff List'!$B$9:$B$358, 0))="", "", INDEX('Staff List'!$U$9:$U$358, MATCH(AK329, 'Staff List'!$B$9:$B$358, 0))), "")</f>
        <v/>
      </c>
      <c r="AE330" s="322"/>
      <c r="AF330" s="322"/>
      <c r="AG330" s="322"/>
      <c r="AH330" s="322"/>
      <c r="AI330" s="322"/>
      <c r="AJ330" s="322"/>
      <c r="AK330" s="81">
        <f ca="1">Y330+1</f>
        <v>652</v>
      </c>
      <c r="AL330" s="28"/>
      <c r="AM330" s="318" t="s">
        <v>96</v>
      </c>
      <c r="AN330" s="319"/>
      <c r="AO330" s="320"/>
      <c r="AP330" s="321" t="str">
        <f ca="1">IFERROR(IF(INDEX('Staff List'!$U$9:$U$358, MATCH(AW329, 'Staff List'!$B$9:$B$358, 0))="", "", INDEX('Staff List'!$U$9:$U$358, MATCH(AW329, 'Staff List'!$B$9:$B$358, 0))), "")</f>
        <v/>
      </c>
      <c r="AQ330" s="322"/>
      <c r="AR330" s="322"/>
      <c r="AS330" s="322"/>
      <c r="AT330" s="322"/>
      <c r="AU330" s="322"/>
      <c r="AV330" s="322"/>
      <c r="AW330" s="81">
        <f ca="1">AK330+1</f>
        <v>653</v>
      </c>
      <c r="AX330" s="28"/>
      <c r="AY330" s="318" t="s">
        <v>96</v>
      </c>
      <c r="AZ330" s="319"/>
      <c r="BA330" s="320"/>
      <c r="BB330" s="321" t="str">
        <f ca="1">IFERROR(IF(INDEX('Staff List'!$U$9:$U$358, MATCH(BI329, 'Staff List'!$B$9:$B$358, 0))="", "", INDEX('Staff List'!$U$9:$U$358, MATCH(BI329, 'Staff List'!$B$9:$B$358, 0))), "")</f>
        <v/>
      </c>
      <c r="BC330" s="322"/>
      <c r="BD330" s="322"/>
      <c r="BE330" s="322"/>
      <c r="BF330" s="322"/>
      <c r="BG330" s="322"/>
      <c r="BH330" s="322"/>
      <c r="BI330" s="81">
        <f ca="1">AW330+1</f>
        <v>654</v>
      </c>
      <c r="BJ330" s="29"/>
      <c r="BK330" s="1"/>
      <c r="BN330" s="8">
        <v>329</v>
      </c>
      <c r="BO330" s="9" t="str">
        <f>IF(INDEX('Staff List'!$E$9:$E$358, MATCH(BN330, NumList, 0))="", "", INDEX('Staff List'!$E$9:$E$358, MATCH(BN330, NumList, 0)))</f>
        <v/>
      </c>
      <c r="BP330" s="9" t="str">
        <f>IFERROR(RANK(BO330,$BO$2:$BO$351,1)+COUNTIF($BO$2:BO330,BO330)-1, "")</f>
        <v/>
      </c>
      <c r="BQ330" s="9" t="str">
        <f>IF(BO330="", "", COUNTIF($BO$2:BO330, BO330))</f>
        <v/>
      </c>
      <c r="BR330" s="68" t="str">
        <f t="shared" si="15"/>
        <v/>
      </c>
      <c r="BT330" s="8">
        <v>329</v>
      </c>
      <c r="BU330" s="9" t="str">
        <f>IFERROR(IF(INDEX($CL$2:$CL$7, MATCH(BU329, $CK$2:$CK$7, 0))&lt;=COUNTIF($BU$2:BU329, BU327), "", BU327), "")</f>
        <v/>
      </c>
      <c r="BV330" s="9" t="str">
        <f>IF(BU330="", "", COUNTIF($BU$2:BU330, BU330))</f>
        <v/>
      </c>
      <c r="BW330" s="68" t="str">
        <f t="shared" si="16"/>
        <v/>
      </c>
      <c r="BY330" s="80" t="str">
        <f t="shared" si="17"/>
        <v/>
      </c>
    </row>
    <row r="331" spans="1:77" x14ac:dyDescent="0.25">
      <c r="A331" s="1"/>
      <c r="B331" s="27"/>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c r="BE331" s="28"/>
      <c r="BF331" s="28"/>
      <c r="BG331" s="28"/>
      <c r="BH331" s="28"/>
      <c r="BI331" s="28"/>
      <c r="BJ331" s="29"/>
      <c r="BK331" s="1"/>
      <c r="BN331" s="8">
        <v>330</v>
      </c>
      <c r="BO331" s="9" t="str">
        <f>IF(INDEX('Staff List'!$E$9:$E$358, MATCH(BN331, NumList, 0))="", "", INDEX('Staff List'!$E$9:$E$358, MATCH(BN331, NumList, 0)))</f>
        <v/>
      </c>
      <c r="BP331" s="9" t="str">
        <f>IFERROR(RANK(BO331,$BO$2:$BO$351,1)+COUNTIF($BO$2:BO331,BO331)-1, "")</f>
        <v/>
      </c>
      <c r="BQ331" s="9" t="str">
        <f>IF(BO331="", "", COUNTIF($BO$2:BO331, BO331))</f>
        <v/>
      </c>
      <c r="BR331" s="68" t="str">
        <f t="shared" si="15"/>
        <v/>
      </c>
      <c r="BT331" s="8">
        <v>330</v>
      </c>
      <c r="BU331" s="9" t="str">
        <f>IFERROR(IF(INDEX($CL$2:$CL$7, MATCH(BU330, $CK$2:$CK$7, 0))&lt;=COUNTIF($BU$2:BU330, BU327), "", BU327), "")</f>
        <v/>
      </c>
      <c r="BV331" s="9" t="str">
        <f>IF(BU331="", "", COUNTIF($BU$2:BU331, BU331))</f>
        <v/>
      </c>
      <c r="BW331" s="68" t="str">
        <f t="shared" si="16"/>
        <v/>
      </c>
      <c r="BY331" s="80" t="str">
        <f t="shared" si="17"/>
        <v/>
      </c>
    </row>
    <row r="332" spans="1:77" x14ac:dyDescent="0.25">
      <c r="A332" s="1"/>
      <c r="B332" s="27"/>
      <c r="C332" s="121" t="str">
        <f ca="1">"Tier "&amp;M338&amp;""</f>
        <v xml:space="preserve">Tier </v>
      </c>
      <c r="D332" s="122"/>
      <c r="E332" s="122"/>
      <c r="F332" s="122"/>
      <c r="G332" s="122"/>
      <c r="H332" s="122"/>
      <c r="I332" s="122"/>
      <c r="J332" s="122"/>
      <c r="K332" s="122"/>
      <c r="L332" s="122"/>
      <c r="M332" s="239"/>
      <c r="N332" s="28"/>
      <c r="O332" s="121" t="str">
        <f ca="1">"Tier "&amp;Y338&amp;""</f>
        <v xml:space="preserve">Tier </v>
      </c>
      <c r="P332" s="122"/>
      <c r="Q332" s="122"/>
      <c r="R332" s="122"/>
      <c r="S332" s="122"/>
      <c r="T332" s="122"/>
      <c r="U332" s="122"/>
      <c r="V332" s="122"/>
      <c r="W332" s="122"/>
      <c r="X332" s="122"/>
      <c r="Y332" s="239"/>
      <c r="Z332" s="28"/>
      <c r="AA332" s="121" t="str">
        <f ca="1">"Tier "&amp;AK338&amp;""</f>
        <v xml:space="preserve">Tier </v>
      </c>
      <c r="AB332" s="122"/>
      <c r="AC332" s="122"/>
      <c r="AD332" s="122"/>
      <c r="AE332" s="122"/>
      <c r="AF332" s="122"/>
      <c r="AG332" s="122"/>
      <c r="AH332" s="122"/>
      <c r="AI332" s="122"/>
      <c r="AJ332" s="122"/>
      <c r="AK332" s="239"/>
      <c r="AL332" s="28"/>
      <c r="AM332" s="121" t="str">
        <f ca="1">"Tier "&amp;AW338&amp;""</f>
        <v xml:space="preserve">Tier </v>
      </c>
      <c r="AN332" s="122"/>
      <c r="AO332" s="122"/>
      <c r="AP332" s="122"/>
      <c r="AQ332" s="122"/>
      <c r="AR332" s="122"/>
      <c r="AS332" s="122"/>
      <c r="AT332" s="122"/>
      <c r="AU332" s="122"/>
      <c r="AV332" s="122"/>
      <c r="AW332" s="239"/>
      <c r="AX332" s="28"/>
      <c r="AY332" s="121" t="str">
        <f ca="1">"Tier "&amp;BI338&amp;""</f>
        <v xml:space="preserve">Tier </v>
      </c>
      <c r="AZ332" s="122"/>
      <c r="BA332" s="122"/>
      <c r="BB332" s="122"/>
      <c r="BC332" s="122"/>
      <c r="BD332" s="122"/>
      <c r="BE332" s="122"/>
      <c r="BF332" s="122"/>
      <c r="BG332" s="122"/>
      <c r="BH332" s="122"/>
      <c r="BI332" s="239"/>
      <c r="BJ332" s="29"/>
      <c r="BK332" s="1"/>
      <c r="BN332" s="8">
        <v>331</v>
      </c>
      <c r="BO332" s="9" t="str">
        <f>IF(INDEX('Staff List'!$E$9:$E$358, MATCH(BN332, NumList, 0))="", "", INDEX('Staff List'!$E$9:$E$358, MATCH(BN332, NumList, 0)))</f>
        <v/>
      </c>
      <c r="BP332" s="9" t="str">
        <f>IFERROR(RANK(BO332,$BO$2:$BO$351,1)+COUNTIF($BO$2:BO332,BO332)-1, "")</f>
        <v/>
      </c>
      <c r="BQ332" s="9" t="str">
        <f>IF(BO332="", "", COUNTIF($BO$2:BO332, BO332))</f>
        <v/>
      </c>
      <c r="BR332" s="68" t="str">
        <f t="shared" si="15"/>
        <v/>
      </c>
      <c r="BT332" s="8">
        <v>331</v>
      </c>
      <c r="BU332" s="9" t="str">
        <f>IFERROR(IF(INDEX($CL$2:$CL$7,MATCH(BU327,$CK$2:$CK$7,0))&lt;=COUNTIF($BU$2:BU331,BU327),IF((BU327+1)&lt;=6,BU327+1,""),BU327), "")</f>
        <v/>
      </c>
      <c r="BV332" s="9" t="str">
        <f>IF(BU332="", "", COUNTIF($BU$2:BU332, BU332))</f>
        <v/>
      </c>
      <c r="BW332" s="68" t="str">
        <f t="shared" si="16"/>
        <v/>
      </c>
      <c r="BY332" s="80" t="str">
        <f t="shared" si="17"/>
        <v/>
      </c>
    </row>
    <row r="333" spans="1:77" x14ac:dyDescent="0.25">
      <c r="A333" s="1"/>
      <c r="B333" s="27"/>
      <c r="C333" s="326" t="s">
        <v>91</v>
      </c>
      <c r="D333" s="325"/>
      <c r="E333" s="327"/>
      <c r="F333" s="328" t="str">
        <f ca="1">IFERROR(IF(INDEX('Staff List'!$C$9:$C$358, MATCH(M339, 'Staff List'!$B$9:$B$358, 0))="", "", INDEX('Staff List'!$C$9:$C$358, MATCH(M339, 'Staff List'!$B$9:$B$358, 0))), "")</f>
        <v/>
      </c>
      <c r="G333" s="329"/>
      <c r="H333" s="329"/>
      <c r="I333" s="329"/>
      <c r="J333" s="329"/>
      <c r="K333" s="329"/>
      <c r="L333" s="329"/>
      <c r="M333" s="330"/>
      <c r="N333" s="28"/>
      <c r="O333" s="326" t="s">
        <v>91</v>
      </c>
      <c r="P333" s="325"/>
      <c r="Q333" s="327"/>
      <c r="R333" s="328" t="str">
        <f ca="1">IFERROR(IF(INDEX('Staff List'!$C$9:$C$358, MATCH(Y339, 'Staff List'!$B$9:$B$358, 0))="", "", INDEX('Staff List'!$C$9:$C$358, MATCH(Y339, 'Staff List'!$B$9:$B$358, 0))), "")</f>
        <v/>
      </c>
      <c r="S333" s="329"/>
      <c r="T333" s="329"/>
      <c r="U333" s="329"/>
      <c r="V333" s="329"/>
      <c r="W333" s="329"/>
      <c r="X333" s="329"/>
      <c r="Y333" s="330"/>
      <c r="Z333" s="28"/>
      <c r="AA333" s="326" t="s">
        <v>91</v>
      </c>
      <c r="AB333" s="325"/>
      <c r="AC333" s="327"/>
      <c r="AD333" s="328" t="str">
        <f ca="1">IFERROR(IF(INDEX('Staff List'!$C$9:$C$358, MATCH(AK339, 'Staff List'!$B$9:$B$358, 0))="", "", INDEX('Staff List'!$C$9:$C$358, MATCH(AK339, 'Staff List'!$B$9:$B$358, 0))), "")</f>
        <v/>
      </c>
      <c r="AE333" s="329"/>
      <c r="AF333" s="329"/>
      <c r="AG333" s="329"/>
      <c r="AH333" s="329"/>
      <c r="AI333" s="329"/>
      <c r="AJ333" s="329"/>
      <c r="AK333" s="330"/>
      <c r="AL333" s="28"/>
      <c r="AM333" s="326" t="s">
        <v>91</v>
      </c>
      <c r="AN333" s="325"/>
      <c r="AO333" s="327"/>
      <c r="AP333" s="328" t="str">
        <f ca="1">IFERROR(IF(INDEX('Staff List'!$C$9:$C$358, MATCH(AW339, 'Staff List'!$B$9:$B$358, 0))="", "", INDEX('Staff List'!$C$9:$C$358, MATCH(AW339, 'Staff List'!$B$9:$B$358, 0))), "")</f>
        <v/>
      </c>
      <c r="AQ333" s="329"/>
      <c r="AR333" s="329"/>
      <c r="AS333" s="329"/>
      <c r="AT333" s="329"/>
      <c r="AU333" s="329"/>
      <c r="AV333" s="329"/>
      <c r="AW333" s="330"/>
      <c r="AX333" s="28"/>
      <c r="AY333" s="326" t="s">
        <v>91</v>
      </c>
      <c r="AZ333" s="325"/>
      <c r="BA333" s="327"/>
      <c r="BB333" s="328" t="str">
        <f ca="1">IFERROR(IF(INDEX('Staff List'!$C$9:$C$358, MATCH(BI339, 'Staff List'!$B$9:$B$358, 0))="", "", INDEX('Staff List'!$C$9:$C$358, MATCH(BI339, 'Staff List'!$B$9:$B$358, 0))), "")</f>
        <v/>
      </c>
      <c r="BC333" s="329"/>
      <c r="BD333" s="329"/>
      <c r="BE333" s="329"/>
      <c r="BF333" s="329"/>
      <c r="BG333" s="329"/>
      <c r="BH333" s="329"/>
      <c r="BI333" s="330"/>
      <c r="BJ333" s="29"/>
      <c r="BK333" s="1"/>
      <c r="BN333" s="8">
        <v>332</v>
      </c>
      <c r="BO333" s="9" t="str">
        <f>IF(INDEX('Staff List'!$E$9:$E$358, MATCH(BN333, NumList, 0))="", "", INDEX('Staff List'!$E$9:$E$358, MATCH(BN333, NumList, 0)))</f>
        <v/>
      </c>
      <c r="BP333" s="9" t="str">
        <f>IFERROR(RANK(BO333,$BO$2:$BO$351,1)+COUNTIF($BO$2:BO333,BO333)-1, "")</f>
        <v/>
      </c>
      <c r="BQ333" s="9" t="str">
        <f>IF(BO333="", "", COUNTIF($BO$2:BO333, BO333))</f>
        <v/>
      </c>
      <c r="BR333" s="68" t="str">
        <f t="shared" si="15"/>
        <v/>
      </c>
      <c r="BT333" s="8">
        <v>332</v>
      </c>
      <c r="BU333" s="9" t="str">
        <f>IFERROR(IF(INDEX($CL$2:$CL$7, MATCH(BU332, $CK$2:$CK$7, 0))&lt;=COUNTIF($BU$2:BU332, BU332), "", BU332), "")</f>
        <v/>
      </c>
      <c r="BV333" s="9" t="str">
        <f>IF(BU333="", "", COUNTIF($BU$2:BU333, BU333))</f>
        <v/>
      </c>
      <c r="BW333" s="68" t="str">
        <f t="shared" si="16"/>
        <v/>
      </c>
      <c r="BY333" s="80" t="str">
        <f t="shared" si="17"/>
        <v/>
      </c>
    </row>
    <row r="334" spans="1:77" x14ac:dyDescent="0.25">
      <c r="A334" s="1"/>
      <c r="B334" s="27"/>
      <c r="C334" s="332" t="s">
        <v>90</v>
      </c>
      <c r="D334" s="333"/>
      <c r="E334" s="72" t="str">
        <f ca="1">IFERROR(INDEX('Staff List'!$K$9:$K$358, MATCH(M339, 'Staff List'!$B$9:$B$358, 0)), "")</f>
        <v/>
      </c>
      <c r="F334" s="317" t="str">
        <f ca="1">IFERROR(IF(INDEX('Staff List'!$D$9:$D$358, MATCH(M339, 'Staff List'!$B$9:$B$358, 0))="", "", INDEX('Staff List'!$D$9:$D$358, MATCH(M339, 'Staff List'!$B$9:$B$358, 0))), "")</f>
        <v/>
      </c>
      <c r="G334" s="313"/>
      <c r="H334" s="313"/>
      <c r="I334" s="313"/>
      <c r="J334" s="313"/>
      <c r="K334" s="313"/>
      <c r="L334" s="313"/>
      <c r="M334" s="331"/>
      <c r="N334" s="28"/>
      <c r="O334" s="332" t="s">
        <v>90</v>
      </c>
      <c r="P334" s="333"/>
      <c r="Q334" s="72" t="str">
        <f ca="1">IFERROR(INDEX('Staff List'!$K$9:$K$358, MATCH(Y339, 'Staff List'!$B$9:$B$358, 0)), "")</f>
        <v/>
      </c>
      <c r="R334" s="317" t="str">
        <f ca="1">IFERROR(IF(INDEX('Staff List'!$D$9:$D$358, MATCH(Y339, 'Staff List'!$B$9:$B$358, 0))="", "", INDEX('Staff List'!$D$9:$D$358, MATCH(Y339, 'Staff List'!$B$9:$B$358, 0))), "")</f>
        <v/>
      </c>
      <c r="S334" s="313"/>
      <c r="T334" s="313"/>
      <c r="U334" s="313"/>
      <c r="V334" s="313"/>
      <c r="W334" s="313"/>
      <c r="X334" s="313"/>
      <c r="Y334" s="331"/>
      <c r="Z334" s="28"/>
      <c r="AA334" s="332" t="s">
        <v>90</v>
      </c>
      <c r="AB334" s="333"/>
      <c r="AC334" s="72" t="str">
        <f ca="1">IFERROR(INDEX('Staff List'!$K$9:$K$358, MATCH(AK339, 'Staff List'!$B$9:$B$358, 0)), "")</f>
        <v/>
      </c>
      <c r="AD334" s="317" t="str">
        <f ca="1">IFERROR(IF(INDEX('Staff List'!$D$9:$D$358, MATCH(AK339, 'Staff List'!$B$9:$B$358, 0))="", "", INDEX('Staff List'!$D$9:$D$358, MATCH(AK339, 'Staff List'!$B$9:$B$358, 0))), "")</f>
        <v/>
      </c>
      <c r="AE334" s="313"/>
      <c r="AF334" s="313"/>
      <c r="AG334" s="313"/>
      <c r="AH334" s="313"/>
      <c r="AI334" s="313"/>
      <c r="AJ334" s="313"/>
      <c r="AK334" s="331"/>
      <c r="AL334" s="28"/>
      <c r="AM334" s="332" t="s">
        <v>90</v>
      </c>
      <c r="AN334" s="333"/>
      <c r="AO334" s="72" t="str">
        <f ca="1">IFERROR(INDEX('Staff List'!$K$9:$K$358, MATCH(AW339, 'Staff List'!$B$9:$B$358, 0)), "")</f>
        <v/>
      </c>
      <c r="AP334" s="317" t="str">
        <f ca="1">IFERROR(IF(INDEX('Staff List'!$D$9:$D$358, MATCH(AW339, 'Staff List'!$B$9:$B$358, 0))="", "", INDEX('Staff List'!$D$9:$D$358, MATCH(AW339, 'Staff List'!$B$9:$B$358, 0))), "")</f>
        <v/>
      </c>
      <c r="AQ334" s="313"/>
      <c r="AR334" s="313"/>
      <c r="AS334" s="313"/>
      <c r="AT334" s="313"/>
      <c r="AU334" s="313"/>
      <c r="AV334" s="313"/>
      <c r="AW334" s="331"/>
      <c r="AX334" s="28"/>
      <c r="AY334" s="332" t="s">
        <v>90</v>
      </c>
      <c r="AZ334" s="333"/>
      <c r="BA334" s="72" t="str">
        <f ca="1">IFERROR(INDEX('Staff List'!$K$9:$K$358, MATCH(BI339, 'Staff List'!$B$9:$B$358, 0)), "")</f>
        <v/>
      </c>
      <c r="BB334" s="317" t="str">
        <f ca="1">IFERROR(IF(INDEX('Staff List'!$D$9:$D$358, MATCH(BI339, 'Staff List'!$B$9:$B$358, 0))="", "", INDEX('Staff List'!$D$9:$D$358, MATCH(BI339, 'Staff List'!$B$9:$B$358, 0))), "")</f>
        <v/>
      </c>
      <c r="BC334" s="313"/>
      <c r="BD334" s="313"/>
      <c r="BE334" s="313"/>
      <c r="BF334" s="313"/>
      <c r="BG334" s="313"/>
      <c r="BH334" s="313"/>
      <c r="BI334" s="331"/>
      <c r="BJ334" s="29"/>
      <c r="BK334" s="1"/>
      <c r="BN334" s="8">
        <v>333</v>
      </c>
      <c r="BO334" s="9" t="str">
        <f>IF(INDEX('Staff List'!$E$9:$E$358, MATCH(BN334, NumList, 0))="", "", INDEX('Staff List'!$E$9:$E$358, MATCH(BN334, NumList, 0)))</f>
        <v/>
      </c>
      <c r="BP334" s="9" t="str">
        <f>IFERROR(RANK(BO334,$BO$2:$BO$351,1)+COUNTIF($BO$2:BO334,BO334)-1, "")</f>
        <v/>
      </c>
      <c r="BQ334" s="9" t="str">
        <f>IF(BO334="", "", COUNTIF($BO$2:BO334, BO334))</f>
        <v/>
      </c>
      <c r="BR334" s="68" t="str">
        <f t="shared" si="15"/>
        <v/>
      </c>
      <c r="BT334" s="8">
        <v>333</v>
      </c>
      <c r="BU334" s="9" t="str">
        <f>IFERROR(IF(INDEX($CL$2:$CL$7, MATCH(BU333, $CK$2:$CK$7, 0))&lt;=COUNTIF($BU$2:BU333, BU332), "", BU332), "")</f>
        <v/>
      </c>
      <c r="BV334" s="9" t="str">
        <f>IF(BU334="", "", COUNTIF($BU$2:BU334, BU334))</f>
        <v/>
      </c>
      <c r="BW334" s="68" t="str">
        <f t="shared" si="16"/>
        <v/>
      </c>
      <c r="BY334" s="80" t="str">
        <f t="shared" si="17"/>
        <v/>
      </c>
    </row>
    <row r="335" spans="1:77" x14ac:dyDescent="0.25">
      <c r="A335" s="1"/>
      <c r="B335" s="27"/>
      <c r="C335" s="314" t="s">
        <v>95</v>
      </c>
      <c r="D335" s="315"/>
      <c r="E335" s="315"/>
      <c r="F335" s="325"/>
      <c r="G335" s="73" t="str">
        <f ca="1">IFERROR(INDEX('Staff List'!$H$9:$H$358, MATCH(M339, 'Staff List'!$B$9:$B$358, 0)), "")</f>
        <v/>
      </c>
      <c r="H335" s="323" t="str">
        <f ca="1">IFERROR(INDEX('Staff List'!$AU$6:$AU$10, MATCH(G335, 'Staff List'!$AJ$6:$AJ$10, 0)), "")</f>
        <v/>
      </c>
      <c r="I335" s="324"/>
      <c r="J335" s="324"/>
      <c r="K335" s="324"/>
      <c r="L335" s="324"/>
      <c r="M335" s="331"/>
      <c r="N335" s="28"/>
      <c r="O335" s="314" t="s">
        <v>95</v>
      </c>
      <c r="P335" s="315"/>
      <c r="Q335" s="315"/>
      <c r="R335" s="325"/>
      <c r="S335" s="73" t="str">
        <f ca="1">IFERROR(INDEX('Staff List'!$H$9:$H$358, MATCH(Y339, 'Staff List'!$B$9:$B$358, 0)), "")</f>
        <v/>
      </c>
      <c r="T335" s="323" t="str">
        <f ca="1">IFERROR(INDEX('Staff List'!$AU$6:$AU$10, MATCH(S335, 'Staff List'!$AJ$6:$AJ$10, 0)), "")</f>
        <v/>
      </c>
      <c r="U335" s="324"/>
      <c r="V335" s="324"/>
      <c r="W335" s="324"/>
      <c r="X335" s="324"/>
      <c r="Y335" s="331"/>
      <c r="Z335" s="28"/>
      <c r="AA335" s="314" t="s">
        <v>95</v>
      </c>
      <c r="AB335" s="315"/>
      <c r="AC335" s="315"/>
      <c r="AD335" s="325"/>
      <c r="AE335" s="73" t="str">
        <f ca="1">IFERROR(INDEX('Staff List'!$H$9:$H$358, MATCH(AK339, 'Staff List'!$B$9:$B$358, 0)), "")</f>
        <v/>
      </c>
      <c r="AF335" s="323" t="str">
        <f ca="1">IFERROR(INDEX('Staff List'!$AU$6:$AU$10, MATCH(AE335, 'Staff List'!$AJ$6:$AJ$10, 0)), "")</f>
        <v/>
      </c>
      <c r="AG335" s="324"/>
      <c r="AH335" s="324"/>
      <c r="AI335" s="324"/>
      <c r="AJ335" s="324"/>
      <c r="AK335" s="331"/>
      <c r="AL335" s="28"/>
      <c r="AM335" s="314" t="s">
        <v>95</v>
      </c>
      <c r="AN335" s="315"/>
      <c r="AO335" s="315"/>
      <c r="AP335" s="325"/>
      <c r="AQ335" s="73" t="str">
        <f ca="1">IFERROR(INDEX('Staff List'!$H$9:$H$358, MATCH(AW339, 'Staff List'!$B$9:$B$358, 0)), "")</f>
        <v/>
      </c>
      <c r="AR335" s="323" t="str">
        <f ca="1">IFERROR(INDEX('Staff List'!$AU$6:$AU$10, MATCH(AQ335, 'Staff List'!$AJ$6:$AJ$10, 0)), "")</f>
        <v/>
      </c>
      <c r="AS335" s="324"/>
      <c r="AT335" s="324"/>
      <c r="AU335" s="324"/>
      <c r="AV335" s="324"/>
      <c r="AW335" s="331"/>
      <c r="AX335" s="28"/>
      <c r="AY335" s="314" t="s">
        <v>95</v>
      </c>
      <c r="AZ335" s="315"/>
      <c r="BA335" s="315"/>
      <c r="BB335" s="325"/>
      <c r="BC335" s="73" t="str">
        <f ca="1">IFERROR(INDEX('Staff List'!$H$9:$H$358, MATCH(BI339, 'Staff List'!$B$9:$B$358, 0)), "")</f>
        <v/>
      </c>
      <c r="BD335" s="323" t="str">
        <f ca="1">IFERROR(INDEX('Staff List'!$AU$6:$AU$10, MATCH(BC335, 'Staff List'!$AJ$6:$AJ$10, 0)), "")</f>
        <v/>
      </c>
      <c r="BE335" s="324"/>
      <c r="BF335" s="324"/>
      <c r="BG335" s="324"/>
      <c r="BH335" s="324"/>
      <c r="BI335" s="331"/>
      <c r="BJ335" s="29"/>
      <c r="BK335" s="1"/>
      <c r="BN335" s="8">
        <v>334</v>
      </c>
      <c r="BO335" s="9" t="str">
        <f>IF(INDEX('Staff List'!$E$9:$E$358, MATCH(BN335, NumList, 0))="", "", INDEX('Staff List'!$E$9:$E$358, MATCH(BN335, NumList, 0)))</f>
        <v/>
      </c>
      <c r="BP335" s="9" t="str">
        <f>IFERROR(RANK(BO335,$BO$2:$BO$351,1)+COUNTIF($BO$2:BO335,BO335)-1, "")</f>
        <v/>
      </c>
      <c r="BQ335" s="9" t="str">
        <f>IF(BO335="", "", COUNTIF($BO$2:BO335, BO335))</f>
        <v/>
      </c>
      <c r="BR335" s="68" t="str">
        <f t="shared" si="15"/>
        <v/>
      </c>
      <c r="BT335" s="8">
        <v>334</v>
      </c>
      <c r="BU335" s="9" t="str">
        <f>IFERROR(IF(INDEX($CL$2:$CL$7, MATCH(BU334, $CK$2:$CK$7, 0))&lt;=COUNTIF($BU$2:BU334, BU332), "", BU332), "")</f>
        <v/>
      </c>
      <c r="BV335" s="9" t="str">
        <f>IF(BU335="", "", COUNTIF($BU$2:BU335, BU335))</f>
        <v/>
      </c>
      <c r="BW335" s="68" t="str">
        <f t="shared" si="16"/>
        <v/>
      </c>
      <c r="BY335" s="80" t="str">
        <f t="shared" si="17"/>
        <v/>
      </c>
    </row>
    <row r="336" spans="1:77" x14ac:dyDescent="0.25">
      <c r="A336" s="1"/>
      <c r="B336" s="27"/>
      <c r="C336" s="314" t="s">
        <v>94</v>
      </c>
      <c r="D336" s="315"/>
      <c r="E336" s="315"/>
      <c r="F336" s="315"/>
      <c r="G336" s="74" t="str">
        <f ca="1">IFERROR(INDEX('Staff List'!$G$9:$G$358, MATCH(M339, 'Staff List'!$B$9:$B$358, 0)), "")</f>
        <v/>
      </c>
      <c r="H336" s="317" t="str">
        <f ca="1">IFERROR(INDEX('Staff List'!$AP$6:$AP$8, MATCH(G336, 'Staff List'!$AI$6:$AI$8, 0)), "")</f>
        <v/>
      </c>
      <c r="I336" s="313"/>
      <c r="J336" s="313"/>
      <c r="K336" s="313"/>
      <c r="L336" s="313"/>
      <c r="M336" s="331"/>
      <c r="N336" s="28"/>
      <c r="O336" s="314" t="s">
        <v>94</v>
      </c>
      <c r="P336" s="315"/>
      <c r="Q336" s="315"/>
      <c r="R336" s="315"/>
      <c r="S336" s="74" t="str">
        <f ca="1">IFERROR(INDEX('Staff List'!$G$9:$G$358, MATCH(Y339, 'Staff List'!$B$9:$B$358, 0)), "")</f>
        <v/>
      </c>
      <c r="T336" s="317" t="str">
        <f ca="1">IFERROR(INDEX('Staff List'!$AP$6:$AP$8, MATCH(S336, 'Staff List'!$AI$6:$AI$8, 0)), "")</f>
        <v/>
      </c>
      <c r="U336" s="313"/>
      <c r="V336" s="313"/>
      <c r="W336" s="313"/>
      <c r="X336" s="313"/>
      <c r="Y336" s="331"/>
      <c r="Z336" s="28"/>
      <c r="AA336" s="314" t="s">
        <v>94</v>
      </c>
      <c r="AB336" s="315"/>
      <c r="AC336" s="315"/>
      <c r="AD336" s="315"/>
      <c r="AE336" s="74" t="str">
        <f ca="1">IFERROR(INDEX('Staff List'!$G$9:$G$358, MATCH(AK339, 'Staff List'!$B$9:$B$358, 0)), "")</f>
        <v/>
      </c>
      <c r="AF336" s="317" t="str">
        <f ca="1">IFERROR(INDEX('Staff List'!$AP$6:$AP$8, MATCH(AE336, 'Staff List'!$AI$6:$AI$8, 0)), "")</f>
        <v/>
      </c>
      <c r="AG336" s="313"/>
      <c r="AH336" s="313"/>
      <c r="AI336" s="313"/>
      <c r="AJ336" s="313"/>
      <c r="AK336" s="331"/>
      <c r="AL336" s="28"/>
      <c r="AM336" s="314" t="s">
        <v>94</v>
      </c>
      <c r="AN336" s="315"/>
      <c r="AO336" s="315"/>
      <c r="AP336" s="315"/>
      <c r="AQ336" s="74" t="str">
        <f ca="1">IFERROR(INDEX('Staff List'!$G$9:$G$358, MATCH(AW339, 'Staff List'!$B$9:$B$358, 0)), "")</f>
        <v/>
      </c>
      <c r="AR336" s="317" t="str">
        <f ca="1">IFERROR(INDEX('Staff List'!$AP$6:$AP$8, MATCH(AQ336, 'Staff List'!$AI$6:$AI$8, 0)), "")</f>
        <v/>
      </c>
      <c r="AS336" s="313"/>
      <c r="AT336" s="313"/>
      <c r="AU336" s="313"/>
      <c r="AV336" s="313"/>
      <c r="AW336" s="331"/>
      <c r="AX336" s="28"/>
      <c r="AY336" s="314" t="s">
        <v>94</v>
      </c>
      <c r="AZ336" s="315"/>
      <c r="BA336" s="315"/>
      <c r="BB336" s="315"/>
      <c r="BC336" s="74" t="str">
        <f ca="1">IFERROR(INDEX('Staff List'!$G$9:$G$358, MATCH(BI339, 'Staff List'!$B$9:$B$358, 0)), "")</f>
        <v/>
      </c>
      <c r="BD336" s="317" t="str">
        <f ca="1">IFERROR(INDEX('Staff List'!$AP$6:$AP$8, MATCH(BC336, 'Staff List'!$AI$6:$AI$8, 0)), "")</f>
        <v/>
      </c>
      <c r="BE336" s="313"/>
      <c r="BF336" s="313"/>
      <c r="BG336" s="313"/>
      <c r="BH336" s="313"/>
      <c r="BI336" s="331"/>
      <c r="BJ336" s="29"/>
      <c r="BK336" s="1"/>
      <c r="BN336" s="8">
        <v>335</v>
      </c>
      <c r="BO336" s="9" t="str">
        <f>IF(INDEX('Staff List'!$E$9:$E$358, MATCH(BN336, NumList, 0))="", "", INDEX('Staff List'!$E$9:$E$358, MATCH(BN336, NumList, 0)))</f>
        <v/>
      </c>
      <c r="BP336" s="9" t="str">
        <f>IFERROR(RANK(BO336,$BO$2:$BO$351,1)+COUNTIF($BO$2:BO336,BO336)-1, "")</f>
        <v/>
      </c>
      <c r="BQ336" s="9" t="str">
        <f>IF(BO336="", "", COUNTIF($BO$2:BO336, BO336))</f>
        <v/>
      </c>
      <c r="BR336" s="68" t="str">
        <f t="shared" si="15"/>
        <v/>
      </c>
      <c r="BT336" s="8">
        <v>335</v>
      </c>
      <c r="BU336" s="9" t="str">
        <f>IFERROR(IF(INDEX($CL$2:$CL$7, MATCH(BU335, $CK$2:$CK$7, 0))&lt;=COUNTIF($BU$2:BU335, BU332), "", BU332), "")</f>
        <v/>
      </c>
      <c r="BV336" s="9" t="str">
        <f>IF(BU336="", "", COUNTIF($BU$2:BU336, BU336))</f>
        <v/>
      </c>
      <c r="BW336" s="68" t="str">
        <f t="shared" si="16"/>
        <v/>
      </c>
      <c r="BY336" s="80" t="str">
        <f t="shared" si="17"/>
        <v/>
      </c>
    </row>
    <row r="337" spans="1:77" x14ac:dyDescent="0.25">
      <c r="A337" s="1"/>
      <c r="B337" s="27"/>
      <c r="C337" s="314" t="s">
        <v>97</v>
      </c>
      <c r="D337" s="315"/>
      <c r="E337" s="315"/>
      <c r="F337" s="319"/>
      <c r="G337" s="320"/>
      <c r="H337" s="317" t="str">
        <f ca="1">IFERROR(INDEX('Staff List'!$AT$6:$AT$8, MATCH(E334, 'Staff List'!$AM$6:$AM$8, 0)), "")</f>
        <v/>
      </c>
      <c r="I337" s="313"/>
      <c r="J337" s="313"/>
      <c r="K337" s="313"/>
      <c r="L337" s="313"/>
      <c r="M337" s="75" t="e">
        <f ca="1">INDEX($BY$2:$BY$401, MATCH(M340, $BT$2:$BT$401, 0))</f>
        <v>#N/A</v>
      </c>
      <c r="N337" s="28"/>
      <c r="O337" s="314" t="s">
        <v>97</v>
      </c>
      <c r="P337" s="315"/>
      <c r="Q337" s="315"/>
      <c r="R337" s="319"/>
      <c r="S337" s="320"/>
      <c r="T337" s="317" t="str">
        <f ca="1">IFERROR(INDEX('Staff List'!$AT$6:$AT$8, MATCH(Q334, 'Staff List'!$AM$6:$AM$8, 0)), "")</f>
        <v/>
      </c>
      <c r="U337" s="313"/>
      <c r="V337" s="313"/>
      <c r="W337" s="313"/>
      <c r="X337" s="313"/>
      <c r="Y337" s="75" t="e">
        <f ca="1">INDEX($BY$2:$BY$401, MATCH(Y340, $BT$2:$BT$401, 0))</f>
        <v>#N/A</v>
      </c>
      <c r="Z337" s="28"/>
      <c r="AA337" s="314" t="s">
        <v>97</v>
      </c>
      <c r="AB337" s="315"/>
      <c r="AC337" s="315"/>
      <c r="AD337" s="319"/>
      <c r="AE337" s="320"/>
      <c r="AF337" s="317" t="str">
        <f ca="1">IFERROR(INDEX('Staff List'!$AT$6:$AT$8, MATCH(AC334, 'Staff List'!$AM$6:$AM$8, 0)), "")</f>
        <v/>
      </c>
      <c r="AG337" s="313"/>
      <c r="AH337" s="313"/>
      <c r="AI337" s="313"/>
      <c r="AJ337" s="313"/>
      <c r="AK337" s="75" t="e">
        <f ca="1">INDEX($BY$2:$BY$401, MATCH(AK340, $BT$2:$BT$401, 0))</f>
        <v>#N/A</v>
      </c>
      <c r="AL337" s="28"/>
      <c r="AM337" s="314" t="s">
        <v>97</v>
      </c>
      <c r="AN337" s="315"/>
      <c r="AO337" s="315"/>
      <c r="AP337" s="319"/>
      <c r="AQ337" s="320"/>
      <c r="AR337" s="317" t="str">
        <f ca="1">IFERROR(INDEX('Staff List'!$AT$6:$AT$8, MATCH(AO334, 'Staff List'!$AM$6:$AM$8, 0)), "")</f>
        <v/>
      </c>
      <c r="AS337" s="313"/>
      <c r="AT337" s="313"/>
      <c r="AU337" s="313"/>
      <c r="AV337" s="313"/>
      <c r="AW337" s="75" t="e">
        <f ca="1">INDEX($BY$2:$BY$401, MATCH(AW340, $BT$2:$BT$401, 0))</f>
        <v>#N/A</v>
      </c>
      <c r="AX337" s="28"/>
      <c r="AY337" s="314" t="s">
        <v>97</v>
      </c>
      <c r="AZ337" s="315"/>
      <c r="BA337" s="315"/>
      <c r="BB337" s="319"/>
      <c r="BC337" s="320"/>
      <c r="BD337" s="317" t="str">
        <f ca="1">IFERROR(INDEX('Staff List'!$AT$6:$AT$8, MATCH(BA334, 'Staff List'!$AM$6:$AM$8, 0)), "")</f>
        <v/>
      </c>
      <c r="BE337" s="313"/>
      <c r="BF337" s="313"/>
      <c r="BG337" s="313"/>
      <c r="BH337" s="313"/>
      <c r="BI337" s="75" t="e">
        <f ca="1">INDEX($BY$2:$BY$401, MATCH(BI340, $BT$2:$BT$401, 0))</f>
        <v>#N/A</v>
      </c>
      <c r="BJ337" s="29"/>
      <c r="BK337" s="1"/>
      <c r="BN337" s="8">
        <v>336</v>
      </c>
      <c r="BO337" s="9" t="str">
        <f>IF(INDEX('Staff List'!$E$9:$E$358, MATCH(BN337, NumList, 0))="", "", INDEX('Staff List'!$E$9:$E$358, MATCH(BN337, NumList, 0)))</f>
        <v/>
      </c>
      <c r="BP337" s="9" t="str">
        <f>IFERROR(RANK(BO337,$BO$2:$BO$351,1)+COUNTIF($BO$2:BO337,BO337)-1, "")</f>
        <v/>
      </c>
      <c r="BQ337" s="9" t="str">
        <f>IF(BO337="", "", COUNTIF($BO$2:BO337, BO337))</f>
        <v/>
      </c>
      <c r="BR337" s="68" t="str">
        <f t="shared" si="15"/>
        <v/>
      </c>
      <c r="BT337" s="8">
        <v>336</v>
      </c>
      <c r="BU337" s="9" t="str">
        <f>IFERROR(IF(INDEX($CL$2:$CL$7,MATCH(BU332,$CK$2:$CK$7,0))&lt;=COUNTIF($BU$2:BU336,BU332),IF((BU332+1)&lt;=6,BU332+1,""),BU332), "")</f>
        <v/>
      </c>
      <c r="BV337" s="9" t="str">
        <f>IF(BU337="", "", COUNTIF($BU$2:BU337, BU337))</f>
        <v/>
      </c>
      <c r="BW337" s="68" t="str">
        <f t="shared" si="16"/>
        <v/>
      </c>
      <c r="BY337" s="80" t="str">
        <f t="shared" si="17"/>
        <v/>
      </c>
    </row>
    <row r="338" spans="1:77" x14ac:dyDescent="0.25">
      <c r="A338" s="1"/>
      <c r="B338" s="27"/>
      <c r="C338" s="314" t="s">
        <v>93</v>
      </c>
      <c r="D338" s="315"/>
      <c r="E338" s="316"/>
      <c r="F338" s="313" t="str">
        <f ca="1">IFERROR(IF(INDEX('Staff List'!$M$9:$M$358, MATCH(M339, 'Staff List'!$B$9:$B$358, 0))="", "", INDEX('Staff List'!$M$9:$M$358, MATCH(M339, 'Staff List'!$B$9:$B$358, 0))), "")</f>
        <v/>
      </c>
      <c r="G338" s="313"/>
      <c r="H338" s="313"/>
      <c r="I338" s="313"/>
      <c r="J338" s="313"/>
      <c r="K338" s="313"/>
      <c r="L338" s="313"/>
      <c r="M338" s="75" t="str">
        <f ca="1">IFERROR(INDEX($BO$2:$BO$351, MATCH(M337, $BP$2:$BP$351, 0)), "")</f>
        <v/>
      </c>
      <c r="N338" s="28"/>
      <c r="O338" s="314" t="s">
        <v>93</v>
      </c>
      <c r="P338" s="315"/>
      <c r="Q338" s="316"/>
      <c r="R338" s="313" t="str">
        <f ca="1">IFERROR(IF(INDEX('Staff List'!$M$9:$M$358, MATCH(Y339, 'Staff List'!$B$9:$B$358, 0))="", "", INDEX('Staff List'!$M$9:$M$358, MATCH(Y339, 'Staff List'!$B$9:$B$358, 0))), "")</f>
        <v/>
      </c>
      <c r="S338" s="313"/>
      <c r="T338" s="313"/>
      <c r="U338" s="313"/>
      <c r="V338" s="313"/>
      <c r="W338" s="313"/>
      <c r="X338" s="313"/>
      <c r="Y338" s="75" t="str">
        <f ca="1">IFERROR(INDEX($BO$2:$BO$351, MATCH(Y337, $BP$2:$BP$351, 0)), "")</f>
        <v/>
      </c>
      <c r="Z338" s="28"/>
      <c r="AA338" s="314" t="s">
        <v>93</v>
      </c>
      <c r="AB338" s="315"/>
      <c r="AC338" s="316"/>
      <c r="AD338" s="313" t="str">
        <f ca="1">IFERROR(IF(INDEX('Staff List'!$M$9:$M$358, MATCH(AK339, 'Staff List'!$B$9:$B$358, 0))="", "", INDEX('Staff List'!$M$9:$M$358, MATCH(AK339, 'Staff List'!$B$9:$B$358, 0))), "")</f>
        <v/>
      </c>
      <c r="AE338" s="313"/>
      <c r="AF338" s="313"/>
      <c r="AG338" s="313"/>
      <c r="AH338" s="313"/>
      <c r="AI338" s="313"/>
      <c r="AJ338" s="313"/>
      <c r="AK338" s="75" t="str">
        <f ca="1">IFERROR(INDEX($BO$2:$BO$351, MATCH(AK337, $BP$2:$BP$351, 0)), "")</f>
        <v/>
      </c>
      <c r="AL338" s="28"/>
      <c r="AM338" s="314" t="s">
        <v>93</v>
      </c>
      <c r="AN338" s="315"/>
      <c r="AO338" s="316"/>
      <c r="AP338" s="313" t="str">
        <f ca="1">IFERROR(IF(INDEX('Staff List'!$M$9:$M$358, MATCH(AW339, 'Staff List'!$B$9:$B$358, 0))="", "", INDEX('Staff List'!$M$9:$M$358, MATCH(AW339, 'Staff List'!$B$9:$B$358, 0))), "")</f>
        <v/>
      </c>
      <c r="AQ338" s="313"/>
      <c r="AR338" s="313"/>
      <c r="AS338" s="313"/>
      <c r="AT338" s="313"/>
      <c r="AU338" s="313"/>
      <c r="AV338" s="313"/>
      <c r="AW338" s="75" t="str">
        <f ca="1">IFERROR(INDEX($BO$2:$BO$351, MATCH(AW337, $BP$2:$BP$351, 0)), "")</f>
        <v/>
      </c>
      <c r="AX338" s="28"/>
      <c r="AY338" s="314" t="s">
        <v>93</v>
      </c>
      <c r="AZ338" s="315"/>
      <c r="BA338" s="316"/>
      <c r="BB338" s="313" t="str">
        <f ca="1">IFERROR(IF(INDEX('Staff List'!$M$9:$M$358, MATCH(BI339, 'Staff List'!$B$9:$B$358, 0))="", "", INDEX('Staff List'!$M$9:$M$358, MATCH(BI339, 'Staff List'!$B$9:$B$358, 0))), "")</f>
        <v/>
      </c>
      <c r="BC338" s="313"/>
      <c r="BD338" s="313"/>
      <c r="BE338" s="313"/>
      <c r="BF338" s="313"/>
      <c r="BG338" s="313"/>
      <c r="BH338" s="313"/>
      <c r="BI338" s="75" t="str">
        <f ca="1">IFERROR(INDEX($BO$2:$BO$351, MATCH(BI337, $BP$2:$BP$351, 0)), "")</f>
        <v/>
      </c>
      <c r="BJ338" s="29"/>
      <c r="BK338" s="1"/>
      <c r="BN338" s="8">
        <v>337</v>
      </c>
      <c r="BO338" s="9" t="str">
        <f>IF(INDEX('Staff List'!$E$9:$E$358, MATCH(BN338, NumList, 0))="", "", INDEX('Staff List'!$E$9:$E$358, MATCH(BN338, NumList, 0)))</f>
        <v/>
      </c>
      <c r="BP338" s="9" t="str">
        <f>IFERROR(RANK(BO338,$BO$2:$BO$351,1)+COUNTIF($BO$2:BO338,BO338)-1, "")</f>
        <v/>
      </c>
      <c r="BQ338" s="9" t="str">
        <f>IF(BO338="", "", COUNTIF($BO$2:BO338, BO338))</f>
        <v/>
      </c>
      <c r="BR338" s="68" t="str">
        <f t="shared" si="15"/>
        <v/>
      </c>
      <c r="BT338" s="8">
        <v>337</v>
      </c>
      <c r="BU338" s="9" t="str">
        <f>IFERROR(IF(INDEX($CL$2:$CL$7, MATCH(BU337, $CK$2:$CK$7, 0))&lt;=COUNTIF($BU$2:BU337, BU337), "", BU337), "")</f>
        <v/>
      </c>
      <c r="BV338" s="9" t="str">
        <f>IF(BU338="", "", COUNTIF($BU$2:BU338, BU338))</f>
        <v/>
      </c>
      <c r="BW338" s="68" t="str">
        <f t="shared" si="16"/>
        <v/>
      </c>
      <c r="BY338" s="80" t="str">
        <f t="shared" si="17"/>
        <v/>
      </c>
    </row>
    <row r="339" spans="1:77" x14ac:dyDescent="0.25">
      <c r="A339" s="1"/>
      <c r="B339" s="27"/>
      <c r="C339" s="314" t="s">
        <v>92</v>
      </c>
      <c r="D339" s="315"/>
      <c r="E339" s="316"/>
      <c r="F339" s="317" t="str">
        <f ca="1">IFERROR(IF(INDEX('Staff List'!$Q$9:$Q$358, MATCH(M339, 'Staff List'!$B$9:$B$358, 0))="", "", INDEX('Staff List'!$Q$9:$Q$358, MATCH(M339, 'Staff List'!$B$9:$B$358, 0))), "")</f>
        <v/>
      </c>
      <c r="G339" s="313"/>
      <c r="H339" s="313"/>
      <c r="I339" s="313"/>
      <c r="J339" s="313"/>
      <c r="K339" s="313"/>
      <c r="L339" s="313"/>
      <c r="M339" s="75" t="str">
        <f ca="1">IFERROR(IF(M337="", "", INDEX($BN$2:$BN$351, MATCH(M337, $BP$2:$BP$351, 0))), "")</f>
        <v/>
      </c>
      <c r="N339" s="28"/>
      <c r="O339" s="314" t="s">
        <v>92</v>
      </c>
      <c r="P339" s="315"/>
      <c r="Q339" s="316"/>
      <c r="R339" s="317" t="str">
        <f ca="1">IFERROR(IF(INDEX('Staff List'!$Q$9:$Q$358, MATCH(Y339, 'Staff List'!$B$9:$B$358, 0))="", "", INDEX('Staff List'!$Q$9:$Q$358, MATCH(Y339, 'Staff List'!$B$9:$B$358, 0))), "")</f>
        <v/>
      </c>
      <c r="S339" s="313"/>
      <c r="T339" s="313"/>
      <c r="U339" s="313"/>
      <c r="V339" s="313"/>
      <c r="W339" s="313"/>
      <c r="X339" s="313"/>
      <c r="Y339" s="75" t="str">
        <f ca="1">IFERROR(IF(Y337="", "", INDEX($BN$2:$BN$351, MATCH(Y337, $BP$2:$BP$351, 0))), "")</f>
        <v/>
      </c>
      <c r="Z339" s="28"/>
      <c r="AA339" s="314" t="s">
        <v>92</v>
      </c>
      <c r="AB339" s="315"/>
      <c r="AC339" s="316"/>
      <c r="AD339" s="317" t="str">
        <f ca="1">IFERROR(IF(INDEX('Staff List'!$Q$9:$Q$358, MATCH(AK339, 'Staff List'!$B$9:$B$358, 0))="", "", INDEX('Staff List'!$Q$9:$Q$358, MATCH(AK339, 'Staff List'!$B$9:$B$358, 0))), "")</f>
        <v/>
      </c>
      <c r="AE339" s="313"/>
      <c r="AF339" s="313"/>
      <c r="AG339" s="313"/>
      <c r="AH339" s="313"/>
      <c r="AI339" s="313"/>
      <c r="AJ339" s="313"/>
      <c r="AK339" s="75" t="str">
        <f ca="1">IFERROR(IF(AK337="", "", INDEX($BN$2:$BN$351, MATCH(AK337, $BP$2:$BP$351, 0))), "")</f>
        <v/>
      </c>
      <c r="AL339" s="28"/>
      <c r="AM339" s="314" t="s">
        <v>92</v>
      </c>
      <c r="AN339" s="315"/>
      <c r="AO339" s="316"/>
      <c r="AP339" s="317" t="str">
        <f ca="1">IFERROR(IF(INDEX('Staff List'!$Q$9:$Q$358, MATCH(AW339, 'Staff List'!$B$9:$B$358, 0))="", "", INDEX('Staff List'!$Q$9:$Q$358, MATCH(AW339, 'Staff List'!$B$9:$B$358, 0))), "")</f>
        <v/>
      </c>
      <c r="AQ339" s="313"/>
      <c r="AR339" s="313"/>
      <c r="AS339" s="313"/>
      <c r="AT339" s="313"/>
      <c r="AU339" s="313"/>
      <c r="AV339" s="313"/>
      <c r="AW339" s="75" t="str">
        <f ca="1">IFERROR(IF(AW337="", "", INDEX($BN$2:$BN$351, MATCH(AW337, $BP$2:$BP$351, 0))), "")</f>
        <v/>
      </c>
      <c r="AX339" s="28"/>
      <c r="AY339" s="314" t="s">
        <v>92</v>
      </c>
      <c r="AZ339" s="315"/>
      <c r="BA339" s="316"/>
      <c r="BB339" s="317" t="str">
        <f ca="1">IFERROR(IF(INDEX('Staff List'!$Q$9:$Q$358, MATCH(BI339, 'Staff List'!$B$9:$B$358, 0))="", "", INDEX('Staff List'!$Q$9:$Q$358, MATCH(BI339, 'Staff List'!$B$9:$B$358, 0))), "")</f>
        <v/>
      </c>
      <c r="BC339" s="313"/>
      <c r="BD339" s="313"/>
      <c r="BE339" s="313"/>
      <c r="BF339" s="313"/>
      <c r="BG339" s="313"/>
      <c r="BH339" s="313"/>
      <c r="BI339" s="75" t="str">
        <f ca="1">IFERROR(IF(BI337="", "", INDEX($BN$2:$BN$351, MATCH(BI337, $BP$2:$BP$351, 0))), "")</f>
        <v/>
      </c>
      <c r="BJ339" s="29"/>
      <c r="BK339" s="1"/>
      <c r="BN339" s="8">
        <v>338</v>
      </c>
      <c r="BO339" s="9" t="str">
        <f>IF(INDEX('Staff List'!$E$9:$E$358, MATCH(BN339, NumList, 0))="", "", INDEX('Staff List'!$E$9:$E$358, MATCH(BN339, NumList, 0)))</f>
        <v/>
      </c>
      <c r="BP339" s="9" t="str">
        <f>IFERROR(RANK(BO339,$BO$2:$BO$351,1)+COUNTIF($BO$2:BO339,BO339)-1, "")</f>
        <v/>
      </c>
      <c r="BQ339" s="9" t="str">
        <f>IF(BO339="", "", COUNTIF($BO$2:BO339, BO339))</f>
        <v/>
      </c>
      <c r="BR339" s="68" t="str">
        <f t="shared" si="15"/>
        <v/>
      </c>
      <c r="BT339" s="8">
        <v>338</v>
      </c>
      <c r="BU339" s="9" t="str">
        <f>IFERROR(IF(INDEX($CL$2:$CL$7, MATCH(BU338, $CK$2:$CK$7, 0))&lt;=COUNTIF($BU$2:BU338, BU337), "", BU337), "")</f>
        <v/>
      </c>
      <c r="BV339" s="9" t="str">
        <f>IF(BU339="", "", COUNTIF($BU$2:BU339, BU339))</f>
        <v/>
      </c>
      <c r="BW339" s="68" t="str">
        <f t="shared" si="16"/>
        <v/>
      </c>
      <c r="BY339" s="80" t="str">
        <f t="shared" si="17"/>
        <v/>
      </c>
    </row>
    <row r="340" spans="1:77" x14ac:dyDescent="0.25">
      <c r="A340" s="1"/>
      <c r="B340" s="27"/>
      <c r="C340" s="318" t="s">
        <v>96</v>
      </c>
      <c r="D340" s="319"/>
      <c r="E340" s="320"/>
      <c r="F340" s="321" t="str">
        <f ca="1">IFERROR(IF(INDEX('Staff List'!$U$9:$U$358, MATCH(M339, 'Staff List'!$B$9:$B$358, 0))="", "", INDEX('Staff List'!$U$9:$U$358, MATCH(M339, 'Staff List'!$B$9:$B$358, 0))), "")</f>
        <v/>
      </c>
      <c r="G340" s="322"/>
      <c r="H340" s="322"/>
      <c r="I340" s="322"/>
      <c r="J340" s="322"/>
      <c r="K340" s="322"/>
      <c r="L340" s="322"/>
      <c r="M340" s="81">
        <f ca="1">BI330+1</f>
        <v>655</v>
      </c>
      <c r="N340" s="28"/>
      <c r="O340" s="318" t="s">
        <v>96</v>
      </c>
      <c r="P340" s="319"/>
      <c r="Q340" s="320"/>
      <c r="R340" s="321" t="str">
        <f ca="1">IFERROR(IF(INDEX('Staff List'!$U$9:$U$358, MATCH(Y339, 'Staff List'!$B$9:$B$358, 0))="", "", INDEX('Staff List'!$U$9:$U$358, MATCH(Y339, 'Staff List'!$B$9:$B$358, 0))), "")</f>
        <v/>
      </c>
      <c r="S340" s="322"/>
      <c r="T340" s="322"/>
      <c r="U340" s="322"/>
      <c r="V340" s="322"/>
      <c r="W340" s="322"/>
      <c r="X340" s="322"/>
      <c r="Y340" s="81">
        <f ca="1">M340+1</f>
        <v>656</v>
      </c>
      <c r="Z340" s="28"/>
      <c r="AA340" s="318" t="s">
        <v>96</v>
      </c>
      <c r="AB340" s="319"/>
      <c r="AC340" s="320"/>
      <c r="AD340" s="321" t="str">
        <f ca="1">IFERROR(IF(INDEX('Staff List'!$U$9:$U$358, MATCH(AK339, 'Staff List'!$B$9:$B$358, 0))="", "", INDEX('Staff List'!$U$9:$U$358, MATCH(AK339, 'Staff List'!$B$9:$B$358, 0))), "")</f>
        <v/>
      </c>
      <c r="AE340" s="322"/>
      <c r="AF340" s="322"/>
      <c r="AG340" s="322"/>
      <c r="AH340" s="322"/>
      <c r="AI340" s="322"/>
      <c r="AJ340" s="322"/>
      <c r="AK340" s="81">
        <f ca="1">Y340+1</f>
        <v>657</v>
      </c>
      <c r="AL340" s="28"/>
      <c r="AM340" s="318" t="s">
        <v>96</v>
      </c>
      <c r="AN340" s="319"/>
      <c r="AO340" s="320"/>
      <c r="AP340" s="321" t="str">
        <f ca="1">IFERROR(IF(INDEX('Staff List'!$U$9:$U$358, MATCH(AW339, 'Staff List'!$B$9:$B$358, 0))="", "", INDEX('Staff List'!$U$9:$U$358, MATCH(AW339, 'Staff List'!$B$9:$B$358, 0))), "")</f>
        <v/>
      </c>
      <c r="AQ340" s="322"/>
      <c r="AR340" s="322"/>
      <c r="AS340" s="322"/>
      <c r="AT340" s="322"/>
      <c r="AU340" s="322"/>
      <c r="AV340" s="322"/>
      <c r="AW340" s="81">
        <f ca="1">AK340+1</f>
        <v>658</v>
      </c>
      <c r="AX340" s="28"/>
      <c r="AY340" s="318" t="s">
        <v>96</v>
      </c>
      <c r="AZ340" s="319"/>
      <c r="BA340" s="320"/>
      <c r="BB340" s="321" t="str">
        <f ca="1">IFERROR(IF(INDEX('Staff List'!$U$9:$U$358, MATCH(BI339, 'Staff List'!$B$9:$B$358, 0))="", "", INDEX('Staff List'!$U$9:$U$358, MATCH(BI339, 'Staff List'!$B$9:$B$358, 0))), "")</f>
        <v/>
      </c>
      <c r="BC340" s="322"/>
      <c r="BD340" s="322"/>
      <c r="BE340" s="322"/>
      <c r="BF340" s="322"/>
      <c r="BG340" s="322"/>
      <c r="BH340" s="322"/>
      <c r="BI340" s="81">
        <f ca="1">AW340+1</f>
        <v>659</v>
      </c>
      <c r="BJ340" s="29"/>
      <c r="BK340" s="1"/>
      <c r="BN340" s="8">
        <v>339</v>
      </c>
      <c r="BO340" s="9" t="str">
        <f>IF(INDEX('Staff List'!$E$9:$E$358, MATCH(BN340, NumList, 0))="", "", INDEX('Staff List'!$E$9:$E$358, MATCH(BN340, NumList, 0)))</f>
        <v/>
      </c>
      <c r="BP340" s="9" t="str">
        <f>IFERROR(RANK(BO340,$BO$2:$BO$351,1)+COUNTIF($BO$2:BO340,BO340)-1, "")</f>
        <v/>
      </c>
      <c r="BQ340" s="9" t="str">
        <f>IF(BO340="", "", COUNTIF($BO$2:BO340, BO340))</f>
        <v/>
      </c>
      <c r="BR340" s="68" t="str">
        <f t="shared" si="15"/>
        <v/>
      </c>
      <c r="BT340" s="8">
        <v>339</v>
      </c>
      <c r="BU340" s="9" t="str">
        <f>IFERROR(IF(INDEX($CL$2:$CL$7, MATCH(BU339, $CK$2:$CK$7, 0))&lt;=COUNTIF($BU$2:BU339, BU337), "", BU337), "")</f>
        <v/>
      </c>
      <c r="BV340" s="9" t="str">
        <f>IF(BU340="", "", COUNTIF($BU$2:BU340, BU340))</f>
        <v/>
      </c>
      <c r="BW340" s="68" t="str">
        <f t="shared" si="16"/>
        <v/>
      </c>
      <c r="BY340" s="80" t="str">
        <f t="shared" si="17"/>
        <v/>
      </c>
    </row>
    <row r="341" spans="1:77" x14ac:dyDescent="0.25">
      <c r="A341" s="1"/>
      <c r="B341" s="27"/>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28"/>
      <c r="BH341" s="28"/>
      <c r="BI341" s="28"/>
      <c r="BJ341" s="29"/>
      <c r="BK341" s="1"/>
      <c r="BN341" s="8">
        <v>340</v>
      </c>
      <c r="BO341" s="9" t="str">
        <f>IF(INDEX('Staff List'!$E$9:$E$358, MATCH(BN341, NumList, 0))="", "", INDEX('Staff List'!$E$9:$E$358, MATCH(BN341, NumList, 0)))</f>
        <v/>
      </c>
      <c r="BP341" s="9" t="str">
        <f>IFERROR(RANK(BO341,$BO$2:$BO$351,1)+COUNTIF($BO$2:BO341,BO341)-1, "")</f>
        <v/>
      </c>
      <c r="BQ341" s="9" t="str">
        <f>IF(BO341="", "", COUNTIF($BO$2:BO341, BO341))</f>
        <v/>
      </c>
      <c r="BR341" s="68" t="str">
        <f t="shared" si="15"/>
        <v/>
      </c>
      <c r="BT341" s="8">
        <v>340</v>
      </c>
      <c r="BU341" s="9" t="str">
        <f>IFERROR(IF(INDEX($CL$2:$CL$7, MATCH(BU340, $CK$2:$CK$7, 0))&lt;=COUNTIF($BU$2:BU340, BU337), "", BU337), "")</f>
        <v/>
      </c>
      <c r="BV341" s="9" t="str">
        <f>IF(BU341="", "", COUNTIF($BU$2:BU341, BU341))</f>
        <v/>
      </c>
      <c r="BW341" s="68" t="str">
        <f t="shared" si="16"/>
        <v/>
      </c>
      <c r="BY341" s="80" t="str">
        <f t="shared" si="17"/>
        <v/>
      </c>
    </row>
    <row r="342" spans="1:77" x14ac:dyDescent="0.25">
      <c r="A342" s="1"/>
      <c r="B342" s="27"/>
      <c r="C342" s="121" t="str">
        <f ca="1">"Tier "&amp;M348&amp;""</f>
        <v xml:space="preserve">Tier </v>
      </c>
      <c r="D342" s="122"/>
      <c r="E342" s="122"/>
      <c r="F342" s="122"/>
      <c r="G342" s="122"/>
      <c r="H342" s="122"/>
      <c r="I342" s="122"/>
      <c r="J342" s="122"/>
      <c r="K342" s="122"/>
      <c r="L342" s="122"/>
      <c r="M342" s="239"/>
      <c r="N342" s="28"/>
      <c r="O342" s="121" t="str">
        <f ca="1">"Tier "&amp;Y348&amp;""</f>
        <v xml:space="preserve">Tier </v>
      </c>
      <c r="P342" s="122"/>
      <c r="Q342" s="122"/>
      <c r="R342" s="122"/>
      <c r="S342" s="122"/>
      <c r="T342" s="122"/>
      <c r="U342" s="122"/>
      <c r="V342" s="122"/>
      <c r="W342" s="122"/>
      <c r="X342" s="122"/>
      <c r="Y342" s="239"/>
      <c r="Z342" s="28"/>
      <c r="AA342" s="121" t="str">
        <f ca="1">"Tier "&amp;AK348&amp;""</f>
        <v xml:space="preserve">Tier </v>
      </c>
      <c r="AB342" s="122"/>
      <c r="AC342" s="122"/>
      <c r="AD342" s="122"/>
      <c r="AE342" s="122"/>
      <c r="AF342" s="122"/>
      <c r="AG342" s="122"/>
      <c r="AH342" s="122"/>
      <c r="AI342" s="122"/>
      <c r="AJ342" s="122"/>
      <c r="AK342" s="239"/>
      <c r="AL342" s="28"/>
      <c r="AM342" s="121" t="str">
        <f ca="1">"Tier "&amp;AW348&amp;""</f>
        <v xml:space="preserve">Tier </v>
      </c>
      <c r="AN342" s="122"/>
      <c r="AO342" s="122"/>
      <c r="AP342" s="122"/>
      <c r="AQ342" s="122"/>
      <c r="AR342" s="122"/>
      <c r="AS342" s="122"/>
      <c r="AT342" s="122"/>
      <c r="AU342" s="122"/>
      <c r="AV342" s="122"/>
      <c r="AW342" s="239"/>
      <c r="AX342" s="28"/>
      <c r="AY342" s="121" t="str">
        <f ca="1">"Tier "&amp;BI348&amp;""</f>
        <v xml:space="preserve">Tier </v>
      </c>
      <c r="AZ342" s="122"/>
      <c r="BA342" s="122"/>
      <c r="BB342" s="122"/>
      <c r="BC342" s="122"/>
      <c r="BD342" s="122"/>
      <c r="BE342" s="122"/>
      <c r="BF342" s="122"/>
      <c r="BG342" s="122"/>
      <c r="BH342" s="122"/>
      <c r="BI342" s="239"/>
      <c r="BJ342" s="29"/>
      <c r="BK342" s="1"/>
      <c r="BN342" s="8">
        <v>341</v>
      </c>
      <c r="BO342" s="9" t="str">
        <f>IF(INDEX('Staff List'!$E$9:$E$358, MATCH(BN342, NumList, 0))="", "", INDEX('Staff List'!$E$9:$E$358, MATCH(BN342, NumList, 0)))</f>
        <v/>
      </c>
      <c r="BP342" s="9" t="str">
        <f>IFERROR(RANK(BO342,$BO$2:$BO$351,1)+COUNTIF($BO$2:BO342,BO342)-1, "")</f>
        <v/>
      </c>
      <c r="BQ342" s="9" t="str">
        <f>IF(BO342="", "", COUNTIF($BO$2:BO342, BO342))</f>
        <v/>
      </c>
      <c r="BR342" s="68" t="str">
        <f t="shared" si="15"/>
        <v/>
      </c>
      <c r="BT342" s="8">
        <v>341</v>
      </c>
      <c r="BU342" s="9" t="str">
        <f>IFERROR(IF(INDEX($CL$2:$CL$7,MATCH(BU337,$CK$2:$CK$7,0))&lt;=COUNTIF($BU$2:BU341,BU337),IF((BU337+1)&lt;=6,BU337+1,""),BU337), "")</f>
        <v/>
      </c>
      <c r="BV342" s="9" t="str">
        <f>IF(BU342="", "", COUNTIF($BU$2:BU342, BU342))</f>
        <v/>
      </c>
      <c r="BW342" s="68" t="str">
        <f t="shared" si="16"/>
        <v/>
      </c>
      <c r="BY342" s="80" t="str">
        <f t="shared" si="17"/>
        <v/>
      </c>
    </row>
    <row r="343" spans="1:77" x14ac:dyDescent="0.25">
      <c r="A343" s="1"/>
      <c r="B343" s="27"/>
      <c r="C343" s="326" t="s">
        <v>91</v>
      </c>
      <c r="D343" s="325"/>
      <c r="E343" s="327"/>
      <c r="F343" s="328" t="str">
        <f ca="1">IFERROR(IF(INDEX('Staff List'!$C$9:$C$358, MATCH(M349, 'Staff List'!$B$9:$B$358, 0))="", "", INDEX('Staff List'!$C$9:$C$358, MATCH(M349, 'Staff List'!$B$9:$B$358, 0))), "")</f>
        <v/>
      </c>
      <c r="G343" s="329"/>
      <c r="H343" s="329"/>
      <c r="I343" s="329"/>
      <c r="J343" s="329"/>
      <c r="K343" s="329"/>
      <c r="L343" s="329"/>
      <c r="M343" s="330"/>
      <c r="N343" s="28"/>
      <c r="O343" s="326" t="s">
        <v>91</v>
      </c>
      <c r="P343" s="325"/>
      <c r="Q343" s="327"/>
      <c r="R343" s="328" t="str">
        <f ca="1">IFERROR(IF(INDEX('Staff List'!$C$9:$C$358, MATCH(Y349, 'Staff List'!$B$9:$B$358, 0))="", "", INDEX('Staff List'!$C$9:$C$358, MATCH(Y349, 'Staff List'!$B$9:$B$358, 0))), "")</f>
        <v/>
      </c>
      <c r="S343" s="329"/>
      <c r="T343" s="329"/>
      <c r="U343" s="329"/>
      <c r="V343" s="329"/>
      <c r="W343" s="329"/>
      <c r="X343" s="329"/>
      <c r="Y343" s="330"/>
      <c r="Z343" s="28"/>
      <c r="AA343" s="326" t="s">
        <v>91</v>
      </c>
      <c r="AB343" s="325"/>
      <c r="AC343" s="327"/>
      <c r="AD343" s="328" t="str">
        <f ca="1">IFERROR(IF(INDEX('Staff List'!$C$9:$C$358, MATCH(AK349, 'Staff List'!$B$9:$B$358, 0))="", "", INDEX('Staff List'!$C$9:$C$358, MATCH(AK349, 'Staff List'!$B$9:$B$358, 0))), "")</f>
        <v/>
      </c>
      <c r="AE343" s="329"/>
      <c r="AF343" s="329"/>
      <c r="AG343" s="329"/>
      <c r="AH343" s="329"/>
      <c r="AI343" s="329"/>
      <c r="AJ343" s="329"/>
      <c r="AK343" s="330"/>
      <c r="AL343" s="28"/>
      <c r="AM343" s="326" t="s">
        <v>91</v>
      </c>
      <c r="AN343" s="325"/>
      <c r="AO343" s="327"/>
      <c r="AP343" s="328" t="str">
        <f ca="1">IFERROR(IF(INDEX('Staff List'!$C$9:$C$358, MATCH(AW349, 'Staff List'!$B$9:$B$358, 0))="", "", INDEX('Staff List'!$C$9:$C$358, MATCH(AW349, 'Staff List'!$B$9:$B$358, 0))), "")</f>
        <v/>
      </c>
      <c r="AQ343" s="329"/>
      <c r="AR343" s="329"/>
      <c r="AS343" s="329"/>
      <c r="AT343" s="329"/>
      <c r="AU343" s="329"/>
      <c r="AV343" s="329"/>
      <c r="AW343" s="330"/>
      <c r="AX343" s="28"/>
      <c r="AY343" s="326" t="s">
        <v>91</v>
      </c>
      <c r="AZ343" s="325"/>
      <c r="BA343" s="327"/>
      <c r="BB343" s="328" t="str">
        <f ca="1">IFERROR(IF(INDEX('Staff List'!$C$9:$C$358, MATCH(BI349, 'Staff List'!$B$9:$B$358, 0))="", "", INDEX('Staff List'!$C$9:$C$358, MATCH(BI349, 'Staff List'!$B$9:$B$358, 0))), "")</f>
        <v/>
      </c>
      <c r="BC343" s="329"/>
      <c r="BD343" s="329"/>
      <c r="BE343" s="329"/>
      <c r="BF343" s="329"/>
      <c r="BG343" s="329"/>
      <c r="BH343" s="329"/>
      <c r="BI343" s="330"/>
      <c r="BJ343" s="29"/>
      <c r="BK343" s="1"/>
      <c r="BN343" s="8">
        <v>342</v>
      </c>
      <c r="BO343" s="9" t="str">
        <f>IF(INDEX('Staff List'!$E$9:$E$358, MATCH(BN343, NumList, 0))="", "", INDEX('Staff List'!$E$9:$E$358, MATCH(BN343, NumList, 0)))</f>
        <v/>
      </c>
      <c r="BP343" s="9" t="str">
        <f>IFERROR(RANK(BO343,$BO$2:$BO$351,1)+COUNTIF($BO$2:BO343,BO343)-1, "")</f>
        <v/>
      </c>
      <c r="BQ343" s="9" t="str">
        <f>IF(BO343="", "", COUNTIF($BO$2:BO343, BO343))</f>
        <v/>
      </c>
      <c r="BR343" s="68" t="str">
        <f t="shared" si="15"/>
        <v/>
      </c>
      <c r="BT343" s="8">
        <v>342</v>
      </c>
      <c r="BU343" s="9" t="str">
        <f>IFERROR(IF(INDEX($CL$2:$CL$7, MATCH(BU342, $CK$2:$CK$7, 0))&lt;=COUNTIF($BU$2:BU342, BU342), "", BU342), "")</f>
        <v/>
      </c>
      <c r="BV343" s="9" t="str">
        <f>IF(BU343="", "", COUNTIF($BU$2:BU343, BU343))</f>
        <v/>
      </c>
      <c r="BW343" s="68" t="str">
        <f t="shared" si="16"/>
        <v/>
      </c>
      <c r="BY343" s="80" t="str">
        <f t="shared" si="17"/>
        <v/>
      </c>
    </row>
    <row r="344" spans="1:77" x14ac:dyDescent="0.25">
      <c r="A344" s="1"/>
      <c r="B344" s="27"/>
      <c r="C344" s="332" t="s">
        <v>90</v>
      </c>
      <c r="D344" s="333"/>
      <c r="E344" s="72" t="str">
        <f ca="1">IFERROR(INDEX('Staff List'!$K$9:$K$358, MATCH(M349, 'Staff List'!$B$9:$B$358, 0)), "")</f>
        <v/>
      </c>
      <c r="F344" s="317" t="str">
        <f ca="1">IFERROR(IF(INDEX('Staff List'!$D$9:$D$358, MATCH(M349, 'Staff List'!$B$9:$B$358, 0))="", "", INDEX('Staff List'!$D$9:$D$358, MATCH(M349, 'Staff List'!$B$9:$B$358, 0))), "")</f>
        <v/>
      </c>
      <c r="G344" s="313"/>
      <c r="H344" s="313"/>
      <c r="I344" s="313"/>
      <c r="J344" s="313"/>
      <c r="K344" s="313"/>
      <c r="L344" s="313"/>
      <c r="M344" s="331"/>
      <c r="N344" s="28"/>
      <c r="O344" s="332" t="s">
        <v>90</v>
      </c>
      <c r="P344" s="333"/>
      <c r="Q344" s="72" t="str">
        <f ca="1">IFERROR(INDEX('Staff List'!$K$9:$K$358, MATCH(Y349, 'Staff List'!$B$9:$B$358, 0)), "")</f>
        <v/>
      </c>
      <c r="R344" s="317" t="str">
        <f ca="1">IFERROR(IF(INDEX('Staff List'!$D$9:$D$358, MATCH(Y349, 'Staff List'!$B$9:$B$358, 0))="", "", INDEX('Staff List'!$D$9:$D$358, MATCH(Y349, 'Staff List'!$B$9:$B$358, 0))), "")</f>
        <v/>
      </c>
      <c r="S344" s="313"/>
      <c r="T344" s="313"/>
      <c r="U344" s="313"/>
      <c r="V344" s="313"/>
      <c r="W344" s="313"/>
      <c r="X344" s="313"/>
      <c r="Y344" s="331"/>
      <c r="Z344" s="28"/>
      <c r="AA344" s="332" t="s">
        <v>90</v>
      </c>
      <c r="AB344" s="333"/>
      <c r="AC344" s="72" t="str">
        <f ca="1">IFERROR(INDEX('Staff List'!$K$9:$K$358, MATCH(AK349, 'Staff List'!$B$9:$B$358, 0)), "")</f>
        <v/>
      </c>
      <c r="AD344" s="317" t="str">
        <f ca="1">IFERROR(IF(INDEX('Staff List'!$D$9:$D$358, MATCH(AK349, 'Staff List'!$B$9:$B$358, 0))="", "", INDEX('Staff List'!$D$9:$D$358, MATCH(AK349, 'Staff List'!$B$9:$B$358, 0))), "")</f>
        <v/>
      </c>
      <c r="AE344" s="313"/>
      <c r="AF344" s="313"/>
      <c r="AG344" s="313"/>
      <c r="AH344" s="313"/>
      <c r="AI344" s="313"/>
      <c r="AJ344" s="313"/>
      <c r="AK344" s="331"/>
      <c r="AL344" s="28"/>
      <c r="AM344" s="332" t="s">
        <v>90</v>
      </c>
      <c r="AN344" s="333"/>
      <c r="AO344" s="72" t="str">
        <f ca="1">IFERROR(INDEX('Staff List'!$K$9:$K$358, MATCH(AW349, 'Staff List'!$B$9:$B$358, 0)), "")</f>
        <v/>
      </c>
      <c r="AP344" s="317" t="str">
        <f ca="1">IFERROR(IF(INDEX('Staff List'!$D$9:$D$358, MATCH(AW349, 'Staff List'!$B$9:$B$358, 0))="", "", INDEX('Staff List'!$D$9:$D$358, MATCH(AW349, 'Staff List'!$B$9:$B$358, 0))), "")</f>
        <v/>
      </c>
      <c r="AQ344" s="313"/>
      <c r="AR344" s="313"/>
      <c r="AS344" s="313"/>
      <c r="AT344" s="313"/>
      <c r="AU344" s="313"/>
      <c r="AV344" s="313"/>
      <c r="AW344" s="331"/>
      <c r="AX344" s="28"/>
      <c r="AY344" s="332" t="s">
        <v>90</v>
      </c>
      <c r="AZ344" s="333"/>
      <c r="BA344" s="72" t="str">
        <f ca="1">IFERROR(INDEX('Staff List'!$K$9:$K$358, MATCH(BI349, 'Staff List'!$B$9:$B$358, 0)), "")</f>
        <v/>
      </c>
      <c r="BB344" s="317" t="str">
        <f ca="1">IFERROR(IF(INDEX('Staff List'!$D$9:$D$358, MATCH(BI349, 'Staff List'!$B$9:$B$358, 0))="", "", INDEX('Staff List'!$D$9:$D$358, MATCH(BI349, 'Staff List'!$B$9:$B$358, 0))), "")</f>
        <v/>
      </c>
      <c r="BC344" s="313"/>
      <c r="BD344" s="313"/>
      <c r="BE344" s="313"/>
      <c r="BF344" s="313"/>
      <c r="BG344" s="313"/>
      <c r="BH344" s="313"/>
      <c r="BI344" s="331"/>
      <c r="BJ344" s="29"/>
      <c r="BK344" s="1"/>
      <c r="BN344" s="8">
        <v>343</v>
      </c>
      <c r="BO344" s="9" t="str">
        <f>IF(INDEX('Staff List'!$E$9:$E$358, MATCH(BN344, NumList, 0))="", "", INDEX('Staff List'!$E$9:$E$358, MATCH(BN344, NumList, 0)))</f>
        <v/>
      </c>
      <c r="BP344" s="9" t="str">
        <f>IFERROR(RANK(BO344,$BO$2:$BO$351,1)+COUNTIF($BO$2:BO344,BO344)-1, "")</f>
        <v/>
      </c>
      <c r="BQ344" s="9" t="str">
        <f>IF(BO344="", "", COUNTIF($BO$2:BO344, BO344))</f>
        <v/>
      </c>
      <c r="BR344" s="68" t="str">
        <f t="shared" si="15"/>
        <v/>
      </c>
      <c r="BT344" s="8">
        <v>343</v>
      </c>
      <c r="BU344" s="9" t="str">
        <f>IFERROR(IF(INDEX($CL$2:$CL$7, MATCH(BU343, $CK$2:$CK$7, 0))&lt;=COUNTIF($BU$2:BU343, BU342), "", BU342), "")</f>
        <v/>
      </c>
      <c r="BV344" s="9" t="str">
        <f>IF(BU344="", "", COUNTIF($BU$2:BU344, BU344))</f>
        <v/>
      </c>
      <c r="BW344" s="68" t="str">
        <f t="shared" si="16"/>
        <v/>
      </c>
      <c r="BY344" s="80" t="str">
        <f t="shared" si="17"/>
        <v/>
      </c>
    </row>
    <row r="345" spans="1:77" x14ac:dyDescent="0.25">
      <c r="A345" s="1"/>
      <c r="B345" s="27"/>
      <c r="C345" s="314" t="s">
        <v>95</v>
      </c>
      <c r="D345" s="315"/>
      <c r="E345" s="315"/>
      <c r="F345" s="325"/>
      <c r="G345" s="73" t="str">
        <f ca="1">IFERROR(INDEX('Staff List'!$H$9:$H$358, MATCH(M349, 'Staff List'!$B$9:$B$358, 0)), "")</f>
        <v/>
      </c>
      <c r="H345" s="323" t="str">
        <f ca="1">IFERROR(INDEX('Staff List'!$AU$6:$AU$10, MATCH(G345, 'Staff List'!$AJ$6:$AJ$10, 0)), "")</f>
        <v/>
      </c>
      <c r="I345" s="324"/>
      <c r="J345" s="324"/>
      <c r="K345" s="324"/>
      <c r="L345" s="324"/>
      <c r="M345" s="331"/>
      <c r="N345" s="28"/>
      <c r="O345" s="314" t="s">
        <v>95</v>
      </c>
      <c r="P345" s="315"/>
      <c r="Q345" s="315"/>
      <c r="R345" s="325"/>
      <c r="S345" s="73" t="str">
        <f ca="1">IFERROR(INDEX('Staff List'!$H$9:$H$358, MATCH(Y349, 'Staff List'!$B$9:$B$358, 0)), "")</f>
        <v/>
      </c>
      <c r="T345" s="323" t="str">
        <f ca="1">IFERROR(INDEX('Staff List'!$AU$6:$AU$10, MATCH(S345, 'Staff List'!$AJ$6:$AJ$10, 0)), "")</f>
        <v/>
      </c>
      <c r="U345" s="324"/>
      <c r="V345" s="324"/>
      <c r="W345" s="324"/>
      <c r="X345" s="324"/>
      <c r="Y345" s="331"/>
      <c r="Z345" s="28"/>
      <c r="AA345" s="314" t="s">
        <v>95</v>
      </c>
      <c r="AB345" s="315"/>
      <c r="AC345" s="315"/>
      <c r="AD345" s="325"/>
      <c r="AE345" s="73" t="str">
        <f ca="1">IFERROR(INDEX('Staff List'!$H$9:$H$358, MATCH(AK349, 'Staff List'!$B$9:$B$358, 0)), "")</f>
        <v/>
      </c>
      <c r="AF345" s="323" t="str">
        <f ca="1">IFERROR(INDEX('Staff List'!$AU$6:$AU$10, MATCH(AE345, 'Staff List'!$AJ$6:$AJ$10, 0)), "")</f>
        <v/>
      </c>
      <c r="AG345" s="324"/>
      <c r="AH345" s="324"/>
      <c r="AI345" s="324"/>
      <c r="AJ345" s="324"/>
      <c r="AK345" s="331"/>
      <c r="AL345" s="28"/>
      <c r="AM345" s="314" t="s">
        <v>95</v>
      </c>
      <c r="AN345" s="315"/>
      <c r="AO345" s="315"/>
      <c r="AP345" s="325"/>
      <c r="AQ345" s="73" t="str">
        <f ca="1">IFERROR(INDEX('Staff List'!$H$9:$H$358, MATCH(AW349, 'Staff List'!$B$9:$B$358, 0)), "")</f>
        <v/>
      </c>
      <c r="AR345" s="323" t="str">
        <f ca="1">IFERROR(INDEX('Staff List'!$AU$6:$AU$10, MATCH(AQ345, 'Staff List'!$AJ$6:$AJ$10, 0)), "")</f>
        <v/>
      </c>
      <c r="AS345" s="324"/>
      <c r="AT345" s="324"/>
      <c r="AU345" s="324"/>
      <c r="AV345" s="324"/>
      <c r="AW345" s="331"/>
      <c r="AX345" s="28"/>
      <c r="AY345" s="314" t="s">
        <v>95</v>
      </c>
      <c r="AZ345" s="315"/>
      <c r="BA345" s="315"/>
      <c r="BB345" s="325"/>
      <c r="BC345" s="73" t="str">
        <f ca="1">IFERROR(INDEX('Staff List'!$H$9:$H$358, MATCH(BI349, 'Staff List'!$B$9:$B$358, 0)), "")</f>
        <v/>
      </c>
      <c r="BD345" s="323" t="str">
        <f ca="1">IFERROR(INDEX('Staff List'!$AU$6:$AU$10, MATCH(BC345, 'Staff List'!$AJ$6:$AJ$10, 0)), "")</f>
        <v/>
      </c>
      <c r="BE345" s="324"/>
      <c r="BF345" s="324"/>
      <c r="BG345" s="324"/>
      <c r="BH345" s="324"/>
      <c r="BI345" s="331"/>
      <c r="BJ345" s="29"/>
      <c r="BK345" s="1"/>
      <c r="BN345" s="8">
        <v>344</v>
      </c>
      <c r="BO345" s="9" t="str">
        <f>IF(INDEX('Staff List'!$E$9:$E$358, MATCH(BN345, NumList, 0))="", "", INDEX('Staff List'!$E$9:$E$358, MATCH(BN345, NumList, 0)))</f>
        <v/>
      </c>
      <c r="BP345" s="9" t="str">
        <f>IFERROR(RANK(BO345,$BO$2:$BO$351,1)+COUNTIF($BO$2:BO345,BO345)-1, "")</f>
        <v/>
      </c>
      <c r="BQ345" s="9" t="str">
        <f>IF(BO345="", "", COUNTIF($BO$2:BO345, BO345))</f>
        <v/>
      </c>
      <c r="BR345" s="68" t="str">
        <f t="shared" si="15"/>
        <v/>
      </c>
      <c r="BT345" s="8">
        <v>344</v>
      </c>
      <c r="BU345" s="9" t="str">
        <f>IFERROR(IF(INDEX($CL$2:$CL$7, MATCH(BU344, $CK$2:$CK$7, 0))&lt;=COUNTIF($BU$2:BU344, BU342), "", BU342), "")</f>
        <v/>
      </c>
      <c r="BV345" s="9" t="str">
        <f>IF(BU345="", "", COUNTIF($BU$2:BU345, BU345))</f>
        <v/>
      </c>
      <c r="BW345" s="68" t="str">
        <f t="shared" si="16"/>
        <v/>
      </c>
      <c r="BY345" s="80" t="str">
        <f t="shared" si="17"/>
        <v/>
      </c>
    </row>
    <row r="346" spans="1:77" x14ac:dyDescent="0.25">
      <c r="A346" s="1"/>
      <c r="B346" s="27"/>
      <c r="C346" s="314" t="s">
        <v>94</v>
      </c>
      <c r="D346" s="315"/>
      <c r="E346" s="315"/>
      <c r="F346" s="315"/>
      <c r="G346" s="74" t="str">
        <f ca="1">IFERROR(INDEX('Staff List'!$G$9:$G$358, MATCH(M349, 'Staff List'!$B$9:$B$358, 0)), "")</f>
        <v/>
      </c>
      <c r="H346" s="317" t="str">
        <f ca="1">IFERROR(INDEX('Staff List'!$AP$6:$AP$8, MATCH(G346, 'Staff List'!$AI$6:$AI$8, 0)), "")</f>
        <v/>
      </c>
      <c r="I346" s="313"/>
      <c r="J346" s="313"/>
      <c r="K346" s="313"/>
      <c r="L346" s="313"/>
      <c r="M346" s="331"/>
      <c r="N346" s="28"/>
      <c r="O346" s="314" t="s">
        <v>94</v>
      </c>
      <c r="P346" s="315"/>
      <c r="Q346" s="315"/>
      <c r="R346" s="315"/>
      <c r="S346" s="74" t="str">
        <f ca="1">IFERROR(INDEX('Staff List'!$G$9:$G$358, MATCH(Y349, 'Staff List'!$B$9:$B$358, 0)), "")</f>
        <v/>
      </c>
      <c r="T346" s="317" t="str">
        <f ca="1">IFERROR(INDEX('Staff List'!$AP$6:$AP$8, MATCH(S346, 'Staff List'!$AI$6:$AI$8, 0)), "")</f>
        <v/>
      </c>
      <c r="U346" s="313"/>
      <c r="V346" s="313"/>
      <c r="W346" s="313"/>
      <c r="X346" s="313"/>
      <c r="Y346" s="331"/>
      <c r="Z346" s="28"/>
      <c r="AA346" s="314" t="s">
        <v>94</v>
      </c>
      <c r="AB346" s="315"/>
      <c r="AC346" s="315"/>
      <c r="AD346" s="315"/>
      <c r="AE346" s="74" t="str">
        <f ca="1">IFERROR(INDEX('Staff List'!$G$9:$G$358, MATCH(AK349, 'Staff List'!$B$9:$B$358, 0)), "")</f>
        <v/>
      </c>
      <c r="AF346" s="317" t="str">
        <f ca="1">IFERROR(INDEX('Staff List'!$AP$6:$AP$8, MATCH(AE346, 'Staff List'!$AI$6:$AI$8, 0)), "")</f>
        <v/>
      </c>
      <c r="AG346" s="313"/>
      <c r="AH346" s="313"/>
      <c r="AI346" s="313"/>
      <c r="AJ346" s="313"/>
      <c r="AK346" s="331"/>
      <c r="AL346" s="28"/>
      <c r="AM346" s="314" t="s">
        <v>94</v>
      </c>
      <c r="AN346" s="315"/>
      <c r="AO346" s="315"/>
      <c r="AP346" s="315"/>
      <c r="AQ346" s="74" t="str">
        <f ca="1">IFERROR(INDEX('Staff List'!$G$9:$G$358, MATCH(AW349, 'Staff List'!$B$9:$B$358, 0)), "")</f>
        <v/>
      </c>
      <c r="AR346" s="317" t="str">
        <f ca="1">IFERROR(INDEX('Staff List'!$AP$6:$AP$8, MATCH(AQ346, 'Staff List'!$AI$6:$AI$8, 0)), "")</f>
        <v/>
      </c>
      <c r="AS346" s="313"/>
      <c r="AT346" s="313"/>
      <c r="AU346" s="313"/>
      <c r="AV346" s="313"/>
      <c r="AW346" s="331"/>
      <c r="AX346" s="28"/>
      <c r="AY346" s="314" t="s">
        <v>94</v>
      </c>
      <c r="AZ346" s="315"/>
      <c r="BA346" s="315"/>
      <c r="BB346" s="315"/>
      <c r="BC346" s="74" t="str">
        <f ca="1">IFERROR(INDEX('Staff List'!$G$9:$G$358, MATCH(BI349, 'Staff List'!$B$9:$B$358, 0)), "")</f>
        <v/>
      </c>
      <c r="BD346" s="317" t="str">
        <f ca="1">IFERROR(INDEX('Staff List'!$AP$6:$AP$8, MATCH(BC346, 'Staff List'!$AI$6:$AI$8, 0)), "")</f>
        <v/>
      </c>
      <c r="BE346" s="313"/>
      <c r="BF346" s="313"/>
      <c r="BG346" s="313"/>
      <c r="BH346" s="313"/>
      <c r="BI346" s="331"/>
      <c r="BJ346" s="29"/>
      <c r="BK346" s="1"/>
      <c r="BN346" s="8">
        <v>345</v>
      </c>
      <c r="BO346" s="9" t="str">
        <f>IF(INDEX('Staff List'!$E$9:$E$358, MATCH(BN346, NumList, 0))="", "", INDEX('Staff List'!$E$9:$E$358, MATCH(BN346, NumList, 0)))</f>
        <v/>
      </c>
      <c r="BP346" s="9" t="str">
        <f>IFERROR(RANK(BO346,$BO$2:$BO$351,1)+COUNTIF($BO$2:BO346,BO346)-1, "")</f>
        <v/>
      </c>
      <c r="BQ346" s="9" t="str">
        <f>IF(BO346="", "", COUNTIF($BO$2:BO346, BO346))</f>
        <v/>
      </c>
      <c r="BR346" s="68" t="str">
        <f t="shared" si="15"/>
        <v/>
      </c>
      <c r="BT346" s="8">
        <v>345</v>
      </c>
      <c r="BU346" s="9" t="str">
        <f>IFERROR(IF(INDEX($CL$2:$CL$7, MATCH(BU345, $CK$2:$CK$7, 0))&lt;=COUNTIF($BU$2:BU345, BU342), "", BU342), "")</f>
        <v/>
      </c>
      <c r="BV346" s="9" t="str">
        <f>IF(BU346="", "", COUNTIF($BU$2:BU346, BU346))</f>
        <v/>
      </c>
      <c r="BW346" s="68" t="str">
        <f t="shared" si="16"/>
        <v/>
      </c>
      <c r="BY346" s="80" t="str">
        <f t="shared" si="17"/>
        <v/>
      </c>
    </row>
    <row r="347" spans="1:77" x14ac:dyDescent="0.25">
      <c r="A347" s="1"/>
      <c r="B347" s="27"/>
      <c r="C347" s="314" t="s">
        <v>97</v>
      </c>
      <c r="D347" s="315"/>
      <c r="E347" s="315"/>
      <c r="F347" s="319"/>
      <c r="G347" s="320"/>
      <c r="H347" s="317" t="str">
        <f ca="1">IFERROR(INDEX('Staff List'!$AT$6:$AT$8, MATCH(E344, 'Staff List'!$AM$6:$AM$8, 0)), "")</f>
        <v/>
      </c>
      <c r="I347" s="313"/>
      <c r="J347" s="313"/>
      <c r="K347" s="313"/>
      <c r="L347" s="313"/>
      <c r="M347" s="75" t="e">
        <f ca="1">INDEX($BY$2:$BY$401, MATCH(M350, $BT$2:$BT$401, 0))</f>
        <v>#N/A</v>
      </c>
      <c r="N347" s="28"/>
      <c r="O347" s="314" t="s">
        <v>97</v>
      </c>
      <c r="P347" s="315"/>
      <c r="Q347" s="315"/>
      <c r="R347" s="319"/>
      <c r="S347" s="320"/>
      <c r="T347" s="317" t="str">
        <f ca="1">IFERROR(INDEX('Staff List'!$AT$6:$AT$8, MATCH(Q344, 'Staff List'!$AM$6:$AM$8, 0)), "")</f>
        <v/>
      </c>
      <c r="U347" s="313"/>
      <c r="V347" s="313"/>
      <c r="W347" s="313"/>
      <c r="X347" s="313"/>
      <c r="Y347" s="75" t="e">
        <f ca="1">INDEX($BY$2:$BY$401, MATCH(Y350, $BT$2:$BT$401, 0))</f>
        <v>#N/A</v>
      </c>
      <c r="Z347" s="28"/>
      <c r="AA347" s="314" t="s">
        <v>97</v>
      </c>
      <c r="AB347" s="315"/>
      <c r="AC347" s="315"/>
      <c r="AD347" s="319"/>
      <c r="AE347" s="320"/>
      <c r="AF347" s="317" t="str">
        <f ca="1">IFERROR(INDEX('Staff List'!$AT$6:$AT$8, MATCH(AC344, 'Staff List'!$AM$6:$AM$8, 0)), "")</f>
        <v/>
      </c>
      <c r="AG347" s="313"/>
      <c r="AH347" s="313"/>
      <c r="AI347" s="313"/>
      <c r="AJ347" s="313"/>
      <c r="AK347" s="75" t="e">
        <f ca="1">INDEX($BY$2:$BY$401, MATCH(AK350, $BT$2:$BT$401, 0))</f>
        <v>#N/A</v>
      </c>
      <c r="AL347" s="28"/>
      <c r="AM347" s="314" t="s">
        <v>97</v>
      </c>
      <c r="AN347" s="315"/>
      <c r="AO347" s="315"/>
      <c r="AP347" s="319"/>
      <c r="AQ347" s="320"/>
      <c r="AR347" s="317" t="str">
        <f ca="1">IFERROR(INDEX('Staff List'!$AT$6:$AT$8, MATCH(AO344, 'Staff List'!$AM$6:$AM$8, 0)), "")</f>
        <v/>
      </c>
      <c r="AS347" s="313"/>
      <c r="AT347" s="313"/>
      <c r="AU347" s="313"/>
      <c r="AV347" s="313"/>
      <c r="AW347" s="75" t="e">
        <f ca="1">INDEX($BY$2:$BY$401, MATCH(AW350, $BT$2:$BT$401, 0))</f>
        <v>#N/A</v>
      </c>
      <c r="AX347" s="28"/>
      <c r="AY347" s="314" t="s">
        <v>97</v>
      </c>
      <c r="AZ347" s="315"/>
      <c r="BA347" s="315"/>
      <c r="BB347" s="319"/>
      <c r="BC347" s="320"/>
      <c r="BD347" s="317" t="str">
        <f ca="1">IFERROR(INDEX('Staff List'!$AT$6:$AT$8, MATCH(BA344, 'Staff List'!$AM$6:$AM$8, 0)), "")</f>
        <v/>
      </c>
      <c r="BE347" s="313"/>
      <c r="BF347" s="313"/>
      <c r="BG347" s="313"/>
      <c r="BH347" s="313"/>
      <c r="BI347" s="75" t="e">
        <f ca="1">INDEX($BY$2:$BY$401, MATCH(BI350, $BT$2:$BT$401, 0))</f>
        <v>#N/A</v>
      </c>
      <c r="BJ347" s="29"/>
      <c r="BK347" s="1"/>
      <c r="BN347" s="8">
        <v>346</v>
      </c>
      <c r="BO347" s="9" t="str">
        <f>IF(INDEX('Staff List'!$E$9:$E$358, MATCH(BN347, NumList, 0))="", "", INDEX('Staff List'!$E$9:$E$358, MATCH(BN347, NumList, 0)))</f>
        <v/>
      </c>
      <c r="BP347" s="9" t="str">
        <f>IFERROR(RANK(BO347,$BO$2:$BO$351,1)+COUNTIF($BO$2:BO347,BO347)-1, "")</f>
        <v/>
      </c>
      <c r="BQ347" s="9" t="str">
        <f>IF(BO347="", "", COUNTIF($BO$2:BO347, BO347))</f>
        <v/>
      </c>
      <c r="BR347" s="68" t="str">
        <f t="shared" si="15"/>
        <v/>
      </c>
      <c r="BT347" s="8">
        <v>346</v>
      </c>
      <c r="BU347" s="9" t="str">
        <f>IFERROR(IF(INDEX($CL$2:$CL$7,MATCH(BU342,$CK$2:$CK$7,0))&lt;=COUNTIF($BU$2:BU346,BU342),IF((BU342+1)&lt;=6,BU342+1,""),BU342), "")</f>
        <v/>
      </c>
      <c r="BV347" s="9" t="str">
        <f>IF(BU347="", "", COUNTIF($BU$2:BU347, BU347))</f>
        <v/>
      </c>
      <c r="BW347" s="68" t="str">
        <f t="shared" si="16"/>
        <v/>
      </c>
      <c r="BY347" s="80" t="str">
        <f t="shared" si="17"/>
        <v/>
      </c>
    </row>
    <row r="348" spans="1:77" x14ac:dyDescent="0.25">
      <c r="A348" s="1"/>
      <c r="B348" s="27"/>
      <c r="C348" s="314" t="s">
        <v>93</v>
      </c>
      <c r="D348" s="315"/>
      <c r="E348" s="316"/>
      <c r="F348" s="313" t="str">
        <f ca="1">IFERROR(IF(INDEX('Staff List'!$M$9:$M$358, MATCH(M349, 'Staff List'!$B$9:$B$358, 0))="", "", INDEX('Staff List'!$M$9:$M$358, MATCH(M349, 'Staff List'!$B$9:$B$358, 0))), "")</f>
        <v/>
      </c>
      <c r="G348" s="313"/>
      <c r="H348" s="313"/>
      <c r="I348" s="313"/>
      <c r="J348" s="313"/>
      <c r="K348" s="313"/>
      <c r="L348" s="313"/>
      <c r="M348" s="75" t="str">
        <f ca="1">IFERROR(INDEX($BO$2:$BO$351, MATCH(M347, $BP$2:$BP$351, 0)), "")</f>
        <v/>
      </c>
      <c r="N348" s="28"/>
      <c r="O348" s="314" t="s">
        <v>93</v>
      </c>
      <c r="P348" s="315"/>
      <c r="Q348" s="316"/>
      <c r="R348" s="313" t="str">
        <f ca="1">IFERROR(IF(INDEX('Staff List'!$M$9:$M$358, MATCH(Y349, 'Staff List'!$B$9:$B$358, 0))="", "", INDEX('Staff List'!$M$9:$M$358, MATCH(Y349, 'Staff List'!$B$9:$B$358, 0))), "")</f>
        <v/>
      </c>
      <c r="S348" s="313"/>
      <c r="T348" s="313"/>
      <c r="U348" s="313"/>
      <c r="V348" s="313"/>
      <c r="W348" s="313"/>
      <c r="X348" s="313"/>
      <c r="Y348" s="75" t="str">
        <f ca="1">IFERROR(INDEX($BO$2:$BO$351, MATCH(Y347, $BP$2:$BP$351, 0)), "")</f>
        <v/>
      </c>
      <c r="Z348" s="28"/>
      <c r="AA348" s="314" t="s">
        <v>93</v>
      </c>
      <c r="AB348" s="315"/>
      <c r="AC348" s="316"/>
      <c r="AD348" s="313" t="str">
        <f ca="1">IFERROR(IF(INDEX('Staff List'!$M$9:$M$358, MATCH(AK349, 'Staff List'!$B$9:$B$358, 0))="", "", INDEX('Staff List'!$M$9:$M$358, MATCH(AK349, 'Staff List'!$B$9:$B$358, 0))), "")</f>
        <v/>
      </c>
      <c r="AE348" s="313"/>
      <c r="AF348" s="313"/>
      <c r="AG348" s="313"/>
      <c r="AH348" s="313"/>
      <c r="AI348" s="313"/>
      <c r="AJ348" s="313"/>
      <c r="AK348" s="75" t="str">
        <f ca="1">IFERROR(INDEX($BO$2:$BO$351, MATCH(AK347, $BP$2:$BP$351, 0)), "")</f>
        <v/>
      </c>
      <c r="AL348" s="28"/>
      <c r="AM348" s="314" t="s">
        <v>93</v>
      </c>
      <c r="AN348" s="315"/>
      <c r="AO348" s="316"/>
      <c r="AP348" s="313" t="str">
        <f ca="1">IFERROR(IF(INDEX('Staff List'!$M$9:$M$358, MATCH(AW349, 'Staff List'!$B$9:$B$358, 0))="", "", INDEX('Staff List'!$M$9:$M$358, MATCH(AW349, 'Staff List'!$B$9:$B$358, 0))), "")</f>
        <v/>
      </c>
      <c r="AQ348" s="313"/>
      <c r="AR348" s="313"/>
      <c r="AS348" s="313"/>
      <c r="AT348" s="313"/>
      <c r="AU348" s="313"/>
      <c r="AV348" s="313"/>
      <c r="AW348" s="75" t="str">
        <f ca="1">IFERROR(INDEX($BO$2:$BO$351, MATCH(AW347, $BP$2:$BP$351, 0)), "")</f>
        <v/>
      </c>
      <c r="AX348" s="28"/>
      <c r="AY348" s="314" t="s">
        <v>93</v>
      </c>
      <c r="AZ348" s="315"/>
      <c r="BA348" s="316"/>
      <c r="BB348" s="313" t="str">
        <f ca="1">IFERROR(IF(INDEX('Staff List'!$M$9:$M$358, MATCH(BI349, 'Staff List'!$B$9:$B$358, 0))="", "", INDEX('Staff List'!$M$9:$M$358, MATCH(BI349, 'Staff List'!$B$9:$B$358, 0))), "")</f>
        <v/>
      </c>
      <c r="BC348" s="313"/>
      <c r="BD348" s="313"/>
      <c r="BE348" s="313"/>
      <c r="BF348" s="313"/>
      <c r="BG348" s="313"/>
      <c r="BH348" s="313"/>
      <c r="BI348" s="75" t="str">
        <f ca="1">IFERROR(INDEX($BO$2:$BO$351, MATCH(BI347, $BP$2:$BP$351, 0)), "")</f>
        <v/>
      </c>
      <c r="BJ348" s="29"/>
      <c r="BK348" s="1"/>
      <c r="BN348" s="8">
        <v>347</v>
      </c>
      <c r="BO348" s="9" t="str">
        <f>IF(INDEX('Staff List'!$E$9:$E$358, MATCH(BN348, NumList, 0))="", "", INDEX('Staff List'!$E$9:$E$358, MATCH(BN348, NumList, 0)))</f>
        <v/>
      </c>
      <c r="BP348" s="9" t="str">
        <f>IFERROR(RANK(BO348,$BO$2:$BO$351,1)+COUNTIF($BO$2:BO348,BO348)-1, "")</f>
        <v/>
      </c>
      <c r="BQ348" s="9" t="str">
        <f>IF(BO348="", "", COUNTIF($BO$2:BO348, BO348))</f>
        <v/>
      </c>
      <c r="BR348" s="68" t="str">
        <f t="shared" si="15"/>
        <v/>
      </c>
      <c r="BT348" s="8">
        <v>347</v>
      </c>
      <c r="BU348" s="9" t="str">
        <f>IFERROR(IF(INDEX($CL$2:$CL$7, MATCH(BU347, $CK$2:$CK$7, 0))&lt;=COUNTIF($BU$2:BU347, BU347), "", BU347), "")</f>
        <v/>
      </c>
      <c r="BV348" s="9" t="str">
        <f>IF(BU348="", "", COUNTIF($BU$2:BU348, BU348))</f>
        <v/>
      </c>
      <c r="BW348" s="68" t="str">
        <f t="shared" si="16"/>
        <v/>
      </c>
      <c r="BY348" s="80" t="str">
        <f t="shared" si="17"/>
        <v/>
      </c>
    </row>
    <row r="349" spans="1:77" x14ac:dyDescent="0.25">
      <c r="A349" s="1"/>
      <c r="B349" s="27"/>
      <c r="C349" s="314" t="s">
        <v>92</v>
      </c>
      <c r="D349" s="315"/>
      <c r="E349" s="316"/>
      <c r="F349" s="317" t="str">
        <f ca="1">IFERROR(IF(INDEX('Staff List'!$Q$9:$Q$358, MATCH(M349, 'Staff List'!$B$9:$B$358, 0))="", "", INDEX('Staff List'!$Q$9:$Q$358, MATCH(M349, 'Staff List'!$B$9:$B$358, 0))), "")</f>
        <v/>
      </c>
      <c r="G349" s="313"/>
      <c r="H349" s="313"/>
      <c r="I349" s="313"/>
      <c r="J349" s="313"/>
      <c r="K349" s="313"/>
      <c r="L349" s="313"/>
      <c r="M349" s="75" t="str">
        <f ca="1">IFERROR(IF(M347="", "", INDEX($BN$2:$BN$351, MATCH(M347, $BP$2:$BP$351, 0))), "")</f>
        <v/>
      </c>
      <c r="N349" s="28"/>
      <c r="O349" s="314" t="s">
        <v>92</v>
      </c>
      <c r="P349" s="315"/>
      <c r="Q349" s="316"/>
      <c r="R349" s="317" t="str">
        <f ca="1">IFERROR(IF(INDEX('Staff List'!$Q$9:$Q$358, MATCH(Y349, 'Staff List'!$B$9:$B$358, 0))="", "", INDEX('Staff List'!$Q$9:$Q$358, MATCH(Y349, 'Staff List'!$B$9:$B$358, 0))), "")</f>
        <v/>
      </c>
      <c r="S349" s="313"/>
      <c r="T349" s="313"/>
      <c r="U349" s="313"/>
      <c r="V349" s="313"/>
      <c r="W349" s="313"/>
      <c r="X349" s="313"/>
      <c r="Y349" s="75" t="str">
        <f ca="1">IFERROR(IF(Y347="", "", INDEX($BN$2:$BN$351, MATCH(Y347, $BP$2:$BP$351, 0))), "")</f>
        <v/>
      </c>
      <c r="Z349" s="28"/>
      <c r="AA349" s="314" t="s">
        <v>92</v>
      </c>
      <c r="AB349" s="315"/>
      <c r="AC349" s="316"/>
      <c r="AD349" s="317" t="str">
        <f ca="1">IFERROR(IF(INDEX('Staff List'!$Q$9:$Q$358, MATCH(AK349, 'Staff List'!$B$9:$B$358, 0))="", "", INDEX('Staff List'!$Q$9:$Q$358, MATCH(AK349, 'Staff List'!$B$9:$B$358, 0))), "")</f>
        <v/>
      </c>
      <c r="AE349" s="313"/>
      <c r="AF349" s="313"/>
      <c r="AG349" s="313"/>
      <c r="AH349" s="313"/>
      <c r="AI349" s="313"/>
      <c r="AJ349" s="313"/>
      <c r="AK349" s="75" t="str">
        <f ca="1">IFERROR(IF(AK347="", "", INDEX($BN$2:$BN$351, MATCH(AK347, $BP$2:$BP$351, 0))), "")</f>
        <v/>
      </c>
      <c r="AL349" s="28"/>
      <c r="AM349" s="314" t="s">
        <v>92</v>
      </c>
      <c r="AN349" s="315"/>
      <c r="AO349" s="316"/>
      <c r="AP349" s="317" t="str">
        <f ca="1">IFERROR(IF(INDEX('Staff List'!$Q$9:$Q$358, MATCH(AW349, 'Staff List'!$B$9:$B$358, 0))="", "", INDEX('Staff List'!$Q$9:$Q$358, MATCH(AW349, 'Staff List'!$B$9:$B$358, 0))), "")</f>
        <v/>
      </c>
      <c r="AQ349" s="313"/>
      <c r="AR349" s="313"/>
      <c r="AS349" s="313"/>
      <c r="AT349" s="313"/>
      <c r="AU349" s="313"/>
      <c r="AV349" s="313"/>
      <c r="AW349" s="75" t="str">
        <f ca="1">IFERROR(IF(AW347="", "", INDEX($BN$2:$BN$351, MATCH(AW347, $BP$2:$BP$351, 0))), "")</f>
        <v/>
      </c>
      <c r="AX349" s="28"/>
      <c r="AY349" s="314" t="s">
        <v>92</v>
      </c>
      <c r="AZ349" s="315"/>
      <c r="BA349" s="316"/>
      <c r="BB349" s="317" t="str">
        <f ca="1">IFERROR(IF(INDEX('Staff List'!$Q$9:$Q$358, MATCH(BI349, 'Staff List'!$B$9:$B$358, 0))="", "", INDEX('Staff List'!$Q$9:$Q$358, MATCH(BI349, 'Staff List'!$B$9:$B$358, 0))), "")</f>
        <v/>
      </c>
      <c r="BC349" s="313"/>
      <c r="BD349" s="313"/>
      <c r="BE349" s="313"/>
      <c r="BF349" s="313"/>
      <c r="BG349" s="313"/>
      <c r="BH349" s="313"/>
      <c r="BI349" s="75" t="str">
        <f ca="1">IFERROR(IF(BI347="", "", INDEX($BN$2:$BN$351, MATCH(BI347, $BP$2:$BP$351, 0))), "")</f>
        <v/>
      </c>
      <c r="BJ349" s="29"/>
      <c r="BK349" s="1"/>
      <c r="BN349" s="8">
        <v>348</v>
      </c>
      <c r="BO349" s="9" t="str">
        <f>IF(INDEX('Staff List'!$E$9:$E$358, MATCH(BN349, NumList, 0))="", "", INDEX('Staff List'!$E$9:$E$358, MATCH(BN349, NumList, 0)))</f>
        <v/>
      </c>
      <c r="BP349" s="9" t="str">
        <f>IFERROR(RANK(BO349,$BO$2:$BO$351,1)+COUNTIF($BO$2:BO349,BO349)-1, "")</f>
        <v/>
      </c>
      <c r="BQ349" s="9" t="str">
        <f>IF(BO349="", "", COUNTIF($BO$2:BO349, BO349))</f>
        <v/>
      </c>
      <c r="BR349" s="68" t="str">
        <f t="shared" si="15"/>
        <v/>
      </c>
      <c r="BT349" s="8">
        <v>348</v>
      </c>
      <c r="BU349" s="9" t="str">
        <f>IFERROR(IF(INDEX($CL$2:$CL$7, MATCH(BU348, $CK$2:$CK$7, 0))&lt;=COUNTIF($BU$2:BU348, BU347), "", BU347), "")</f>
        <v/>
      </c>
      <c r="BV349" s="9" t="str">
        <f>IF(BU349="", "", COUNTIF($BU$2:BU349, BU349))</f>
        <v/>
      </c>
      <c r="BW349" s="68" t="str">
        <f t="shared" si="16"/>
        <v/>
      </c>
      <c r="BY349" s="80" t="str">
        <f t="shared" si="17"/>
        <v/>
      </c>
    </row>
    <row r="350" spans="1:77" x14ac:dyDescent="0.25">
      <c r="A350" s="1"/>
      <c r="B350" s="27"/>
      <c r="C350" s="318" t="s">
        <v>96</v>
      </c>
      <c r="D350" s="319"/>
      <c r="E350" s="320"/>
      <c r="F350" s="321" t="str">
        <f ca="1">IFERROR(IF(INDEX('Staff List'!$U$9:$U$358, MATCH(M349, 'Staff List'!$B$9:$B$358, 0))="", "", INDEX('Staff List'!$U$9:$U$358, MATCH(M349, 'Staff List'!$B$9:$B$358, 0))), "")</f>
        <v/>
      </c>
      <c r="G350" s="322"/>
      <c r="H350" s="322"/>
      <c r="I350" s="322"/>
      <c r="J350" s="322"/>
      <c r="K350" s="322"/>
      <c r="L350" s="322"/>
      <c r="M350" s="81">
        <f ca="1">BI340+1</f>
        <v>660</v>
      </c>
      <c r="N350" s="28"/>
      <c r="O350" s="318" t="s">
        <v>96</v>
      </c>
      <c r="P350" s="319"/>
      <c r="Q350" s="320"/>
      <c r="R350" s="321" t="str">
        <f ca="1">IFERROR(IF(INDEX('Staff List'!$U$9:$U$358, MATCH(Y349, 'Staff List'!$B$9:$B$358, 0))="", "", INDEX('Staff List'!$U$9:$U$358, MATCH(Y349, 'Staff List'!$B$9:$B$358, 0))), "")</f>
        <v/>
      </c>
      <c r="S350" s="322"/>
      <c r="T350" s="322"/>
      <c r="U350" s="322"/>
      <c r="V350" s="322"/>
      <c r="W350" s="322"/>
      <c r="X350" s="322"/>
      <c r="Y350" s="81">
        <f ca="1">M350+1</f>
        <v>661</v>
      </c>
      <c r="Z350" s="28"/>
      <c r="AA350" s="318" t="s">
        <v>96</v>
      </c>
      <c r="AB350" s="319"/>
      <c r="AC350" s="320"/>
      <c r="AD350" s="321" t="str">
        <f ca="1">IFERROR(IF(INDEX('Staff List'!$U$9:$U$358, MATCH(AK349, 'Staff List'!$B$9:$B$358, 0))="", "", INDEX('Staff List'!$U$9:$U$358, MATCH(AK349, 'Staff List'!$B$9:$B$358, 0))), "")</f>
        <v/>
      </c>
      <c r="AE350" s="322"/>
      <c r="AF350" s="322"/>
      <c r="AG350" s="322"/>
      <c r="AH350" s="322"/>
      <c r="AI350" s="322"/>
      <c r="AJ350" s="322"/>
      <c r="AK350" s="81">
        <f ca="1">Y350+1</f>
        <v>662</v>
      </c>
      <c r="AL350" s="28"/>
      <c r="AM350" s="318" t="s">
        <v>96</v>
      </c>
      <c r="AN350" s="319"/>
      <c r="AO350" s="320"/>
      <c r="AP350" s="321" t="str">
        <f ca="1">IFERROR(IF(INDEX('Staff List'!$U$9:$U$358, MATCH(AW349, 'Staff List'!$B$9:$B$358, 0))="", "", INDEX('Staff List'!$U$9:$U$358, MATCH(AW349, 'Staff List'!$B$9:$B$358, 0))), "")</f>
        <v/>
      </c>
      <c r="AQ350" s="322"/>
      <c r="AR350" s="322"/>
      <c r="AS350" s="322"/>
      <c r="AT350" s="322"/>
      <c r="AU350" s="322"/>
      <c r="AV350" s="322"/>
      <c r="AW350" s="81">
        <f ca="1">AK350+1</f>
        <v>663</v>
      </c>
      <c r="AX350" s="28"/>
      <c r="AY350" s="318" t="s">
        <v>96</v>
      </c>
      <c r="AZ350" s="319"/>
      <c r="BA350" s="320"/>
      <c r="BB350" s="321" t="str">
        <f ca="1">IFERROR(IF(INDEX('Staff List'!$U$9:$U$358, MATCH(BI349, 'Staff List'!$B$9:$B$358, 0))="", "", INDEX('Staff List'!$U$9:$U$358, MATCH(BI349, 'Staff List'!$B$9:$B$358, 0))), "")</f>
        <v/>
      </c>
      <c r="BC350" s="322"/>
      <c r="BD350" s="322"/>
      <c r="BE350" s="322"/>
      <c r="BF350" s="322"/>
      <c r="BG350" s="322"/>
      <c r="BH350" s="322"/>
      <c r="BI350" s="81">
        <f ca="1">AW350+1</f>
        <v>664</v>
      </c>
      <c r="BJ350" s="29"/>
      <c r="BK350" s="1"/>
      <c r="BN350" s="8">
        <v>349</v>
      </c>
      <c r="BO350" s="9" t="str">
        <f>IF(INDEX('Staff List'!$E$9:$E$358, MATCH(BN350, NumList, 0))="", "", INDEX('Staff List'!$E$9:$E$358, MATCH(BN350, NumList, 0)))</f>
        <v/>
      </c>
      <c r="BP350" s="9" t="str">
        <f>IFERROR(RANK(BO350,$BO$2:$BO$351,1)+COUNTIF($BO$2:BO350,BO350)-1, "")</f>
        <v/>
      </c>
      <c r="BQ350" s="9" t="str">
        <f>IF(BO350="", "", COUNTIF($BO$2:BO350, BO350))</f>
        <v/>
      </c>
      <c r="BR350" s="68" t="str">
        <f t="shared" si="15"/>
        <v/>
      </c>
      <c r="BT350" s="8">
        <v>349</v>
      </c>
      <c r="BU350" s="9" t="str">
        <f>IFERROR(IF(INDEX($CL$2:$CL$7, MATCH(BU349, $CK$2:$CK$7, 0))&lt;=COUNTIF($BU$2:BU349, BU347), "", BU347), "")</f>
        <v/>
      </c>
      <c r="BV350" s="9" t="str">
        <f>IF(BU350="", "", COUNTIF($BU$2:BU350, BU350))</f>
        <v/>
      </c>
      <c r="BW350" s="68" t="str">
        <f t="shared" si="16"/>
        <v/>
      </c>
      <c r="BY350" s="80" t="str">
        <f t="shared" si="17"/>
        <v/>
      </c>
    </row>
    <row r="351" spans="1:77" x14ac:dyDescent="0.25">
      <c r="A351" s="1"/>
      <c r="B351" s="27"/>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c r="BA351" s="28"/>
      <c r="BB351" s="28"/>
      <c r="BC351" s="28"/>
      <c r="BD351" s="28"/>
      <c r="BE351" s="28"/>
      <c r="BF351" s="28"/>
      <c r="BG351" s="28"/>
      <c r="BH351" s="28"/>
      <c r="BI351" s="28"/>
      <c r="BJ351" s="29"/>
      <c r="BK351" s="1"/>
      <c r="BN351" s="10">
        <v>350</v>
      </c>
      <c r="BO351" s="11" t="str">
        <f>IF(INDEX('Staff List'!$E$9:$E$358, MATCH(BN351, NumList, 0))="", "", INDEX('Staff List'!$E$9:$E$358, MATCH(BN351, NumList, 0)))</f>
        <v/>
      </c>
      <c r="BP351" s="11" t="str">
        <f>IFERROR(RANK(BO351,$BO$2:$BO$351,1)+COUNTIF($BO$2:BO351,BO351)-1, "")</f>
        <v/>
      </c>
      <c r="BQ351" s="11" t="str">
        <f>IF(BO351="", "", COUNTIF($BO$2:BO351, BO351))</f>
        <v/>
      </c>
      <c r="BR351" s="69" t="str">
        <f t="shared" si="15"/>
        <v/>
      </c>
      <c r="BT351" s="8">
        <v>350</v>
      </c>
      <c r="BU351" s="9" t="str">
        <f>IFERROR(IF(INDEX($CL$2:$CL$7, MATCH(BU350, $CK$2:$CK$7, 0))&lt;=COUNTIF($BU$2:BU350, BU347), "", BU347), "")</f>
        <v/>
      </c>
      <c r="BV351" s="9" t="str">
        <f>IF(BU351="", "", COUNTIF($BU$2:BU351, BU351))</f>
        <v/>
      </c>
      <c r="BW351" s="68" t="str">
        <f t="shared" si="16"/>
        <v/>
      </c>
      <c r="BY351" s="80" t="str">
        <f t="shared" si="17"/>
        <v/>
      </c>
    </row>
    <row r="352" spans="1:77" x14ac:dyDescent="0.25">
      <c r="A352" s="1"/>
      <c r="B352" s="27"/>
      <c r="C352" s="121" t="str">
        <f ca="1">"Tier "&amp;M358&amp;""</f>
        <v xml:space="preserve">Tier </v>
      </c>
      <c r="D352" s="122"/>
      <c r="E352" s="122"/>
      <c r="F352" s="122"/>
      <c r="G352" s="122"/>
      <c r="H352" s="122"/>
      <c r="I352" s="122"/>
      <c r="J352" s="122"/>
      <c r="K352" s="122"/>
      <c r="L352" s="122"/>
      <c r="M352" s="239"/>
      <c r="N352" s="28"/>
      <c r="O352" s="121" t="str">
        <f ca="1">"Tier "&amp;Y358&amp;""</f>
        <v xml:space="preserve">Tier </v>
      </c>
      <c r="P352" s="122"/>
      <c r="Q352" s="122"/>
      <c r="R352" s="122"/>
      <c r="S352" s="122"/>
      <c r="T352" s="122"/>
      <c r="U352" s="122"/>
      <c r="V352" s="122"/>
      <c r="W352" s="122"/>
      <c r="X352" s="122"/>
      <c r="Y352" s="239"/>
      <c r="Z352" s="28"/>
      <c r="AA352" s="121" t="str">
        <f ca="1">"Tier "&amp;AK358&amp;""</f>
        <v xml:space="preserve">Tier </v>
      </c>
      <c r="AB352" s="122"/>
      <c r="AC352" s="122"/>
      <c r="AD352" s="122"/>
      <c r="AE352" s="122"/>
      <c r="AF352" s="122"/>
      <c r="AG352" s="122"/>
      <c r="AH352" s="122"/>
      <c r="AI352" s="122"/>
      <c r="AJ352" s="122"/>
      <c r="AK352" s="239"/>
      <c r="AL352" s="28"/>
      <c r="AM352" s="121" t="str">
        <f ca="1">"Tier "&amp;AW358&amp;""</f>
        <v xml:space="preserve">Tier </v>
      </c>
      <c r="AN352" s="122"/>
      <c r="AO352" s="122"/>
      <c r="AP352" s="122"/>
      <c r="AQ352" s="122"/>
      <c r="AR352" s="122"/>
      <c r="AS352" s="122"/>
      <c r="AT352" s="122"/>
      <c r="AU352" s="122"/>
      <c r="AV352" s="122"/>
      <c r="AW352" s="239"/>
      <c r="AX352" s="28"/>
      <c r="AY352" s="121" t="str">
        <f ca="1">"Tier "&amp;BI358&amp;""</f>
        <v xml:space="preserve">Tier </v>
      </c>
      <c r="AZ352" s="122"/>
      <c r="BA352" s="122"/>
      <c r="BB352" s="122"/>
      <c r="BC352" s="122"/>
      <c r="BD352" s="122"/>
      <c r="BE352" s="122"/>
      <c r="BF352" s="122"/>
      <c r="BG352" s="122"/>
      <c r="BH352" s="122"/>
      <c r="BI352" s="239"/>
      <c r="BJ352" s="29"/>
      <c r="BK352" s="1"/>
      <c r="BT352" s="8">
        <v>351</v>
      </c>
      <c r="BU352" s="9" t="str">
        <f>IFERROR(IF(INDEX($CL$2:$CL$7,MATCH(BU347,$CK$2:$CK$7,0))&lt;=COUNTIF($BU$2:BU351,BU347),IF((BU347+1)&lt;=6,BU347+1,""),BU347), "")</f>
        <v/>
      </c>
      <c r="BV352" s="9" t="str">
        <f>IF(BU352="", "", COUNTIF($BU$2:BU352, BU352))</f>
        <v/>
      </c>
      <c r="BW352" s="68" t="str">
        <f t="shared" si="16"/>
        <v/>
      </c>
      <c r="BY352" s="80" t="str">
        <f t="shared" si="17"/>
        <v/>
      </c>
    </row>
    <row r="353" spans="1:77" x14ac:dyDescent="0.25">
      <c r="A353" s="1"/>
      <c r="B353" s="27"/>
      <c r="C353" s="326" t="s">
        <v>91</v>
      </c>
      <c r="D353" s="325"/>
      <c r="E353" s="327"/>
      <c r="F353" s="328" t="str">
        <f ca="1">IFERROR(IF(INDEX('Staff List'!$C$9:$C$358, MATCH(M359, 'Staff List'!$B$9:$B$358, 0))="", "", INDEX('Staff List'!$C$9:$C$358, MATCH(M359, 'Staff List'!$B$9:$B$358, 0))), "")</f>
        <v/>
      </c>
      <c r="G353" s="329"/>
      <c r="H353" s="329"/>
      <c r="I353" s="329"/>
      <c r="J353" s="329"/>
      <c r="K353" s="329"/>
      <c r="L353" s="329"/>
      <c r="M353" s="330"/>
      <c r="N353" s="28"/>
      <c r="O353" s="326" t="s">
        <v>91</v>
      </c>
      <c r="P353" s="325"/>
      <c r="Q353" s="327"/>
      <c r="R353" s="328" t="str">
        <f ca="1">IFERROR(IF(INDEX('Staff List'!$C$9:$C$358, MATCH(Y359, 'Staff List'!$B$9:$B$358, 0))="", "", INDEX('Staff List'!$C$9:$C$358, MATCH(Y359, 'Staff List'!$B$9:$B$358, 0))), "")</f>
        <v/>
      </c>
      <c r="S353" s="329"/>
      <c r="T353" s="329"/>
      <c r="U353" s="329"/>
      <c r="V353" s="329"/>
      <c r="W353" s="329"/>
      <c r="X353" s="329"/>
      <c r="Y353" s="330"/>
      <c r="Z353" s="28"/>
      <c r="AA353" s="326" t="s">
        <v>91</v>
      </c>
      <c r="AB353" s="325"/>
      <c r="AC353" s="327"/>
      <c r="AD353" s="328" t="str">
        <f ca="1">IFERROR(IF(INDEX('Staff List'!$C$9:$C$358, MATCH(AK359, 'Staff List'!$B$9:$B$358, 0))="", "", INDEX('Staff List'!$C$9:$C$358, MATCH(AK359, 'Staff List'!$B$9:$B$358, 0))), "")</f>
        <v/>
      </c>
      <c r="AE353" s="329"/>
      <c r="AF353" s="329"/>
      <c r="AG353" s="329"/>
      <c r="AH353" s="329"/>
      <c r="AI353" s="329"/>
      <c r="AJ353" s="329"/>
      <c r="AK353" s="330"/>
      <c r="AL353" s="28"/>
      <c r="AM353" s="326" t="s">
        <v>91</v>
      </c>
      <c r="AN353" s="325"/>
      <c r="AO353" s="327"/>
      <c r="AP353" s="328" t="str">
        <f ca="1">IFERROR(IF(INDEX('Staff List'!$C$9:$C$358, MATCH(AW359, 'Staff List'!$B$9:$B$358, 0))="", "", INDEX('Staff List'!$C$9:$C$358, MATCH(AW359, 'Staff List'!$B$9:$B$358, 0))), "")</f>
        <v/>
      </c>
      <c r="AQ353" s="329"/>
      <c r="AR353" s="329"/>
      <c r="AS353" s="329"/>
      <c r="AT353" s="329"/>
      <c r="AU353" s="329"/>
      <c r="AV353" s="329"/>
      <c r="AW353" s="330"/>
      <c r="AX353" s="28"/>
      <c r="AY353" s="326" t="s">
        <v>91</v>
      </c>
      <c r="AZ353" s="325"/>
      <c r="BA353" s="327"/>
      <c r="BB353" s="328" t="str">
        <f ca="1">IFERROR(IF(INDEX('Staff List'!$C$9:$C$358, MATCH(BI359, 'Staff List'!$B$9:$B$358, 0))="", "", INDEX('Staff List'!$C$9:$C$358, MATCH(BI359, 'Staff List'!$B$9:$B$358, 0))), "")</f>
        <v/>
      </c>
      <c r="BC353" s="329"/>
      <c r="BD353" s="329"/>
      <c r="BE353" s="329"/>
      <c r="BF353" s="329"/>
      <c r="BG353" s="329"/>
      <c r="BH353" s="329"/>
      <c r="BI353" s="330"/>
      <c r="BJ353" s="29"/>
      <c r="BK353" s="1"/>
      <c r="BT353" s="8">
        <v>352</v>
      </c>
      <c r="BU353" s="9" t="str">
        <f>IFERROR(IF(INDEX($CL$2:$CL$7, MATCH(BU352, $CK$2:$CK$7, 0))&lt;=COUNTIF($BU$2:BU352, BU352), "", BU352), "")</f>
        <v/>
      </c>
      <c r="BV353" s="9" t="str">
        <f>IF(BU353="", "", COUNTIF($BU$2:BU353, BU353))</f>
        <v/>
      </c>
      <c r="BW353" s="68" t="str">
        <f t="shared" si="16"/>
        <v/>
      </c>
      <c r="BY353" s="80" t="str">
        <f t="shared" si="17"/>
        <v/>
      </c>
    </row>
    <row r="354" spans="1:77" x14ac:dyDescent="0.25">
      <c r="A354" s="1"/>
      <c r="B354" s="27"/>
      <c r="C354" s="332" t="s">
        <v>90</v>
      </c>
      <c r="D354" s="333"/>
      <c r="E354" s="72" t="str">
        <f ca="1">IFERROR(INDEX('Staff List'!$K$9:$K$358, MATCH(M359, 'Staff List'!$B$9:$B$358, 0)), "")</f>
        <v/>
      </c>
      <c r="F354" s="317" t="str">
        <f ca="1">IFERROR(IF(INDEX('Staff List'!$D$9:$D$358, MATCH(M359, 'Staff List'!$B$9:$B$358, 0))="", "", INDEX('Staff List'!$D$9:$D$358, MATCH(M359, 'Staff List'!$B$9:$B$358, 0))), "")</f>
        <v/>
      </c>
      <c r="G354" s="313"/>
      <c r="H354" s="313"/>
      <c r="I354" s="313"/>
      <c r="J354" s="313"/>
      <c r="K354" s="313"/>
      <c r="L354" s="313"/>
      <c r="M354" s="331"/>
      <c r="N354" s="28"/>
      <c r="O354" s="332" t="s">
        <v>90</v>
      </c>
      <c r="P354" s="333"/>
      <c r="Q354" s="72" t="str">
        <f ca="1">IFERROR(INDEX('Staff List'!$K$9:$K$358, MATCH(Y359, 'Staff List'!$B$9:$B$358, 0)), "")</f>
        <v/>
      </c>
      <c r="R354" s="317" t="str">
        <f ca="1">IFERROR(IF(INDEX('Staff List'!$D$9:$D$358, MATCH(Y359, 'Staff List'!$B$9:$B$358, 0))="", "", INDEX('Staff List'!$D$9:$D$358, MATCH(Y359, 'Staff List'!$B$9:$B$358, 0))), "")</f>
        <v/>
      </c>
      <c r="S354" s="313"/>
      <c r="T354" s="313"/>
      <c r="U354" s="313"/>
      <c r="V354" s="313"/>
      <c r="W354" s="313"/>
      <c r="X354" s="313"/>
      <c r="Y354" s="331"/>
      <c r="Z354" s="28"/>
      <c r="AA354" s="332" t="s">
        <v>90</v>
      </c>
      <c r="AB354" s="333"/>
      <c r="AC354" s="72" t="str">
        <f ca="1">IFERROR(INDEX('Staff List'!$K$9:$K$358, MATCH(AK359, 'Staff List'!$B$9:$B$358, 0)), "")</f>
        <v/>
      </c>
      <c r="AD354" s="317" t="str">
        <f ca="1">IFERROR(IF(INDEX('Staff List'!$D$9:$D$358, MATCH(AK359, 'Staff List'!$B$9:$B$358, 0))="", "", INDEX('Staff List'!$D$9:$D$358, MATCH(AK359, 'Staff List'!$B$9:$B$358, 0))), "")</f>
        <v/>
      </c>
      <c r="AE354" s="313"/>
      <c r="AF354" s="313"/>
      <c r="AG354" s="313"/>
      <c r="AH354" s="313"/>
      <c r="AI354" s="313"/>
      <c r="AJ354" s="313"/>
      <c r="AK354" s="331"/>
      <c r="AL354" s="28"/>
      <c r="AM354" s="332" t="s">
        <v>90</v>
      </c>
      <c r="AN354" s="333"/>
      <c r="AO354" s="72" t="str">
        <f ca="1">IFERROR(INDEX('Staff List'!$K$9:$K$358, MATCH(AW359, 'Staff List'!$B$9:$B$358, 0)), "")</f>
        <v/>
      </c>
      <c r="AP354" s="317" t="str">
        <f ca="1">IFERROR(IF(INDEX('Staff List'!$D$9:$D$358, MATCH(AW359, 'Staff List'!$B$9:$B$358, 0))="", "", INDEX('Staff List'!$D$9:$D$358, MATCH(AW359, 'Staff List'!$B$9:$B$358, 0))), "")</f>
        <v/>
      </c>
      <c r="AQ354" s="313"/>
      <c r="AR354" s="313"/>
      <c r="AS354" s="313"/>
      <c r="AT354" s="313"/>
      <c r="AU354" s="313"/>
      <c r="AV354" s="313"/>
      <c r="AW354" s="331"/>
      <c r="AX354" s="28"/>
      <c r="AY354" s="332" t="s">
        <v>90</v>
      </c>
      <c r="AZ354" s="333"/>
      <c r="BA354" s="72" t="str">
        <f ca="1">IFERROR(INDEX('Staff List'!$K$9:$K$358, MATCH(BI359, 'Staff List'!$B$9:$B$358, 0)), "")</f>
        <v/>
      </c>
      <c r="BB354" s="317" t="str">
        <f ca="1">IFERROR(IF(INDEX('Staff List'!$D$9:$D$358, MATCH(BI359, 'Staff List'!$B$9:$B$358, 0))="", "", INDEX('Staff List'!$D$9:$D$358, MATCH(BI359, 'Staff List'!$B$9:$B$358, 0))), "")</f>
        <v/>
      </c>
      <c r="BC354" s="313"/>
      <c r="BD354" s="313"/>
      <c r="BE354" s="313"/>
      <c r="BF354" s="313"/>
      <c r="BG354" s="313"/>
      <c r="BH354" s="313"/>
      <c r="BI354" s="331"/>
      <c r="BJ354" s="29"/>
      <c r="BK354" s="1"/>
      <c r="BT354" s="8">
        <v>353</v>
      </c>
      <c r="BU354" s="9" t="str">
        <f>IFERROR(IF(INDEX($CL$2:$CL$7, MATCH(BU353, $CK$2:$CK$7, 0))&lt;=COUNTIF($BU$2:BU353, BU352), "", BU352), "")</f>
        <v/>
      </c>
      <c r="BV354" s="9" t="str">
        <f>IF(BU354="", "", COUNTIF($BU$2:BU354, BU354))</f>
        <v/>
      </c>
      <c r="BW354" s="68" t="str">
        <f t="shared" si="16"/>
        <v/>
      </c>
      <c r="BY354" s="80" t="str">
        <f t="shared" si="17"/>
        <v/>
      </c>
    </row>
    <row r="355" spans="1:77" x14ac:dyDescent="0.25">
      <c r="A355" s="1"/>
      <c r="B355" s="27"/>
      <c r="C355" s="314" t="s">
        <v>95</v>
      </c>
      <c r="D355" s="315"/>
      <c r="E355" s="315"/>
      <c r="F355" s="325"/>
      <c r="G355" s="73" t="str">
        <f ca="1">IFERROR(INDEX('Staff List'!$H$9:$H$358, MATCH(M359, 'Staff List'!$B$9:$B$358, 0)), "")</f>
        <v/>
      </c>
      <c r="H355" s="323" t="str">
        <f ca="1">IFERROR(INDEX('Staff List'!$AU$6:$AU$10, MATCH(G355, 'Staff List'!$AJ$6:$AJ$10, 0)), "")</f>
        <v/>
      </c>
      <c r="I355" s="324"/>
      <c r="J355" s="324"/>
      <c r="K355" s="324"/>
      <c r="L355" s="324"/>
      <c r="M355" s="331"/>
      <c r="N355" s="28"/>
      <c r="O355" s="314" t="s">
        <v>95</v>
      </c>
      <c r="P355" s="315"/>
      <c r="Q355" s="315"/>
      <c r="R355" s="325"/>
      <c r="S355" s="73" t="str">
        <f ca="1">IFERROR(INDEX('Staff List'!$H$9:$H$358, MATCH(Y359, 'Staff List'!$B$9:$B$358, 0)), "")</f>
        <v/>
      </c>
      <c r="T355" s="323" t="str">
        <f ca="1">IFERROR(INDEX('Staff List'!$AU$6:$AU$10, MATCH(S355, 'Staff List'!$AJ$6:$AJ$10, 0)), "")</f>
        <v/>
      </c>
      <c r="U355" s="324"/>
      <c r="V355" s="324"/>
      <c r="W355" s="324"/>
      <c r="X355" s="324"/>
      <c r="Y355" s="331"/>
      <c r="Z355" s="28"/>
      <c r="AA355" s="314" t="s">
        <v>95</v>
      </c>
      <c r="AB355" s="315"/>
      <c r="AC355" s="315"/>
      <c r="AD355" s="325"/>
      <c r="AE355" s="73" t="str">
        <f ca="1">IFERROR(INDEX('Staff List'!$H$9:$H$358, MATCH(AK359, 'Staff List'!$B$9:$B$358, 0)), "")</f>
        <v/>
      </c>
      <c r="AF355" s="323" t="str">
        <f ca="1">IFERROR(INDEX('Staff List'!$AU$6:$AU$10, MATCH(AE355, 'Staff List'!$AJ$6:$AJ$10, 0)), "")</f>
        <v/>
      </c>
      <c r="AG355" s="324"/>
      <c r="AH355" s="324"/>
      <c r="AI355" s="324"/>
      <c r="AJ355" s="324"/>
      <c r="AK355" s="331"/>
      <c r="AL355" s="28"/>
      <c r="AM355" s="314" t="s">
        <v>95</v>
      </c>
      <c r="AN355" s="315"/>
      <c r="AO355" s="315"/>
      <c r="AP355" s="325"/>
      <c r="AQ355" s="73" t="str">
        <f ca="1">IFERROR(INDEX('Staff List'!$H$9:$H$358, MATCH(AW359, 'Staff List'!$B$9:$B$358, 0)), "")</f>
        <v/>
      </c>
      <c r="AR355" s="323" t="str">
        <f ca="1">IFERROR(INDEX('Staff List'!$AU$6:$AU$10, MATCH(AQ355, 'Staff List'!$AJ$6:$AJ$10, 0)), "")</f>
        <v/>
      </c>
      <c r="AS355" s="324"/>
      <c r="AT355" s="324"/>
      <c r="AU355" s="324"/>
      <c r="AV355" s="324"/>
      <c r="AW355" s="331"/>
      <c r="AX355" s="28"/>
      <c r="AY355" s="314" t="s">
        <v>95</v>
      </c>
      <c r="AZ355" s="315"/>
      <c r="BA355" s="315"/>
      <c r="BB355" s="325"/>
      <c r="BC355" s="73" t="str">
        <f ca="1">IFERROR(INDEX('Staff List'!$H$9:$H$358, MATCH(BI359, 'Staff List'!$B$9:$B$358, 0)), "")</f>
        <v/>
      </c>
      <c r="BD355" s="323" t="str">
        <f ca="1">IFERROR(INDEX('Staff List'!$AU$6:$AU$10, MATCH(BC355, 'Staff List'!$AJ$6:$AJ$10, 0)), "")</f>
        <v/>
      </c>
      <c r="BE355" s="324"/>
      <c r="BF355" s="324"/>
      <c r="BG355" s="324"/>
      <c r="BH355" s="324"/>
      <c r="BI355" s="331"/>
      <c r="BJ355" s="29"/>
      <c r="BK355" s="1"/>
      <c r="BT355" s="8">
        <v>354</v>
      </c>
      <c r="BU355" s="9" t="str">
        <f>IFERROR(IF(INDEX($CL$2:$CL$7, MATCH(BU354, $CK$2:$CK$7, 0))&lt;=COUNTIF($BU$2:BU354, BU352), "", BU352), "")</f>
        <v/>
      </c>
      <c r="BV355" s="9" t="str">
        <f>IF(BU355="", "", COUNTIF($BU$2:BU355, BU355))</f>
        <v/>
      </c>
      <c r="BW355" s="68" t="str">
        <f t="shared" si="16"/>
        <v/>
      </c>
      <c r="BY355" s="80" t="str">
        <f t="shared" si="17"/>
        <v/>
      </c>
    </row>
    <row r="356" spans="1:77" x14ac:dyDescent="0.25">
      <c r="A356" s="1"/>
      <c r="B356" s="27"/>
      <c r="C356" s="314" t="s">
        <v>94</v>
      </c>
      <c r="D356" s="315"/>
      <c r="E356" s="315"/>
      <c r="F356" s="315"/>
      <c r="G356" s="74" t="str">
        <f ca="1">IFERROR(INDEX('Staff List'!$G$9:$G$358, MATCH(M359, 'Staff List'!$B$9:$B$358, 0)), "")</f>
        <v/>
      </c>
      <c r="H356" s="317" t="str">
        <f ca="1">IFERROR(INDEX('Staff List'!$AP$6:$AP$8, MATCH(G356, 'Staff List'!$AI$6:$AI$8, 0)), "")</f>
        <v/>
      </c>
      <c r="I356" s="313"/>
      <c r="J356" s="313"/>
      <c r="K356" s="313"/>
      <c r="L356" s="313"/>
      <c r="M356" s="331"/>
      <c r="N356" s="28"/>
      <c r="O356" s="314" t="s">
        <v>94</v>
      </c>
      <c r="P356" s="315"/>
      <c r="Q356" s="315"/>
      <c r="R356" s="315"/>
      <c r="S356" s="74" t="str">
        <f ca="1">IFERROR(INDEX('Staff List'!$G$9:$G$358, MATCH(Y359, 'Staff List'!$B$9:$B$358, 0)), "")</f>
        <v/>
      </c>
      <c r="T356" s="317" t="str">
        <f ca="1">IFERROR(INDEX('Staff List'!$AP$6:$AP$8, MATCH(S356, 'Staff List'!$AI$6:$AI$8, 0)), "")</f>
        <v/>
      </c>
      <c r="U356" s="313"/>
      <c r="V356" s="313"/>
      <c r="W356" s="313"/>
      <c r="X356" s="313"/>
      <c r="Y356" s="331"/>
      <c r="Z356" s="28"/>
      <c r="AA356" s="314" t="s">
        <v>94</v>
      </c>
      <c r="AB356" s="315"/>
      <c r="AC356" s="315"/>
      <c r="AD356" s="315"/>
      <c r="AE356" s="74" t="str">
        <f ca="1">IFERROR(INDEX('Staff List'!$G$9:$G$358, MATCH(AK359, 'Staff List'!$B$9:$B$358, 0)), "")</f>
        <v/>
      </c>
      <c r="AF356" s="317" t="str">
        <f ca="1">IFERROR(INDEX('Staff List'!$AP$6:$AP$8, MATCH(AE356, 'Staff List'!$AI$6:$AI$8, 0)), "")</f>
        <v/>
      </c>
      <c r="AG356" s="313"/>
      <c r="AH356" s="313"/>
      <c r="AI356" s="313"/>
      <c r="AJ356" s="313"/>
      <c r="AK356" s="331"/>
      <c r="AL356" s="28"/>
      <c r="AM356" s="314" t="s">
        <v>94</v>
      </c>
      <c r="AN356" s="315"/>
      <c r="AO356" s="315"/>
      <c r="AP356" s="315"/>
      <c r="AQ356" s="74" t="str">
        <f ca="1">IFERROR(INDEX('Staff List'!$G$9:$G$358, MATCH(AW359, 'Staff List'!$B$9:$B$358, 0)), "")</f>
        <v/>
      </c>
      <c r="AR356" s="317" t="str">
        <f ca="1">IFERROR(INDEX('Staff List'!$AP$6:$AP$8, MATCH(AQ356, 'Staff List'!$AI$6:$AI$8, 0)), "")</f>
        <v/>
      </c>
      <c r="AS356" s="313"/>
      <c r="AT356" s="313"/>
      <c r="AU356" s="313"/>
      <c r="AV356" s="313"/>
      <c r="AW356" s="331"/>
      <c r="AX356" s="28"/>
      <c r="AY356" s="314" t="s">
        <v>94</v>
      </c>
      <c r="AZ356" s="315"/>
      <c r="BA356" s="315"/>
      <c r="BB356" s="315"/>
      <c r="BC356" s="74" t="str">
        <f ca="1">IFERROR(INDEX('Staff List'!$G$9:$G$358, MATCH(BI359, 'Staff List'!$B$9:$B$358, 0)), "")</f>
        <v/>
      </c>
      <c r="BD356" s="317" t="str">
        <f ca="1">IFERROR(INDEX('Staff List'!$AP$6:$AP$8, MATCH(BC356, 'Staff List'!$AI$6:$AI$8, 0)), "")</f>
        <v/>
      </c>
      <c r="BE356" s="313"/>
      <c r="BF356" s="313"/>
      <c r="BG356" s="313"/>
      <c r="BH356" s="313"/>
      <c r="BI356" s="331"/>
      <c r="BJ356" s="29"/>
      <c r="BK356" s="1"/>
      <c r="BT356" s="8">
        <v>355</v>
      </c>
      <c r="BU356" s="9" t="str">
        <f>IFERROR(IF(INDEX($CL$2:$CL$7, MATCH(BU355, $CK$2:$CK$7, 0))&lt;=COUNTIF($BU$2:BU355, BU352), "", BU352), "")</f>
        <v/>
      </c>
      <c r="BV356" s="9" t="str">
        <f>IF(BU356="", "", COUNTIF($BU$2:BU356, BU356))</f>
        <v/>
      </c>
      <c r="BW356" s="68" t="str">
        <f t="shared" si="16"/>
        <v/>
      </c>
      <c r="BY356" s="80" t="str">
        <f t="shared" si="17"/>
        <v/>
      </c>
    </row>
    <row r="357" spans="1:77" x14ac:dyDescent="0.25">
      <c r="A357" s="1"/>
      <c r="B357" s="27"/>
      <c r="C357" s="314" t="s">
        <v>97</v>
      </c>
      <c r="D357" s="315"/>
      <c r="E357" s="315"/>
      <c r="F357" s="319"/>
      <c r="G357" s="320"/>
      <c r="H357" s="317" t="str">
        <f ca="1">IFERROR(INDEX('Staff List'!$AT$6:$AT$8, MATCH(E354, 'Staff List'!$AM$6:$AM$8, 0)), "")</f>
        <v/>
      </c>
      <c r="I357" s="313"/>
      <c r="J357" s="313"/>
      <c r="K357" s="313"/>
      <c r="L357" s="313"/>
      <c r="M357" s="75" t="e">
        <f ca="1">INDEX($BY$2:$BY$401, MATCH(M360, $BT$2:$BT$401, 0))</f>
        <v>#N/A</v>
      </c>
      <c r="N357" s="28"/>
      <c r="O357" s="314" t="s">
        <v>97</v>
      </c>
      <c r="P357" s="315"/>
      <c r="Q357" s="315"/>
      <c r="R357" s="319"/>
      <c r="S357" s="320"/>
      <c r="T357" s="317" t="str">
        <f ca="1">IFERROR(INDEX('Staff List'!$AT$6:$AT$8, MATCH(Q354, 'Staff List'!$AM$6:$AM$8, 0)), "")</f>
        <v/>
      </c>
      <c r="U357" s="313"/>
      <c r="V357" s="313"/>
      <c r="W357" s="313"/>
      <c r="X357" s="313"/>
      <c r="Y357" s="75" t="e">
        <f ca="1">INDEX($BY$2:$BY$401, MATCH(Y360, $BT$2:$BT$401, 0))</f>
        <v>#N/A</v>
      </c>
      <c r="Z357" s="28"/>
      <c r="AA357" s="314" t="s">
        <v>97</v>
      </c>
      <c r="AB357" s="315"/>
      <c r="AC357" s="315"/>
      <c r="AD357" s="319"/>
      <c r="AE357" s="320"/>
      <c r="AF357" s="317" t="str">
        <f ca="1">IFERROR(INDEX('Staff List'!$AT$6:$AT$8, MATCH(AC354, 'Staff List'!$AM$6:$AM$8, 0)), "")</f>
        <v/>
      </c>
      <c r="AG357" s="313"/>
      <c r="AH357" s="313"/>
      <c r="AI357" s="313"/>
      <c r="AJ357" s="313"/>
      <c r="AK357" s="75" t="e">
        <f ca="1">INDEX($BY$2:$BY$401, MATCH(AK360, $BT$2:$BT$401, 0))</f>
        <v>#N/A</v>
      </c>
      <c r="AL357" s="28"/>
      <c r="AM357" s="314" t="s">
        <v>97</v>
      </c>
      <c r="AN357" s="315"/>
      <c r="AO357" s="315"/>
      <c r="AP357" s="319"/>
      <c r="AQ357" s="320"/>
      <c r="AR357" s="317" t="str">
        <f ca="1">IFERROR(INDEX('Staff List'!$AT$6:$AT$8, MATCH(AO354, 'Staff List'!$AM$6:$AM$8, 0)), "")</f>
        <v/>
      </c>
      <c r="AS357" s="313"/>
      <c r="AT357" s="313"/>
      <c r="AU357" s="313"/>
      <c r="AV357" s="313"/>
      <c r="AW357" s="75" t="e">
        <f ca="1">INDEX($BY$2:$BY$401, MATCH(AW360, $BT$2:$BT$401, 0))</f>
        <v>#N/A</v>
      </c>
      <c r="AX357" s="28"/>
      <c r="AY357" s="314" t="s">
        <v>97</v>
      </c>
      <c r="AZ357" s="315"/>
      <c r="BA357" s="315"/>
      <c r="BB357" s="319"/>
      <c r="BC357" s="320"/>
      <c r="BD357" s="317" t="str">
        <f ca="1">IFERROR(INDEX('Staff List'!$AT$6:$AT$8, MATCH(BA354, 'Staff List'!$AM$6:$AM$8, 0)), "")</f>
        <v/>
      </c>
      <c r="BE357" s="313"/>
      <c r="BF357" s="313"/>
      <c r="BG357" s="313"/>
      <c r="BH357" s="313"/>
      <c r="BI357" s="75" t="e">
        <f ca="1">INDEX($BY$2:$BY$401, MATCH(BI360, $BT$2:$BT$401, 0))</f>
        <v>#N/A</v>
      </c>
      <c r="BJ357" s="29"/>
      <c r="BK357" s="1"/>
      <c r="BT357" s="8">
        <v>356</v>
      </c>
      <c r="BU357" s="9" t="str">
        <f>IFERROR(IF(INDEX($CL$2:$CL$7,MATCH(BU352,$CK$2:$CK$7,0))&lt;=COUNTIF($BU$2:BU356,BU352),IF((BU352+1)&lt;=6,BU352+1,""),BU352), "")</f>
        <v/>
      </c>
      <c r="BV357" s="9" t="str">
        <f>IF(BU357="", "", COUNTIF($BU$2:BU357, BU357))</f>
        <v/>
      </c>
      <c r="BW357" s="68" t="str">
        <f t="shared" si="16"/>
        <v/>
      </c>
      <c r="BY357" s="80" t="str">
        <f t="shared" si="17"/>
        <v/>
      </c>
    </row>
    <row r="358" spans="1:77" x14ac:dyDescent="0.25">
      <c r="A358" s="1"/>
      <c r="B358" s="27"/>
      <c r="C358" s="314" t="s">
        <v>93</v>
      </c>
      <c r="D358" s="315"/>
      <c r="E358" s="316"/>
      <c r="F358" s="313" t="str">
        <f ca="1">IFERROR(IF(INDEX('Staff List'!$M$9:$M$358, MATCH(M359, 'Staff List'!$B$9:$B$358, 0))="", "", INDEX('Staff List'!$M$9:$M$358, MATCH(M359, 'Staff List'!$B$9:$B$358, 0))), "")</f>
        <v/>
      </c>
      <c r="G358" s="313"/>
      <c r="H358" s="313"/>
      <c r="I358" s="313"/>
      <c r="J358" s="313"/>
      <c r="K358" s="313"/>
      <c r="L358" s="313"/>
      <c r="M358" s="75" t="str">
        <f ca="1">IFERROR(INDEX($BO$2:$BO$351, MATCH(M357, $BP$2:$BP$351, 0)), "")</f>
        <v/>
      </c>
      <c r="N358" s="28"/>
      <c r="O358" s="314" t="s">
        <v>93</v>
      </c>
      <c r="P358" s="315"/>
      <c r="Q358" s="316"/>
      <c r="R358" s="313" t="str">
        <f ca="1">IFERROR(IF(INDEX('Staff List'!$M$9:$M$358, MATCH(Y359, 'Staff List'!$B$9:$B$358, 0))="", "", INDEX('Staff List'!$M$9:$M$358, MATCH(Y359, 'Staff List'!$B$9:$B$358, 0))), "")</f>
        <v/>
      </c>
      <c r="S358" s="313"/>
      <c r="T358" s="313"/>
      <c r="U358" s="313"/>
      <c r="V358" s="313"/>
      <c r="W358" s="313"/>
      <c r="X358" s="313"/>
      <c r="Y358" s="75" t="str">
        <f ca="1">IFERROR(INDEX($BO$2:$BO$351, MATCH(Y357, $BP$2:$BP$351, 0)), "")</f>
        <v/>
      </c>
      <c r="Z358" s="28"/>
      <c r="AA358" s="314" t="s">
        <v>93</v>
      </c>
      <c r="AB358" s="315"/>
      <c r="AC358" s="316"/>
      <c r="AD358" s="313" t="str">
        <f ca="1">IFERROR(IF(INDEX('Staff List'!$M$9:$M$358, MATCH(AK359, 'Staff List'!$B$9:$B$358, 0))="", "", INDEX('Staff List'!$M$9:$M$358, MATCH(AK359, 'Staff List'!$B$9:$B$358, 0))), "")</f>
        <v/>
      </c>
      <c r="AE358" s="313"/>
      <c r="AF358" s="313"/>
      <c r="AG358" s="313"/>
      <c r="AH358" s="313"/>
      <c r="AI358" s="313"/>
      <c r="AJ358" s="313"/>
      <c r="AK358" s="75" t="str">
        <f ca="1">IFERROR(INDEX($BO$2:$BO$351, MATCH(AK357, $BP$2:$BP$351, 0)), "")</f>
        <v/>
      </c>
      <c r="AL358" s="28"/>
      <c r="AM358" s="314" t="s">
        <v>93</v>
      </c>
      <c r="AN358" s="315"/>
      <c r="AO358" s="316"/>
      <c r="AP358" s="313" t="str">
        <f ca="1">IFERROR(IF(INDEX('Staff List'!$M$9:$M$358, MATCH(AW359, 'Staff List'!$B$9:$B$358, 0))="", "", INDEX('Staff List'!$M$9:$M$358, MATCH(AW359, 'Staff List'!$B$9:$B$358, 0))), "")</f>
        <v/>
      </c>
      <c r="AQ358" s="313"/>
      <c r="AR358" s="313"/>
      <c r="AS358" s="313"/>
      <c r="AT358" s="313"/>
      <c r="AU358" s="313"/>
      <c r="AV358" s="313"/>
      <c r="AW358" s="75" t="str">
        <f ca="1">IFERROR(INDEX($BO$2:$BO$351, MATCH(AW357, $BP$2:$BP$351, 0)), "")</f>
        <v/>
      </c>
      <c r="AX358" s="28"/>
      <c r="AY358" s="314" t="s">
        <v>93</v>
      </c>
      <c r="AZ358" s="315"/>
      <c r="BA358" s="316"/>
      <c r="BB358" s="313" t="str">
        <f ca="1">IFERROR(IF(INDEX('Staff List'!$M$9:$M$358, MATCH(BI359, 'Staff List'!$B$9:$B$358, 0))="", "", INDEX('Staff List'!$M$9:$M$358, MATCH(BI359, 'Staff List'!$B$9:$B$358, 0))), "")</f>
        <v/>
      </c>
      <c r="BC358" s="313"/>
      <c r="BD358" s="313"/>
      <c r="BE358" s="313"/>
      <c r="BF358" s="313"/>
      <c r="BG358" s="313"/>
      <c r="BH358" s="313"/>
      <c r="BI358" s="75" t="str">
        <f ca="1">IFERROR(INDEX($BO$2:$BO$351, MATCH(BI357, $BP$2:$BP$351, 0)), "")</f>
        <v/>
      </c>
      <c r="BJ358" s="29"/>
      <c r="BK358" s="1"/>
      <c r="BT358" s="8">
        <v>357</v>
      </c>
      <c r="BU358" s="9" t="str">
        <f>IFERROR(IF(INDEX($CL$2:$CL$7, MATCH(BU357, $CK$2:$CK$7, 0))&lt;=COUNTIF($BU$2:BU357, BU357), "", BU357), "")</f>
        <v/>
      </c>
      <c r="BV358" s="9" t="str">
        <f>IF(BU358="", "", COUNTIF($BU$2:BU358, BU358))</f>
        <v/>
      </c>
      <c r="BW358" s="68" t="str">
        <f t="shared" si="16"/>
        <v/>
      </c>
      <c r="BY358" s="80" t="str">
        <f t="shared" si="17"/>
        <v/>
      </c>
    </row>
    <row r="359" spans="1:77" x14ac:dyDescent="0.25">
      <c r="A359" s="1"/>
      <c r="B359" s="27"/>
      <c r="C359" s="314" t="s">
        <v>92</v>
      </c>
      <c r="D359" s="315"/>
      <c r="E359" s="316"/>
      <c r="F359" s="317" t="str">
        <f ca="1">IFERROR(IF(INDEX('Staff List'!$Q$9:$Q$358, MATCH(M359, 'Staff List'!$B$9:$B$358, 0))="", "", INDEX('Staff List'!$Q$9:$Q$358, MATCH(M359, 'Staff List'!$B$9:$B$358, 0))), "")</f>
        <v/>
      </c>
      <c r="G359" s="313"/>
      <c r="H359" s="313"/>
      <c r="I359" s="313"/>
      <c r="J359" s="313"/>
      <c r="K359" s="313"/>
      <c r="L359" s="313"/>
      <c r="M359" s="75" t="str">
        <f ca="1">IFERROR(IF(M357="", "", INDEX($BN$2:$BN$351, MATCH(M357, $BP$2:$BP$351, 0))), "")</f>
        <v/>
      </c>
      <c r="N359" s="28"/>
      <c r="O359" s="314" t="s">
        <v>92</v>
      </c>
      <c r="P359" s="315"/>
      <c r="Q359" s="316"/>
      <c r="R359" s="317" t="str">
        <f ca="1">IFERROR(IF(INDEX('Staff List'!$Q$9:$Q$358, MATCH(Y359, 'Staff List'!$B$9:$B$358, 0))="", "", INDEX('Staff List'!$Q$9:$Q$358, MATCH(Y359, 'Staff List'!$B$9:$B$358, 0))), "")</f>
        <v/>
      </c>
      <c r="S359" s="313"/>
      <c r="T359" s="313"/>
      <c r="U359" s="313"/>
      <c r="V359" s="313"/>
      <c r="W359" s="313"/>
      <c r="X359" s="313"/>
      <c r="Y359" s="75" t="str">
        <f ca="1">IFERROR(IF(Y357="", "", INDEX($BN$2:$BN$351, MATCH(Y357, $BP$2:$BP$351, 0))), "")</f>
        <v/>
      </c>
      <c r="Z359" s="28"/>
      <c r="AA359" s="314" t="s">
        <v>92</v>
      </c>
      <c r="AB359" s="315"/>
      <c r="AC359" s="316"/>
      <c r="AD359" s="317" t="str">
        <f ca="1">IFERROR(IF(INDEX('Staff List'!$Q$9:$Q$358, MATCH(AK359, 'Staff List'!$B$9:$B$358, 0))="", "", INDEX('Staff List'!$Q$9:$Q$358, MATCH(AK359, 'Staff List'!$B$9:$B$358, 0))), "")</f>
        <v/>
      </c>
      <c r="AE359" s="313"/>
      <c r="AF359" s="313"/>
      <c r="AG359" s="313"/>
      <c r="AH359" s="313"/>
      <c r="AI359" s="313"/>
      <c r="AJ359" s="313"/>
      <c r="AK359" s="75" t="str">
        <f ca="1">IFERROR(IF(AK357="", "", INDEX($BN$2:$BN$351, MATCH(AK357, $BP$2:$BP$351, 0))), "")</f>
        <v/>
      </c>
      <c r="AL359" s="28"/>
      <c r="AM359" s="314" t="s">
        <v>92</v>
      </c>
      <c r="AN359" s="315"/>
      <c r="AO359" s="316"/>
      <c r="AP359" s="317" t="str">
        <f ca="1">IFERROR(IF(INDEX('Staff List'!$Q$9:$Q$358, MATCH(AW359, 'Staff List'!$B$9:$B$358, 0))="", "", INDEX('Staff List'!$Q$9:$Q$358, MATCH(AW359, 'Staff List'!$B$9:$B$358, 0))), "")</f>
        <v/>
      </c>
      <c r="AQ359" s="313"/>
      <c r="AR359" s="313"/>
      <c r="AS359" s="313"/>
      <c r="AT359" s="313"/>
      <c r="AU359" s="313"/>
      <c r="AV359" s="313"/>
      <c r="AW359" s="75" t="str">
        <f ca="1">IFERROR(IF(AW357="", "", INDEX($BN$2:$BN$351, MATCH(AW357, $BP$2:$BP$351, 0))), "")</f>
        <v/>
      </c>
      <c r="AX359" s="28"/>
      <c r="AY359" s="314" t="s">
        <v>92</v>
      </c>
      <c r="AZ359" s="315"/>
      <c r="BA359" s="316"/>
      <c r="BB359" s="317" t="str">
        <f ca="1">IFERROR(IF(INDEX('Staff List'!$Q$9:$Q$358, MATCH(BI359, 'Staff List'!$B$9:$B$358, 0))="", "", INDEX('Staff List'!$Q$9:$Q$358, MATCH(BI359, 'Staff List'!$B$9:$B$358, 0))), "")</f>
        <v/>
      </c>
      <c r="BC359" s="313"/>
      <c r="BD359" s="313"/>
      <c r="BE359" s="313"/>
      <c r="BF359" s="313"/>
      <c r="BG359" s="313"/>
      <c r="BH359" s="313"/>
      <c r="BI359" s="75" t="str">
        <f ca="1">IFERROR(IF(BI357="", "", INDEX($BN$2:$BN$351, MATCH(BI357, $BP$2:$BP$351, 0))), "")</f>
        <v/>
      </c>
      <c r="BJ359" s="29"/>
      <c r="BK359" s="1"/>
      <c r="BT359" s="8">
        <v>358</v>
      </c>
      <c r="BU359" s="9" t="str">
        <f>IFERROR(IF(INDEX($CL$2:$CL$7, MATCH(BU358, $CK$2:$CK$7, 0))&lt;=COUNTIF($BU$2:BU358, BU357), "", BU357), "")</f>
        <v/>
      </c>
      <c r="BV359" s="9" t="str">
        <f>IF(BU359="", "", COUNTIF($BU$2:BU359, BU359))</f>
        <v/>
      </c>
      <c r="BW359" s="68" t="str">
        <f t="shared" si="16"/>
        <v/>
      </c>
      <c r="BY359" s="80" t="str">
        <f t="shared" si="17"/>
        <v/>
      </c>
    </row>
    <row r="360" spans="1:77" x14ac:dyDescent="0.25">
      <c r="A360" s="1"/>
      <c r="B360" s="27"/>
      <c r="C360" s="318" t="s">
        <v>96</v>
      </c>
      <c r="D360" s="319"/>
      <c r="E360" s="320"/>
      <c r="F360" s="321" t="str">
        <f ca="1">IFERROR(IF(INDEX('Staff List'!$U$9:$U$358, MATCH(M359, 'Staff List'!$B$9:$B$358, 0))="", "", INDEX('Staff List'!$U$9:$U$358, MATCH(M359, 'Staff List'!$B$9:$B$358, 0))), "")</f>
        <v/>
      </c>
      <c r="G360" s="322"/>
      <c r="H360" s="322"/>
      <c r="I360" s="322"/>
      <c r="J360" s="322"/>
      <c r="K360" s="322"/>
      <c r="L360" s="322"/>
      <c r="M360" s="81">
        <f ca="1">BI350+1</f>
        <v>665</v>
      </c>
      <c r="N360" s="28"/>
      <c r="O360" s="318" t="s">
        <v>96</v>
      </c>
      <c r="P360" s="319"/>
      <c r="Q360" s="320"/>
      <c r="R360" s="321" t="str">
        <f ca="1">IFERROR(IF(INDEX('Staff List'!$U$9:$U$358, MATCH(Y359, 'Staff List'!$B$9:$B$358, 0))="", "", INDEX('Staff List'!$U$9:$U$358, MATCH(Y359, 'Staff List'!$B$9:$B$358, 0))), "")</f>
        <v/>
      </c>
      <c r="S360" s="322"/>
      <c r="T360" s="322"/>
      <c r="U360" s="322"/>
      <c r="V360" s="322"/>
      <c r="W360" s="322"/>
      <c r="X360" s="322"/>
      <c r="Y360" s="81">
        <f ca="1">M360+1</f>
        <v>666</v>
      </c>
      <c r="Z360" s="28"/>
      <c r="AA360" s="318" t="s">
        <v>96</v>
      </c>
      <c r="AB360" s="319"/>
      <c r="AC360" s="320"/>
      <c r="AD360" s="321" t="str">
        <f ca="1">IFERROR(IF(INDEX('Staff List'!$U$9:$U$358, MATCH(AK359, 'Staff List'!$B$9:$B$358, 0))="", "", INDEX('Staff List'!$U$9:$U$358, MATCH(AK359, 'Staff List'!$B$9:$B$358, 0))), "")</f>
        <v/>
      </c>
      <c r="AE360" s="322"/>
      <c r="AF360" s="322"/>
      <c r="AG360" s="322"/>
      <c r="AH360" s="322"/>
      <c r="AI360" s="322"/>
      <c r="AJ360" s="322"/>
      <c r="AK360" s="81">
        <f ca="1">Y360+1</f>
        <v>667</v>
      </c>
      <c r="AL360" s="28"/>
      <c r="AM360" s="318" t="s">
        <v>96</v>
      </c>
      <c r="AN360" s="319"/>
      <c r="AO360" s="320"/>
      <c r="AP360" s="321" t="str">
        <f ca="1">IFERROR(IF(INDEX('Staff List'!$U$9:$U$358, MATCH(AW359, 'Staff List'!$B$9:$B$358, 0))="", "", INDEX('Staff List'!$U$9:$U$358, MATCH(AW359, 'Staff List'!$B$9:$B$358, 0))), "")</f>
        <v/>
      </c>
      <c r="AQ360" s="322"/>
      <c r="AR360" s="322"/>
      <c r="AS360" s="322"/>
      <c r="AT360" s="322"/>
      <c r="AU360" s="322"/>
      <c r="AV360" s="322"/>
      <c r="AW360" s="81">
        <f ca="1">AK360+1</f>
        <v>668</v>
      </c>
      <c r="AX360" s="28"/>
      <c r="AY360" s="318" t="s">
        <v>96</v>
      </c>
      <c r="AZ360" s="319"/>
      <c r="BA360" s="320"/>
      <c r="BB360" s="321" t="str">
        <f ca="1">IFERROR(IF(INDEX('Staff List'!$U$9:$U$358, MATCH(BI359, 'Staff List'!$B$9:$B$358, 0))="", "", INDEX('Staff List'!$U$9:$U$358, MATCH(BI359, 'Staff List'!$B$9:$B$358, 0))), "")</f>
        <v/>
      </c>
      <c r="BC360" s="322"/>
      <c r="BD360" s="322"/>
      <c r="BE360" s="322"/>
      <c r="BF360" s="322"/>
      <c r="BG360" s="322"/>
      <c r="BH360" s="322"/>
      <c r="BI360" s="81">
        <f ca="1">AW360+1</f>
        <v>669</v>
      </c>
      <c r="BJ360" s="29"/>
      <c r="BK360" s="1"/>
      <c r="BT360" s="8">
        <v>359</v>
      </c>
      <c r="BU360" s="9" t="str">
        <f>IFERROR(IF(INDEX($CL$2:$CL$7, MATCH(BU359, $CK$2:$CK$7, 0))&lt;=COUNTIF($BU$2:BU359, BU357), "", BU357), "")</f>
        <v/>
      </c>
      <c r="BV360" s="9" t="str">
        <f>IF(BU360="", "", COUNTIF($BU$2:BU360, BU360))</f>
        <v/>
      </c>
      <c r="BW360" s="68" t="str">
        <f t="shared" si="16"/>
        <v/>
      </c>
      <c r="BY360" s="80" t="str">
        <f t="shared" si="17"/>
        <v/>
      </c>
    </row>
    <row r="361" spans="1:77" x14ac:dyDescent="0.25">
      <c r="A361" s="1"/>
      <c r="B361" s="27"/>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c r="BA361" s="28"/>
      <c r="BB361" s="28"/>
      <c r="BC361" s="28"/>
      <c r="BD361" s="28"/>
      <c r="BE361" s="28"/>
      <c r="BF361" s="28"/>
      <c r="BG361" s="28"/>
      <c r="BH361" s="28"/>
      <c r="BI361" s="28"/>
      <c r="BJ361" s="29"/>
      <c r="BK361" s="1"/>
      <c r="BT361" s="8">
        <v>360</v>
      </c>
      <c r="BU361" s="9" t="str">
        <f>IFERROR(IF(INDEX($CL$2:$CL$7, MATCH(BU360, $CK$2:$CK$7, 0))&lt;=COUNTIF($BU$2:BU360, BU357), "", BU357), "")</f>
        <v/>
      </c>
      <c r="BV361" s="9" t="str">
        <f>IF(BU361="", "", COUNTIF($BU$2:BU361, BU361))</f>
        <v/>
      </c>
      <c r="BW361" s="68" t="str">
        <f t="shared" si="16"/>
        <v/>
      </c>
      <c r="BY361" s="80" t="str">
        <f t="shared" si="17"/>
        <v/>
      </c>
    </row>
    <row r="362" spans="1:77" x14ac:dyDescent="0.25">
      <c r="A362" s="1"/>
      <c r="B362" s="27"/>
      <c r="C362" s="121" t="str">
        <f ca="1">"Tier "&amp;M368&amp;""</f>
        <v xml:space="preserve">Tier </v>
      </c>
      <c r="D362" s="122"/>
      <c r="E362" s="122"/>
      <c r="F362" s="122"/>
      <c r="G362" s="122"/>
      <c r="H362" s="122"/>
      <c r="I362" s="122"/>
      <c r="J362" s="122"/>
      <c r="K362" s="122"/>
      <c r="L362" s="122"/>
      <c r="M362" s="239"/>
      <c r="N362" s="28"/>
      <c r="O362" s="121" t="str">
        <f ca="1">"Tier "&amp;Y368&amp;""</f>
        <v xml:space="preserve">Tier </v>
      </c>
      <c r="P362" s="122"/>
      <c r="Q362" s="122"/>
      <c r="R362" s="122"/>
      <c r="S362" s="122"/>
      <c r="T362" s="122"/>
      <c r="U362" s="122"/>
      <c r="V362" s="122"/>
      <c r="W362" s="122"/>
      <c r="X362" s="122"/>
      <c r="Y362" s="239"/>
      <c r="Z362" s="28"/>
      <c r="AA362" s="121" t="str">
        <f ca="1">"Tier "&amp;AK368&amp;""</f>
        <v xml:space="preserve">Tier </v>
      </c>
      <c r="AB362" s="122"/>
      <c r="AC362" s="122"/>
      <c r="AD362" s="122"/>
      <c r="AE362" s="122"/>
      <c r="AF362" s="122"/>
      <c r="AG362" s="122"/>
      <c r="AH362" s="122"/>
      <c r="AI362" s="122"/>
      <c r="AJ362" s="122"/>
      <c r="AK362" s="239"/>
      <c r="AL362" s="28"/>
      <c r="AM362" s="121" t="str">
        <f ca="1">"Tier "&amp;AW368&amp;""</f>
        <v xml:space="preserve">Tier </v>
      </c>
      <c r="AN362" s="122"/>
      <c r="AO362" s="122"/>
      <c r="AP362" s="122"/>
      <c r="AQ362" s="122"/>
      <c r="AR362" s="122"/>
      <c r="AS362" s="122"/>
      <c r="AT362" s="122"/>
      <c r="AU362" s="122"/>
      <c r="AV362" s="122"/>
      <c r="AW362" s="239"/>
      <c r="AX362" s="28"/>
      <c r="AY362" s="121" t="str">
        <f ca="1">"Tier "&amp;BI368&amp;""</f>
        <v xml:space="preserve">Tier </v>
      </c>
      <c r="AZ362" s="122"/>
      <c r="BA362" s="122"/>
      <c r="BB362" s="122"/>
      <c r="BC362" s="122"/>
      <c r="BD362" s="122"/>
      <c r="BE362" s="122"/>
      <c r="BF362" s="122"/>
      <c r="BG362" s="122"/>
      <c r="BH362" s="122"/>
      <c r="BI362" s="239"/>
      <c r="BJ362" s="29"/>
      <c r="BK362" s="1"/>
      <c r="BT362" s="8">
        <v>361</v>
      </c>
      <c r="BU362" s="9" t="str">
        <f>IFERROR(IF(INDEX($CL$2:$CL$7,MATCH(BU357,$CK$2:$CK$7,0))&lt;=COUNTIF($BU$2:BU361,BU357),IF((BU357+1)&lt;=6,BU357+1,""),BU357), "")</f>
        <v/>
      </c>
      <c r="BV362" s="9" t="str">
        <f>IF(BU362="", "", COUNTIF($BU$2:BU362, BU362))</f>
        <v/>
      </c>
      <c r="BW362" s="68" t="str">
        <f t="shared" si="16"/>
        <v/>
      </c>
      <c r="BY362" s="80" t="str">
        <f t="shared" si="17"/>
        <v/>
      </c>
    </row>
    <row r="363" spans="1:77" x14ac:dyDescent="0.25">
      <c r="A363" s="1"/>
      <c r="B363" s="27"/>
      <c r="C363" s="326" t="s">
        <v>91</v>
      </c>
      <c r="D363" s="325"/>
      <c r="E363" s="327"/>
      <c r="F363" s="328" t="str">
        <f ca="1">IFERROR(IF(INDEX('Staff List'!$C$9:$C$358, MATCH(M369, 'Staff List'!$B$9:$B$358, 0))="", "", INDEX('Staff List'!$C$9:$C$358, MATCH(M369, 'Staff List'!$B$9:$B$358, 0))), "")</f>
        <v/>
      </c>
      <c r="G363" s="329"/>
      <c r="H363" s="329"/>
      <c r="I363" s="329"/>
      <c r="J363" s="329"/>
      <c r="K363" s="329"/>
      <c r="L363" s="329"/>
      <c r="M363" s="330"/>
      <c r="N363" s="28"/>
      <c r="O363" s="326" t="s">
        <v>91</v>
      </c>
      <c r="P363" s="325"/>
      <c r="Q363" s="327"/>
      <c r="R363" s="328" t="str">
        <f ca="1">IFERROR(IF(INDEX('Staff List'!$C$9:$C$358, MATCH(Y369, 'Staff List'!$B$9:$B$358, 0))="", "", INDEX('Staff List'!$C$9:$C$358, MATCH(Y369, 'Staff List'!$B$9:$B$358, 0))), "")</f>
        <v/>
      </c>
      <c r="S363" s="329"/>
      <c r="T363" s="329"/>
      <c r="U363" s="329"/>
      <c r="V363" s="329"/>
      <c r="W363" s="329"/>
      <c r="X363" s="329"/>
      <c r="Y363" s="330"/>
      <c r="Z363" s="28"/>
      <c r="AA363" s="326" t="s">
        <v>91</v>
      </c>
      <c r="AB363" s="325"/>
      <c r="AC363" s="327"/>
      <c r="AD363" s="328" t="str">
        <f ca="1">IFERROR(IF(INDEX('Staff List'!$C$9:$C$358, MATCH(AK369, 'Staff List'!$B$9:$B$358, 0))="", "", INDEX('Staff List'!$C$9:$C$358, MATCH(AK369, 'Staff List'!$B$9:$B$358, 0))), "")</f>
        <v/>
      </c>
      <c r="AE363" s="329"/>
      <c r="AF363" s="329"/>
      <c r="AG363" s="329"/>
      <c r="AH363" s="329"/>
      <c r="AI363" s="329"/>
      <c r="AJ363" s="329"/>
      <c r="AK363" s="330"/>
      <c r="AL363" s="28"/>
      <c r="AM363" s="326" t="s">
        <v>91</v>
      </c>
      <c r="AN363" s="325"/>
      <c r="AO363" s="327"/>
      <c r="AP363" s="328" t="str">
        <f ca="1">IFERROR(IF(INDEX('Staff List'!$C$9:$C$358, MATCH(AW369, 'Staff List'!$B$9:$B$358, 0))="", "", INDEX('Staff List'!$C$9:$C$358, MATCH(AW369, 'Staff List'!$B$9:$B$358, 0))), "")</f>
        <v/>
      </c>
      <c r="AQ363" s="329"/>
      <c r="AR363" s="329"/>
      <c r="AS363" s="329"/>
      <c r="AT363" s="329"/>
      <c r="AU363" s="329"/>
      <c r="AV363" s="329"/>
      <c r="AW363" s="330"/>
      <c r="AX363" s="28"/>
      <c r="AY363" s="326" t="s">
        <v>91</v>
      </c>
      <c r="AZ363" s="325"/>
      <c r="BA363" s="327"/>
      <c r="BB363" s="328" t="str">
        <f ca="1">IFERROR(IF(INDEX('Staff List'!$C$9:$C$358, MATCH(BI369, 'Staff List'!$B$9:$B$358, 0))="", "", INDEX('Staff List'!$C$9:$C$358, MATCH(BI369, 'Staff List'!$B$9:$B$358, 0))), "")</f>
        <v/>
      </c>
      <c r="BC363" s="329"/>
      <c r="BD363" s="329"/>
      <c r="BE363" s="329"/>
      <c r="BF363" s="329"/>
      <c r="BG363" s="329"/>
      <c r="BH363" s="329"/>
      <c r="BI363" s="330"/>
      <c r="BJ363" s="29"/>
      <c r="BK363" s="1"/>
      <c r="BT363" s="8">
        <v>362</v>
      </c>
      <c r="BU363" s="9" t="str">
        <f>IFERROR(IF(INDEX($CL$2:$CL$7, MATCH(BU362, $CK$2:$CK$7, 0))&lt;=COUNTIF($BU$2:BU362, BU362), "", BU362), "")</f>
        <v/>
      </c>
      <c r="BV363" s="9" t="str">
        <f>IF(BU363="", "", COUNTIF($BU$2:BU363, BU363))</f>
        <v/>
      </c>
      <c r="BW363" s="68" t="str">
        <f t="shared" si="16"/>
        <v/>
      </c>
      <c r="BY363" s="80" t="str">
        <f t="shared" si="17"/>
        <v/>
      </c>
    </row>
    <row r="364" spans="1:77" x14ac:dyDescent="0.25">
      <c r="A364" s="1"/>
      <c r="B364" s="27"/>
      <c r="C364" s="332" t="s">
        <v>90</v>
      </c>
      <c r="D364" s="333"/>
      <c r="E364" s="72" t="str">
        <f ca="1">IFERROR(INDEX('Staff List'!$K$9:$K$358, MATCH(M369, 'Staff List'!$B$9:$B$358, 0)), "")</f>
        <v/>
      </c>
      <c r="F364" s="317" t="str">
        <f ca="1">IFERROR(IF(INDEX('Staff List'!$D$9:$D$358, MATCH(M369, 'Staff List'!$B$9:$B$358, 0))="", "", INDEX('Staff List'!$D$9:$D$358, MATCH(M369, 'Staff List'!$B$9:$B$358, 0))), "")</f>
        <v/>
      </c>
      <c r="G364" s="313"/>
      <c r="H364" s="313"/>
      <c r="I364" s="313"/>
      <c r="J364" s="313"/>
      <c r="K364" s="313"/>
      <c r="L364" s="313"/>
      <c r="M364" s="331"/>
      <c r="N364" s="28"/>
      <c r="O364" s="332" t="s">
        <v>90</v>
      </c>
      <c r="P364" s="333"/>
      <c r="Q364" s="72" t="str">
        <f ca="1">IFERROR(INDEX('Staff List'!$K$9:$K$358, MATCH(Y369, 'Staff List'!$B$9:$B$358, 0)), "")</f>
        <v/>
      </c>
      <c r="R364" s="317" t="str">
        <f ca="1">IFERROR(IF(INDEX('Staff List'!$D$9:$D$358, MATCH(Y369, 'Staff List'!$B$9:$B$358, 0))="", "", INDEX('Staff List'!$D$9:$D$358, MATCH(Y369, 'Staff List'!$B$9:$B$358, 0))), "")</f>
        <v/>
      </c>
      <c r="S364" s="313"/>
      <c r="T364" s="313"/>
      <c r="U364" s="313"/>
      <c r="V364" s="313"/>
      <c r="W364" s="313"/>
      <c r="X364" s="313"/>
      <c r="Y364" s="331"/>
      <c r="Z364" s="28"/>
      <c r="AA364" s="332" t="s">
        <v>90</v>
      </c>
      <c r="AB364" s="333"/>
      <c r="AC364" s="72" t="str">
        <f ca="1">IFERROR(INDEX('Staff List'!$K$9:$K$358, MATCH(AK369, 'Staff List'!$B$9:$B$358, 0)), "")</f>
        <v/>
      </c>
      <c r="AD364" s="317" t="str">
        <f ca="1">IFERROR(IF(INDEX('Staff List'!$D$9:$D$358, MATCH(AK369, 'Staff List'!$B$9:$B$358, 0))="", "", INDEX('Staff List'!$D$9:$D$358, MATCH(AK369, 'Staff List'!$B$9:$B$358, 0))), "")</f>
        <v/>
      </c>
      <c r="AE364" s="313"/>
      <c r="AF364" s="313"/>
      <c r="AG364" s="313"/>
      <c r="AH364" s="313"/>
      <c r="AI364" s="313"/>
      <c r="AJ364" s="313"/>
      <c r="AK364" s="331"/>
      <c r="AL364" s="28"/>
      <c r="AM364" s="332" t="s">
        <v>90</v>
      </c>
      <c r="AN364" s="333"/>
      <c r="AO364" s="72" t="str">
        <f ca="1">IFERROR(INDEX('Staff List'!$K$9:$K$358, MATCH(AW369, 'Staff List'!$B$9:$B$358, 0)), "")</f>
        <v/>
      </c>
      <c r="AP364" s="317" t="str">
        <f ca="1">IFERROR(IF(INDEX('Staff List'!$D$9:$D$358, MATCH(AW369, 'Staff List'!$B$9:$B$358, 0))="", "", INDEX('Staff List'!$D$9:$D$358, MATCH(AW369, 'Staff List'!$B$9:$B$358, 0))), "")</f>
        <v/>
      </c>
      <c r="AQ364" s="313"/>
      <c r="AR364" s="313"/>
      <c r="AS364" s="313"/>
      <c r="AT364" s="313"/>
      <c r="AU364" s="313"/>
      <c r="AV364" s="313"/>
      <c r="AW364" s="331"/>
      <c r="AX364" s="28"/>
      <c r="AY364" s="332" t="s">
        <v>90</v>
      </c>
      <c r="AZ364" s="333"/>
      <c r="BA364" s="72" t="str">
        <f ca="1">IFERROR(INDEX('Staff List'!$K$9:$K$358, MATCH(BI369, 'Staff List'!$B$9:$B$358, 0)), "")</f>
        <v/>
      </c>
      <c r="BB364" s="317" t="str">
        <f ca="1">IFERROR(IF(INDEX('Staff List'!$D$9:$D$358, MATCH(BI369, 'Staff List'!$B$9:$B$358, 0))="", "", INDEX('Staff List'!$D$9:$D$358, MATCH(BI369, 'Staff List'!$B$9:$B$358, 0))), "")</f>
        <v/>
      </c>
      <c r="BC364" s="313"/>
      <c r="BD364" s="313"/>
      <c r="BE364" s="313"/>
      <c r="BF364" s="313"/>
      <c r="BG364" s="313"/>
      <c r="BH364" s="313"/>
      <c r="BI364" s="331"/>
      <c r="BJ364" s="29"/>
      <c r="BK364" s="1"/>
      <c r="BT364" s="8">
        <v>363</v>
      </c>
      <c r="BU364" s="9" t="str">
        <f>IFERROR(IF(INDEX($CL$2:$CL$7, MATCH(BU363, $CK$2:$CK$7, 0))&lt;=COUNTIF($BU$2:BU363, BU362), "", BU362), "")</f>
        <v/>
      </c>
      <c r="BV364" s="9" t="str">
        <f>IF(BU364="", "", COUNTIF($BU$2:BU364, BU364))</f>
        <v/>
      </c>
      <c r="BW364" s="68" t="str">
        <f t="shared" si="16"/>
        <v/>
      </c>
      <c r="BY364" s="80" t="str">
        <f t="shared" si="17"/>
        <v/>
      </c>
    </row>
    <row r="365" spans="1:77" x14ac:dyDescent="0.25">
      <c r="A365" s="1"/>
      <c r="B365" s="27"/>
      <c r="C365" s="314" t="s">
        <v>95</v>
      </c>
      <c r="D365" s="315"/>
      <c r="E365" s="315"/>
      <c r="F365" s="325"/>
      <c r="G365" s="73" t="str">
        <f ca="1">IFERROR(INDEX('Staff List'!$H$9:$H$358, MATCH(M369, 'Staff List'!$B$9:$B$358, 0)), "")</f>
        <v/>
      </c>
      <c r="H365" s="323" t="str">
        <f ca="1">IFERROR(INDEX('Staff List'!$AU$6:$AU$10, MATCH(G365, 'Staff List'!$AJ$6:$AJ$10, 0)), "")</f>
        <v/>
      </c>
      <c r="I365" s="324"/>
      <c r="J365" s="324"/>
      <c r="K365" s="324"/>
      <c r="L365" s="324"/>
      <c r="M365" s="331"/>
      <c r="N365" s="28"/>
      <c r="O365" s="314" t="s">
        <v>95</v>
      </c>
      <c r="P365" s="315"/>
      <c r="Q365" s="315"/>
      <c r="R365" s="325"/>
      <c r="S365" s="73" t="str">
        <f ca="1">IFERROR(INDEX('Staff List'!$H$9:$H$358, MATCH(Y369, 'Staff List'!$B$9:$B$358, 0)), "")</f>
        <v/>
      </c>
      <c r="T365" s="323" t="str">
        <f ca="1">IFERROR(INDEX('Staff List'!$AU$6:$AU$10, MATCH(S365, 'Staff List'!$AJ$6:$AJ$10, 0)), "")</f>
        <v/>
      </c>
      <c r="U365" s="324"/>
      <c r="V365" s="324"/>
      <c r="W365" s="324"/>
      <c r="X365" s="324"/>
      <c r="Y365" s="331"/>
      <c r="Z365" s="28"/>
      <c r="AA365" s="314" t="s">
        <v>95</v>
      </c>
      <c r="AB365" s="315"/>
      <c r="AC365" s="315"/>
      <c r="AD365" s="325"/>
      <c r="AE365" s="73" t="str">
        <f ca="1">IFERROR(INDEX('Staff List'!$H$9:$H$358, MATCH(AK369, 'Staff List'!$B$9:$B$358, 0)), "")</f>
        <v/>
      </c>
      <c r="AF365" s="323" t="str">
        <f ca="1">IFERROR(INDEX('Staff List'!$AU$6:$AU$10, MATCH(AE365, 'Staff List'!$AJ$6:$AJ$10, 0)), "")</f>
        <v/>
      </c>
      <c r="AG365" s="324"/>
      <c r="AH365" s="324"/>
      <c r="AI365" s="324"/>
      <c r="AJ365" s="324"/>
      <c r="AK365" s="331"/>
      <c r="AL365" s="28"/>
      <c r="AM365" s="314" t="s">
        <v>95</v>
      </c>
      <c r="AN365" s="315"/>
      <c r="AO365" s="315"/>
      <c r="AP365" s="325"/>
      <c r="AQ365" s="73" t="str">
        <f ca="1">IFERROR(INDEX('Staff List'!$H$9:$H$358, MATCH(AW369, 'Staff List'!$B$9:$B$358, 0)), "")</f>
        <v/>
      </c>
      <c r="AR365" s="323" t="str">
        <f ca="1">IFERROR(INDEX('Staff List'!$AU$6:$AU$10, MATCH(AQ365, 'Staff List'!$AJ$6:$AJ$10, 0)), "")</f>
        <v/>
      </c>
      <c r="AS365" s="324"/>
      <c r="AT365" s="324"/>
      <c r="AU365" s="324"/>
      <c r="AV365" s="324"/>
      <c r="AW365" s="331"/>
      <c r="AX365" s="28"/>
      <c r="AY365" s="314" t="s">
        <v>95</v>
      </c>
      <c r="AZ365" s="315"/>
      <c r="BA365" s="315"/>
      <c r="BB365" s="325"/>
      <c r="BC365" s="73" t="str">
        <f ca="1">IFERROR(INDEX('Staff List'!$H$9:$H$358, MATCH(BI369, 'Staff List'!$B$9:$B$358, 0)), "")</f>
        <v/>
      </c>
      <c r="BD365" s="323" t="str">
        <f ca="1">IFERROR(INDEX('Staff List'!$AU$6:$AU$10, MATCH(BC365, 'Staff List'!$AJ$6:$AJ$10, 0)), "")</f>
        <v/>
      </c>
      <c r="BE365" s="324"/>
      <c r="BF365" s="324"/>
      <c r="BG365" s="324"/>
      <c r="BH365" s="324"/>
      <c r="BI365" s="331"/>
      <c r="BJ365" s="29"/>
      <c r="BK365" s="1"/>
      <c r="BT365" s="8">
        <v>364</v>
      </c>
      <c r="BU365" s="9" t="str">
        <f>IFERROR(IF(INDEX($CL$2:$CL$7, MATCH(BU364, $CK$2:$CK$7, 0))&lt;=COUNTIF($BU$2:BU364, BU362), "", BU362), "")</f>
        <v/>
      </c>
      <c r="BV365" s="9" t="str">
        <f>IF(BU365="", "", COUNTIF($BU$2:BU365, BU365))</f>
        <v/>
      </c>
      <c r="BW365" s="68" t="str">
        <f t="shared" si="16"/>
        <v/>
      </c>
      <c r="BY365" s="80" t="str">
        <f t="shared" si="17"/>
        <v/>
      </c>
    </row>
    <row r="366" spans="1:77" x14ac:dyDescent="0.25">
      <c r="A366" s="1"/>
      <c r="B366" s="27"/>
      <c r="C366" s="314" t="s">
        <v>94</v>
      </c>
      <c r="D366" s="315"/>
      <c r="E366" s="315"/>
      <c r="F366" s="315"/>
      <c r="G366" s="74" t="str">
        <f ca="1">IFERROR(INDEX('Staff List'!$G$9:$G$358, MATCH(M369, 'Staff List'!$B$9:$B$358, 0)), "")</f>
        <v/>
      </c>
      <c r="H366" s="317" t="str">
        <f ca="1">IFERROR(INDEX('Staff List'!$AP$6:$AP$8, MATCH(G366, 'Staff List'!$AI$6:$AI$8, 0)), "")</f>
        <v/>
      </c>
      <c r="I366" s="313"/>
      <c r="J366" s="313"/>
      <c r="K366" s="313"/>
      <c r="L366" s="313"/>
      <c r="M366" s="331"/>
      <c r="N366" s="28"/>
      <c r="O366" s="314" t="s">
        <v>94</v>
      </c>
      <c r="P366" s="315"/>
      <c r="Q366" s="315"/>
      <c r="R366" s="315"/>
      <c r="S366" s="74" t="str">
        <f ca="1">IFERROR(INDEX('Staff List'!$G$9:$G$358, MATCH(Y369, 'Staff List'!$B$9:$B$358, 0)), "")</f>
        <v/>
      </c>
      <c r="T366" s="317" t="str">
        <f ca="1">IFERROR(INDEX('Staff List'!$AP$6:$AP$8, MATCH(S366, 'Staff List'!$AI$6:$AI$8, 0)), "")</f>
        <v/>
      </c>
      <c r="U366" s="313"/>
      <c r="V366" s="313"/>
      <c r="W366" s="313"/>
      <c r="X366" s="313"/>
      <c r="Y366" s="331"/>
      <c r="Z366" s="28"/>
      <c r="AA366" s="314" t="s">
        <v>94</v>
      </c>
      <c r="AB366" s="315"/>
      <c r="AC366" s="315"/>
      <c r="AD366" s="315"/>
      <c r="AE366" s="74" t="str">
        <f ca="1">IFERROR(INDEX('Staff List'!$G$9:$G$358, MATCH(AK369, 'Staff List'!$B$9:$B$358, 0)), "")</f>
        <v/>
      </c>
      <c r="AF366" s="317" t="str">
        <f ca="1">IFERROR(INDEX('Staff List'!$AP$6:$AP$8, MATCH(AE366, 'Staff List'!$AI$6:$AI$8, 0)), "")</f>
        <v/>
      </c>
      <c r="AG366" s="313"/>
      <c r="AH366" s="313"/>
      <c r="AI366" s="313"/>
      <c r="AJ366" s="313"/>
      <c r="AK366" s="331"/>
      <c r="AL366" s="28"/>
      <c r="AM366" s="314" t="s">
        <v>94</v>
      </c>
      <c r="AN366" s="315"/>
      <c r="AO366" s="315"/>
      <c r="AP366" s="315"/>
      <c r="AQ366" s="74" t="str">
        <f ca="1">IFERROR(INDEX('Staff List'!$G$9:$G$358, MATCH(AW369, 'Staff List'!$B$9:$B$358, 0)), "")</f>
        <v/>
      </c>
      <c r="AR366" s="317" t="str">
        <f ca="1">IFERROR(INDEX('Staff List'!$AP$6:$AP$8, MATCH(AQ366, 'Staff List'!$AI$6:$AI$8, 0)), "")</f>
        <v/>
      </c>
      <c r="AS366" s="313"/>
      <c r="AT366" s="313"/>
      <c r="AU366" s="313"/>
      <c r="AV366" s="313"/>
      <c r="AW366" s="331"/>
      <c r="AX366" s="28"/>
      <c r="AY366" s="314" t="s">
        <v>94</v>
      </c>
      <c r="AZ366" s="315"/>
      <c r="BA366" s="315"/>
      <c r="BB366" s="315"/>
      <c r="BC366" s="74" t="str">
        <f ca="1">IFERROR(INDEX('Staff List'!$G$9:$G$358, MATCH(BI369, 'Staff List'!$B$9:$B$358, 0)), "")</f>
        <v/>
      </c>
      <c r="BD366" s="317" t="str">
        <f ca="1">IFERROR(INDEX('Staff List'!$AP$6:$AP$8, MATCH(BC366, 'Staff List'!$AI$6:$AI$8, 0)), "")</f>
        <v/>
      </c>
      <c r="BE366" s="313"/>
      <c r="BF366" s="313"/>
      <c r="BG366" s="313"/>
      <c r="BH366" s="313"/>
      <c r="BI366" s="331"/>
      <c r="BJ366" s="29"/>
      <c r="BK366" s="1"/>
      <c r="BT366" s="8">
        <v>365</v>
      </c>
      <c r="BU366" s="9" t="str">
        <f>IFERROR(IF(INDEX($CL$2:$CL$7, MATCH(BU365, $CK$2:$CK$7, 0))&lt;=COUNTIF($BU$2:BU365, BU362), "", BU362), "")</f>
        <v/>
      </c>
      <c r="BV366" s="9" t="str">
        <f>IF(BU366="", "", COUNTIF($BU$2:BU366, BU366))</f>
        <v/>
      </c>
      <c r="BW366" s="68" t="str">
        <f t="shared" si="16"/>
        <v/>
      </c>
      <c r="BY366" s="80" t="str">
        <f t="shared" si="17"/>
        <v/>
      </c>
    </row>
    <row r="367" spans="1:77" x14ac:dyDescent="0.25">
      <c r="A367" s="1"/>
      <c r="B367" s="27"/>
      <c r="C367" s="314" t="s">
        <v>97</v>
      </c>
      <c r="D367" s="315"/>
      <c r="E367" s="315"/>
      <c r="F367" s="319"/>
      <c r="G367" s="320"/>
      <c r="H367" s="317" t="str">
        <f ca="1">IFERROR(INDEX('Staff List'!$AT$6:$AT$8, MATCH(E364, 'Staff List'!$AM$6:$AM$8, 0)), "")</f>
        <v/>
      </c>
      <c r="I367" s="313"/>
      <c r="J367" s="313"/>
      <c r="K367" s="313"/>
      <c r="L367" s="313"/>
      <c r="M367" s="75" t="e">
        <f ca="1">INDEX($BY$2:$BY$401, MATCH(M370, $BT$2:$BT$401, 0))</f>
        <v>#N/A</v>
      </c>
      <c r="N367" s="28"/>
      <c r="O367" s="314" t="s">
        <v>97</v>
      </c>
      <c r="P367" s="315"/>
      <c r="Q367" s="315"/>
      <c r="R367" s="319"/>
      <c r="S367" s="320"/>
      <c r="T367" s="317" t="str">
        <f ca="1">IFERROR(INDEX('Staff List'!$AT$6:$AT$8, MATCH(Q364, 'Staff List'!$AM$6:$AM$8, 0)), "")</f>
        <v/>
      </c>
      <c r="U367" s="313"/>
      <c r="V367" s="313"/>
      <c r="W367" s="313"/>
      <c r="X367" s="313"/>
      <c r="Y367" s="75" t="e">
        <f ca="1">INDEX($BY$2:$BY$401, MATCH(Y370, $BT$2:$BT$401, 0))</f>
        <v>#N/A</v>
      </c>
      <c r="Z367" s="28"/>
      <c r="AA367" s="314" t="s">
        <v>97</v>
      </c>
      <c r="AB367" s="315"/>
      <c r="AC367" s="315"/>
      <c r="AD367" s="319"/>
      <c r="AE367" s="320"/>
      <c r="AF367" s="317" t="str">
        <f ca="1">IFERROR(INDEX('Staff List'!$AT$6:$AT$8, MATCH(AC364, 'Staff List'!$AM$6:$AM$8, 0)), "")</f>
        <v/>
      </c>
      <c r="AG367" s="313"/>
      <c r="AH367" s="313"/>
      <c r="AI367" s="313"/>
      <c r="AJ367" s="313"/>
      <c r="AK367" s="75" t="e">
        <f ca="1">INDEX($BY$2:$BY$401, MATCH(AK370, $BT$2:$BT$401, 0))</f>
        <v>#N/A</v>
      </c>
      <c r="AL367" s="28"/>
      <c r="AM367" s="314" t="s">
        <v>97</v>
      </c>
      <c r="AN367" s="315"/>
      <c r="AO367" s="315"/>
      <c r="AP367" s="319"/>
      <c r="AQ367" s="320"/>
      <c r="AR367" s="317" t="str">
        <f ca="1">IFERROR(INDEX('Staff List'!$AT$6:$AT$8, MATCH(AO364, 'Staff List'!$AM$6:$AM$8, 0)), "")</f>
        <v/>
      </c>
      <c r="AS367" s="313"/>
      <c r="AT367" s="313"/>
      <c r="AU367" s="313"/>
      <c r="AV367" s="313"/>
      <c r="AW367" s="75" t="e">
        <f ca="1">INDEX($BY$2:$BY$401, MATCH(AW370, $BT$2:$BT$401, 0))</f>
        <v>#N/A</v>
      </c>
      <c r="AX367" s="28"/>
      <c r="AY367" s="314" t="s">
        <v>97</v>
      </c>
      <c r="AZ367" s="315"/>
      <c r="BA367" s="315"/>
      <c r="BB367" s="319"/>
      <c r="BC367" s="320"/>
      <c r="BD367" s="317" t="str">
        <f ca="1">IFERROR(INDEX('Staff List'!$AT$6:$AT$8, MATCH(BA364, 'Staff List'!$AM$6:$AM$8, 0)), "")</f>
        <v/>
      </c>
      <c r="BE367" s="313"/>
      <c r="BF367" s="313"/>
      <c r="BG367" s="313"/>
      <c r="BH367" s="313"/>
      <c r="BI367" s="75" t="e">
        <f ca="1">INDEX($BY$2:$BY$401, MATCH(BI370, $BT$2:$BT$401, 0))</f>
        <v>#N/A</v>
      </c>
      <c r="BJ367" s="29"/>
      <c r="BK367" s="1"/>
      <c r="BT367" s="8">
        <v>366</v>
      </c>
      <c r="BU367" s="9" t="str">
        <f>IFERROR(IF(INDEX($CL$2:$CL$7,MATCH(BU362,$CK$2:$CK$7,0))&lt;=COUNTIF($BU$2:BU366,BU362),IF((BU362+1)&lt;=6,BU362+1,""),BU362), "")</f>
        <v/>
      </c>
      <c r="BV367" s="9" t="str">
        <f>IF(BU367="", "", COUNTIF($BU$2:BU367, BU367))</f>
        <v/>
      </c>
      <c r="BW367" s="68" t="str">
        <f t="shared" si="16"/>
        <v/>
      </c>
      <c r="BY367" s="80" t="str">
        <f t="shared" si="17"/>
        <v/>
      </c>
    </row>
    <row r="368" spans="1:77" x14ac:dyDescent="0.25">
      <c r="A368" s="1"/>
      <c r="B368" s="27"/>
      <c r="C368" s="314" t="s">
        <v>93</v>
      </c>
      <c r="D368" s="315"/>
      <c r="E368" s="316"/>
      <c r="F368" s="313" t="str">
        <f ca="1">IFERROR(IF(INDEX('Staff List'!$M$9:$M$358, MATCH(M369, 'Staff List'!$B$9:$B$358, 0))="", "", INDEX('Staff List'!$M$9:$M$358, MATCH(M369, 'Staff List'!$B$9:$B$358, 0))), "")</f>
        <v/>
      </c>
      <c r="G368" s="313"/>
      <c r="H368" s="313"/>
      <c r="I368" s="313"/>
      <c r="J368" s="313"/>
      <c r="K368" s="313"/>
      <c r="L368" s="313"/>
      <c r="M368" s="75" t="str">
        <f ca="1">IFERROR(INDEX($BO$2:$BO$351, MATCH(M367, $BP$2:$BP$351, 0)), "")</f>
        <v/>
      </c>
      <c r="N368" s="28"/>
      <c r="O368" s="314" t="s">
        <v>93</v>
      </c>
      <c r="P368" s="315"/>
      <c r="Q368" s="316"/>
      <c r="R368" s="313" t="str">
        <f ca="1">IFERROR(IF(INDEX('Staff List'!$M$9:$M$358, MATCH(Y369, 'Staff List'!$B$9:$B$358, 0))="", "", INDEX('Staff List'!$M$9:$M$358, MATCH(Y369, 'Staff List'!$B$9:$B$358, 0))), "")</f>
        <v/>
      </c>
      <c r="S368" s="313"/>
      <c r="T368" s="313"/>
      <c r="U368" s="313"/>
      <c r="V368" s="313"/>
      <c r="W368" s="313"/>
      <c r="X368" s="313"/>
      <c r="Y368" s="75" t="str">
        <f ca="1">IFERROR(INDEX($BO$2:$BO$351, MATCH(Y367, $BP$2:$BP$351, 0)), "")</f>
        <v/>
      </c>
      <c r="Z368" s="28"/>
      <c r="AA368" s="314" t="s">
        <v>93</v>
      </c>
      <c r="AB368" s="315"/>
      <c r="AC368" s="316"/>
      <c r="AD368" s="313" t="str">
        <f ca="1">IFERROR(IF(INDEX('Staff List'!$M$9:$M$358, MATCH(AK369, 'Staff List'!$B$9:$B$358, 0))="", "", INDEX('Staff List'!$M$9:$M$358, MATCH(AK369, 'Staff List'!$B$9:$B$358, 0))), "")</f>
        <v/>
      </c>
      <c r="AE368" s="313"/>
      <c r="AF368" s="313"/>
      <c r="AG368" s="313"/>
      <c r="AH368" s="313"/>
      <c r="AI368" s="313"/>
      <c r="AJ368" s="313"/>
      <c r="AK368" s="75" t="str">
        <f ca="1">IFERROR(INDEX($BO$2:$BO$351, MATCH(AK367, $BP$2:$BP$351, 0)), "")</f>
        <v/>
      </c>
      <c r="AL368" s="28"/>
      <c r="AM368" s="314" t="s">
        <v>93</v>
      </c>
      <c r="AN368" s="315"/>
      <c r="AO368" s="316"/>
      <c r="AP368" s="313" t="str">
        <f ca="1">IFERROR(IF(INDEX('Staff List'!$M$9:$M$358, MATCH(AW369, 'Staff List'!$B$9:$B$358, 0))="", "", INDEX('Staff List'!$M$9:$M$358, MATCH(AW369, 'Staff List'!$B$9:$B$358, 0))), "")</f>
        <v/>
      </c>
      <c r="AQ368" s="313"/>
      <c r="AR368" s="313"/>
      <c r="AS368" s="313"/>
      <c r="AT368" s="313"/>
      <c r="AU368" s="313"/>
      <c r="AV368" s="313"/>
      <c r="AW368" s="75" t="str">
        <f ca="1">IFERROR(INDEX($BO$2:$BO$351, MATCH(AW367, $BP$2:$BP$351, 0)), "")</f>
        <v/>
      </c>
      <c r="AX368" s="28"/>
      <c r="AY368" s="314" t="s">
        <v>93</v>
      </c>
      <c r="AZ368" s="315"/>
      <c r="BA368" s="316"/>
      <c r="BB368" s="313" t="str">
        <f ca="1">IFERROR(IF(INDEX('Staff List'!$M$9:$M$358, MATCH(BI369, 'Staff List'!$B$9:$B$358, 0))="", "", INDEX('Staff List'!$M$9:$M$358, MATCH(BI369, 'Staff List'!$B$9:$B$358, 0))), "")</f>
        <v/>
      </c>
      <c r="BC368" s="313"/>
      <c r="BD368" s="313"/>
      <c r="BE368" s="313"/>
      <c r="BF368" s="313"/>
      <c r="BG368" s="313"/>
      <c r="BH368" s="313"/>
      <c r="BI368" s="75" t="str">
        <f ca="1">IFERROR(INDEX($BO$2:$BO$351, MATCH(BI367, $BP$2:$BP$351, 0)), "")</f>
        <v/>
      </c>
      <c r="BJ368" s="29"/>
      <c r="BK368" s="1"/>
      <c r="BT368" s="8">
        <v>367</v>
      </c>
      <c r="BU368" s="9" t="str">
        <f>IFERROR(IF(INDEX($CL$2:$CL$7, MATCH(BU367, $CK$2:$CK$7, 0))&lt;=COUNTIF($BU$2:BU367, BU367), "", BU367), "")</f>
        <v/>
      </c>
      <c r="BV368" s="9" t="str">
        <f>IF(BU368="", "", COUNTIF($BU$2:BU368, BU368))</f>
        <v/>
      </c>
      <c r="BW368" s="68" t="str">
        <f t="shared" si="16"/>
        <v/>
      </c>
      <c r="BY368" s="80" t="str">
        <f t="shared" si="17"/>
        <v/>
      </c>
    </row>
    <row r="369" spans="1:77" x14ac:dyDescent="0.25">
      <c r="A369" s="1"/>
      <c r="B369" s="27"/>
      <c r="C369" s="314" t="s">
        <v>92</v>
      </c>
      <c r="D369" s="315"/>
      <c r="E369" s="316"/>
      <c r="F369" s="317" t="str">
        <f ca="1">IFERROR(IF(INDEX('Staff List'!$Q$9:$Q$358, MATCH(M369, 'Staff List'!$B$9:$B$358, 0))="", "", INDEX('Staff List'!$Q$9:$Q$358, MATCH(M369, 'Staff List'!$B$9:$B$358, 0))), "")</f>
        <v/>
      </c>
      <c r="G369" s="313"/>
      <c r="H369" s="313"/>
      <c r="I369" s="313"/>
      <c r="J369" s="313"/>
      <c r="K369" s="313"/>
      <c r="L369" s="313"/>
      <c r="M369" s="75" t="str">
        <f ca="1">IFERROR(IF(M367="", "", INDEX($BN$2:$BN$351, MATCH(M367, $BP$2:$BP$351, 0))), "")</f>
        <v/>
      </c>
      <c r="N369" s="28"/>
      <c r="O369" s="314" t="s">
        <v>92</v>
      </c>
      <c r="P369" s="315"/>
      <c r="Q369" s="316"/>
      <c r="R369" s="317" t="str">
        <f ca="1">IFERROR(IF(INDEX('Staff List'!$Q$9:$Q$358, MATCH(Y369, 'Staff List'!$B$9:$B$358, 0))="", "", INDEX('Staff List'!$Q$9:$Q$358, MATCH(Y369, 'Staff List'!$B$9:$B$358, 0))), "")</f>
        <v/>
      </c>
      <c r="S369" s="313"/>
      <c r="T369" s="313"/>
      <c r="U369" s="313"/>
      <c r="V369" s="313"/>
      <c r="W369" s="313"/>
      <c r="X369" s="313"/>
      <c r="Y369" s="75" t="str">
        <f ca="1">IFERROR(IF(Y367="", "", INDEX($BN$2:$BN$351, MATCH(Y367, $BP$2:$BP$351, 0))), "")</f>
        <v/>
      </c>
      <c r="Z369" s="28"/>
      <c r="AA369" s="314" t="s">
        <v>92</v>
      </c>
      <c r="AB369" s="315"/>
      <c r="AC369" s="316"/>
      <c r="AD369" s="317" t="str">
        <f ca="1">IFERROR(IF(INDEX('Staff List'!$Q$9:$Q$358, MATCH(AK369, 'Staff List'!$B$9:$B$358, 0))="", "", INDEX('Staff List'!$Q$9:$Q$358, MATCH(AK369, 'Staff List'!$B$9:$B$358, 0))), "")</f>
        <v/>
      </c>
      <c r="AE369" s="313"/>
      <c r="AF369" s="313"/>
      <c r="AG369" s="313"/>
      <c r="AH369" s="313"/>
      <c r="AI369" s="313"/>
      <c r="AJ369" s="313"/>
      <c r="AK369" s="75" t="str">
        <f ca="1">IFERROR(IF(AK367="", "", INDEX($BN$2:$BN$351, MATCH(AK367, $BP$2:$BP$351, 0))), "")</f>
        <v/>
      </c>
      <c r="AL369" s="28"/>
      <c r="AM369" s="314" t="s">
        <v>92</v>
      </c>
      <c r="AN369" s="315"/>
      <c r="AO369" s="316"/>
      <c r="AP369" s="317" t="str">
        <f ca="1">IFERROR(IF(INDEX('Staff List'!$Q$9:$Q$358, MATCH(AW369, 'Staff List'!$B$9:$B$358, 0))="", "", INDEX('Staff List'!$Q$9:$Q$358, MATCH(AW369, 'Staff List'!$B$9:$B$358, 0))), "")</f>
        <v/>
      </c>
      <c r="AQ369" s="313"/>
      <c r="AR369" s="313"/>
      <c r="AS369" s="313"/>
      <c r="AT369" s="313"/>
      <c r="AU369" s="313"/>
      <c r="AV369" s="313"/>
      <c r="AW369" s="75" t="str">
        <f ca="1">IFERROR(IF(AW367="", "", INDEX($BN$2:$BN$351, MATCH(AW367, $BP$2:$BP$351, 0))), "")</f>
        <v/>
      </c>
      <c r="AX369" s="28"/>
      <c r="AY369" s="314" t="s">
        <v>92</v>
      </c>
      <c r="AZ369" s="315"/>
      <c r="BA369" s="316"/>
      <c r="BB369" s="317" t="str">
        <f ca="1">IFERROR(IF(INDEX('Staff List'!$Q$9:$Q$358, MATCH(BI369, 'Staff List'!$B$9:$B$358, 0))="", "", INDEX('Staff List'!$Q$9:$Q$358, MATCH(BI369, 'Staff List'!$B$9:$B$358, 0))), "")</f>
        <v/>
      </c>
      <c r="BC369" s="313"/>
      <c r="BD369" s="313"/>
      <c r="BE369" s="313"/>
      <c r="BF369" s="313"/>
      <c r="BG369" s="313"/>
      <c r="BH369" s="313"/>
      <c r="BI369" s="75" t="str">
        <f ca="1">IFERROR(IF(BI367="", "", INDEX($BN$2:$BN$351, MATCH(BI367, $BP$2:$BP$351, 0))), "")</f>
        <v/>
      </c>
      <c r="BJ369" s="29"/>
      <c r="BK369" s="1"/>
      <c r="BT369" s="8">
        <v>368</v>
      </c>
      <c r="BU369" s="9" t="str">
        <f>IFERROR(IF(INDEX($CL$2:$CL$7, MATCH(BU368, $CK$2:$CK$7, 0))&lt;=COUNTIF($BU$2:BU368, BU367), "", BU367), "")</f>
        <v/>
      </c>
      <c r="BV369" s="9" t="str">
        <f>IF(BU369="", "", COUNTIF($BU$2:BU369, BU369))</f>
        <v/>
      </c>
      <c r="BW369" s="68" t="str">
        <f t="shared" si="16"/>
        <v/>
      </c>
      <c r="BY369" s="80" t="str">
        <f t="shared" si="17"/>
        <v/>
      </c>
    </row>
    <row r="370" spans="1:77" x14ac:dyDescent="0.25">
      <c r="A370" s="1"/>
      <c r="B370" s="27"/>
      <c r="C370" s="318" t="s">
        <v>96</v>
      </c>
      <c r="D370" s="319"/>
      <c r="E370" s="320"/>
      <c r="F370" s="321" t="str">
        <f ca="1">IFERROR(IF(INDEX('Staff List'!$U$9:$U$358, MATCH(M369, 'Staff List'!$B$9:$B$358, 0))="", "", INDEX('Staff List'!$U$9:$U$358, MATCH(M369, 'Staff List'!$B$9:$B$358, 0))), "")</f>
        <v/>
      </c>
      <c r="G370" s="322"/>
      <c r="H370" s="322"/>
      <c r="I370" s="322"/>
      <c r="J370" s="322"/>
      <c r="K370" s="322"/>
      <c r="L370" s="322"/>
      <c r="M370" s="81">
        <f ca="1">BI360+1</f>
        <v>670</v>
      </c>
      <c r="N370" s="28"/>
      <c r="O370" s="318" t="s">
        <v>96</v>
      </c>
      <c r="P370" s="319"/>
      <c r="Q370" s="320"/>
      <c r="R370" s="321" t="str">
        <f ca="1">IFERROR(IF(INDEX('Staff List'!$U$9:$U$358, MATCH(Y369, 'Staff List'!$B$9:$B$358, 0))="", "", INDEX('Staff List'!$U$9:$U$358, MATCH(Y369, 'Staff List'!$B$9:$B$358, 0))), "")</f>
        <v/>
      </c>
      <c r="S370" s="322"/>
      <c r="T370" s="322"/>
      <c r="U370" s="322"/>
      <c r="V370" s="322"/>
      <c r="W370" s="322"/>
      <c r="X370" s="322"/>
      <c r="Y370" s="81">
        <f ca="1">M370+1</f>
        <v>671</v>
      </c>
      <c r="Z370" s="28"/>
      <c r="AA370" s="318" t="s">
        <v>96</v>
      </c>
      <c r="AB370" s="319"/>
      <c r="AC370" s="320"/>
      <c r="AD370" s="321" t="str">
        <f ca="1">IFERROR(IF(INDEX('Staff List'!$U$9:$U$358, MATCH(AK369, 'Staff List'!$B$9:$B$358, 0))="", "", INDEX('Staff List'!$U$9:$U$358, MATCH(AK369, 'Staff List'!$B$9:$B$358, 0))), "")</f>
        <v/>
      </c>
      <c r="AE370" s="322"/>
      <c r="AF370" s="322"/>
      <c r="AG370" s="322"/>
      <c r="AH370" s="322"/>
      <c r="AI370" s="322"/>
      <c r="AJ370" s="322"/>
      <c r="AK370" s="81">
        <f ca="1">Y370+1</f>
        <v>672</v>
      </c>
      <c r="AL370" s="28"/>
      <c r="AM370" s="318" t="s">
        <v>96</v>
      </c>
      <c r="AN370" s="319"/>
      <c r="AO370" s="320"/>
      <c r="AP370" s="321" t="str">
        <f ca="1">IFERROR(IF(INDEX('Staff List'!$U$9:$U$358, MATCH(AW369, 'Staff List'!$B$9:$B$358, 0))="", "", INDEX('Staff List'!$U$9:$U$358, MATCH(AW369, 'Staff List'!$B$9:$B$358, 0))), "")</f>
        <v/>
      </c>
      <c r="AQ370" s="322"/>
      <c r="AR370" s="322"/>
      <c r="AS370" s="322"/>
      <c r="AT370" s="322"/>
      <c r="AU370" s="322"/>
      <c r="AV370" s="322"/>
      <c r="AW370" s="81">
        <f ca="1">AK370+1</f>
        <v>673</v>
      </c>
      <c r="AX370" s="28"/>
      <c r="AY370" s="318" t="s">
        <v>96</v>
      </c>
      <c r="AZ370" s="319"/>
      <c r="BA370" s="320"/>
      <c r="BB370" s="321" t="str">
        <f ca="1">IFERROR(IF(INDEX('Staff List'!$U$9:$U$358, MATCH(BI369, 'Staff List'!$B$9:$B$358, 0))="", "", INDEX('Staff List'!$U$9:$U$358, MATCH(BI369, 'Staff List'!$B$9:$B$358, 0))), "")</f>
        <v/>
      </c>
      <c r="BC370" s="322"/>
      <c r="BD370" s="322"/>
      <c r="BE370" s="322"/>
      <c r="BF370" s="322"/>
      <c r="BG370" s="322"/>
      <c r="BH370" s="322"/>
      <c r="BI370" s="81">
        <f ca="1">AW370+1</f>
        <v>674</v>
      </c>
      <c r="BJ370" s="29"/>
      <c r="BK370" s="1"/>
      <c r="BT370" s="8">
        <v>369</v>
      </c>
      <c r="BU370" s="9" t="str">
        <f>IFERROR(IF(INDEX($CL$2:$CL$7, MATCH(BU369, $CK$2:$CK$7, 0))&lt;=COUNTIF($BU$2:BU369, BU367), "", BU367), "")</f>
        <v/>
      </c>
      <c r="BV370" s="9" t="str">
        <f>IF(BU370="", "", COUNTIF($BU$2:BU370, BU370))</f>
        <v/>
      </c>
      <c r="BW370" s="68" t="str">
        <f t="shared" si="16"/>
        <v/>
      </c>
      <c r="BY370" s="80" t="str">
        <f t="shared" si="17"/>
        <v/>
      </c>
    </row>
    <row r="371" spans="1:77" x14ac:dyDescent="0.25">
      <c r="A371" s="1"/>
      <c r="B371" s="27"/>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c r="BA371" s="28"/>
      <c r="BB371" s="28"/>
      <c r="BC371" s="28"/>
      <c r="BD371" s="28"/>
      <c r="BE371" s="28"/>
      <c r="BF371" s="28"/>
      <c r="BG371" s="28"/>
      <c r="BH371" s="28"/>
      <c r="BI371" s="28"/>
      <c r="BJ371" s="29"/>
      <c r="BK371" s="1"/>
      <c r="BT371" s="8">
        <v>370</v>
      </c>
      <c r="BU371" s="9" t="str">
        <f>IFERROR(IF(INDEX($CL$2:$CL$7, MATCH(BU370, $CK$2:$CK$7, 0))&lt;=COUNTIF($BU$2:BU370, BU367), "", BU367), "")</f>
        <v/>
      </c>
      <c r="BV371" s="9" t="str">
        <f>IF(BU371="", "", COUNTIF($BU$2:BU371, BU371))</f>
        <v/>
      </c>
      <c r="BW371" s="68" t="str">
        <f t="shared" si="16"/>
        <v/>
      </c>
      <c r="BY371" s="80" t="str">
        <f t="shared" si="17"/>
        <v/>
      </c>
    </row>
    <row r="372" spans="1:77" x14ac:dyDescent="0.25">
      <c r="A372" s="1"/>
      <c r="B372" s="27"/>
      <c r="C372" s="121" t="str">
        <f ca="1">"Tier "&amp;M378&amp;""</f>
        <v xml:space="preserve">Tier </v>
      </c>
      <c r="D372" s="122"/>
      <c r="E372" s="122"/>
      <c r="F372" s="122"/>
      <c r="G372" s="122"/>
      <c r="H372" s="122"/>
      <c r="I372" s="122"/>
      <c r="J372" s="122"/>
      <c r="K372" s="122"/>
      <c r="L372" s="122"/>
      <c r="M372" s="239"/>
      <c r="N372" s="28"/>
      <c r="O372" s="121" t="str">
        <f ca="1">"Tier "&amp;Y378&amp;""</f>
        <v xml:space="preserve">Tier </v>
      </c>
      <c r="P372" s="122"/>
      <c r="Q372" s="122"/>
      <c r="R372" s="122"/>
      <c r="S372" s="122"/>
      <c r="T372" s="122"/>
      <c r="U372" s="122"/>
      <c r="V372" s="122"/>
      <c r="W372" s="122"/>
      <c r="X372" s="122"/>
      <c r="Y372" s="239"/>
      <c r="Z372" s="28"/>
      <c r="AA372" s="121" t="str">
        <f ca="1">"Tier "&amp;AK378&amp;""</f>
        <v xml:space="preserve">Tier </v>
      </c>
      <c r="AB372" s="122"/>
      <c r="AC372" s="122"/>
      <c r="AD372" s="122"/>
      <c r="AE372" s="122"/>
      <c r="AF372" s="122"/>
      <c r="AG372" s="122"/>
      <c r="AH372" s="122"/>
      <c r="AI372" s="122"/>
      <c r="AJ372" s="122"/>
      <c r="AK372" s="239"/>
      <c r="AL372" s="28"/>
      <c r="AM372" s="121" t="str">
        <f ca="1">"Tier "&amp;AW378&amp;""</f>
        <v xml:space="preserve">Tier </v>
      </c>
      <c r="AN372" s="122"/>
      <c r="AO372" s="122"/>
      <c r="AP372" s="122"/>
      <c r="AQ372" s="122"/>
      <c r="AR372" s="122"/>
      <c r="AS372" s="122"/>
      <c r="AT372" s="122"/>
      <c r="AU372" s="122"/>
      <c r="AV372" s="122"/>
      <c r="AW372" s="239"/>
      <c r="AX372" s="28"/>
      <c r="AY372" s="121" t="str">
        <f ca="1">"Tier "&amp;BI378&amp;""</f>
        <v xml:space="preserve">Tier </v>
      </c>
      <c r="AZ372" s="122"/>
      <c r="BA372" s="122"/>
      <c r="BB372" s="122"/>
      <c r="BC372" s="122"/>
      <c r="BD372" s="122"/>
      <c r="BE372" s="122"/>
      <c r="BF372" s="122"/>
      <c r="BG372" s="122"/>
      <c r="BH372" s="122"/>
      <c r="BI372" s="239"/>
      <c r="BJ372" s="29"/>
      <c r="BK372" s="1"/>
      <c r="BT372" s="8">
        <v>371</v>
      </c>
      <c r="BU372" s="9" t="str">
        <f>IFERROR(IF(INDEX($CL$2:$CL$7,MATCH(BU367,$CK$2:$CK$7,0))&lt;=COUNTIF($BU$2:BU371,BU367),IF((BU367+1)&lt;=6,BU367+1,""),BU367), "")</f>
        <v/>
      </c>
      <c r="BV372" s="9" t="str">
        <f>IF(BU372="", "", COUNTIF($BU$2:BU372, BU372))</f>
        <v/>
      </c>
      <c r="BW372" s="68" t="str">
        <f t="shared" si="16"/>
        <v/>
      </c>
      <c r="BY372" s="80" t="str">
        <f t="shared" si="17"/>
        <v/>
      </c>
    </row>
    <row r="373" spans="1:77" x14ac:dyDescent="0.25">
      <c r="A373" s="1"/>
      <c r="B373" s="27"/>
      <c r="C373" s="326" t="s">
        <v>91</v>
      </c>
      <c r="D373" s="325"/>
      <c r="E373" s="327"/>
      <c r="F373" s="328" t="str">
        <f ca="1">IFERROR(IF(INDEX('Staff List'!$C$9:$C$358, MATCH(M379, 'Staff List'!$B$9:$B$358, 0))="", "", INDEX('Staff List'!$C$9:$C$358, MATCH(M379, 'Staff List'!$B$9:$B$358, 0))), "")</f>
        <v/>
      </c>
      <c r="G373" s="329"/>
      <c r="H373" s="329"/>
      <c r="I373" s="329"/>
      <c r="J373" s="329"/>
      <c r="K373" s="329"/>
      <c r="L373" s="329"/>
      <c r="M373" s="330"/>
      <c r="N373" s="28"/>
      <c r="O373" s="326" t="s">
        <v>91</v>
      </c>
      <c r="P373" s="325"/>
      <c r="Q373" s="327"/>
      <c r="R373" s="328" t="str">
        <f ca="1">IFERROR(IF(INDEX('Staff List'!$C$9:$C$358, MATCH(Y379, 'Staff List'!$B$9:$B$358, 0))="", "", INDEX('Staff List'!$C$9:$C$358, MATCH(Y379, 'Staff List'!$B$9:$B$358, 0))), "")</f>
        <v/>
      </c>
      <c r="S373" s="329"/>
      <c r="T373" s="329"/>
      <c r="U373" s="329"/>
      <c r="V373" s="329"/>
      <c r="W373" s="329"/>
      <c r="X373" s="329"/>
      <c r="Y373" s="330"/>
      <c r="Z373" s="28"/>
      <c r="AA373" s="326" t="s">
        <v>91</v>
      </c>
      <c r="AB373" s="325"/>
      <c r="AC373" s="327"/>
      <c r="AD373" s="328" t="str">
        <f ca="1">IFERROR(IF(INDEX('Staff List'!$C$9:$C$358, MATCH(AK379, 'Staff List'!$B$9:$B$358, 0))="", "", INDEX('Staff List'!$C$9:$C$358, MATCH(AK379, 'Staff List'!$B$9:$B$358, 0))), "")</f>
        <v/>
      </c>
      <c r="AE373" s="329"/>
      <c r="AF373" s="329"/>
      <c r="AG373" s="329"/>
      <c r="AH373" s="329"/>
      <c r="AI373" s="329"/>
      <c r="AJ373" s="329"/>
      <c r="AK373" s="330"/>
      <c r="AL373" s="28"/>
      <c r="AM373" s="326" t="s">
        <v>91</v>
      </c>
      <c r="AN373" s="325"/>
      <c r="AO373" s="327"/>
      <c r="AP373" s="328" t="str">
        <f ca="1">IFERROR(IF(INDEX('Staff List'!$C$9:$C$358, MATCH(AW379, 'Staff List'!$B$9:$B$358, 0))="", "", INDEX('Staff List'!$C$9:$C$358, MATCH(AW379, 'Staff List'!$B$9:$B$358, 0))), "")</f>
        <v/>
      </c>
      <c r="AQ373" s="329"/>
      <c r="AR373" s="329"/>
      <c r="AS373" s="329"/>
      <c r="AT373" s="329"/>
      <c r="AU373" s="329"/>
      <c r="AV373" s="329"/>
      <c r="AW373" s="330"/>
      <c r="AX373" s="28"/>
      <c r="AY373" s="326" t="s">
        <v>91</v>
      </c>
      <c r="AZ373" s="325"/>
      <c r="BA373" s="327"/>
      <c r="BB373" s="328" t="str">
        <f ca="1">IFERROR(IF(INDEX('Staff List'!$C$9:$C$358, MATCH(BI379, 'Staff List'!$B$9:$B$358, 0))="", "", INDEX('Staff List'!$C$9:$C$358, MATCH(BI379, 'Staff List'!$B$9:$B$358, 0))), "")</f>
        <v/>
      </c>
      <c r="BC373" s="329"/>
      <c r="BD373" s="329"/>
      <c r="BE373" s="329"/>
      <c r="BF373" s="329"/>
      <c r="BG373" s="329"/>
      <c r="BH373" s="329"/>
      <c r="BI373" s="330"/>
      <c r="BJ373" s="29"/>
      <c r="BK373" s="1"/>
      <c r="BT373" s="8">
        <v>372</v>
      </c>
      <c r="BU373" s="9" t="str">
        <f>IFERROR(IF(INDEX($CL$2:$CL$7, MATCH(BU372, $CK$2:$CK$7, 0))&lt;=COUNTIF($BU$2:BU372, BU372), "", BU372), "")</f>
        <v/>
      </c>
      <c r="BV373" s="9" t="str">
        <f>IF(BU373="", "", COUNTIF($BU$2:BU373, BU373))</f>
        <v/>
      </c>
      <c r="BW373" s="68" t="str">
        <f t="shared" si="16"/>
        <v/>
      </c>
      <c r="BY373" s="80" t="str">
        <f t="shared" si="17"/>
        <v/>
      </c>
    </row>
    <row r="374" spans="1:77" x14ac:dyDescent="0.25">
      <c r="A374" s="1"/>
      <c r="B374" s="27"/>
      <c r="C374" s="332" t="s">
        <v>90</v>
      </c>
      <c r="D374" s="333"/>
      <c r="E374" s="72" t="str">
        <f ca="1">IFERROR(INDEX('Staff List'!$K$9:$K$358, MATCH(M379, 'Staff List'!$B$9:$B$358, 0)), "")</f>
        <v/>
      </c>
      <c r="F374" s="317" t="str">
        <f ca="1">IFERROR(IF(INDEX('Staff List'!$D$9:$D$358, MATCH(M379, 'Staff List'!$B$9:$B$358, 0))="", "", INDEX('Staff List'!$D$9:$D$358, MATCH(M379, 'Staff List'!$B$9:$B$358, 0))), "")</f>
        <v/>
      </c>
      <c r="G374" s="313"/>
      <c r="H374" s="313"/>
      <c r="I374" s="313"/>
      <c r="J374" s="313"/>
      <c r="K374" s="313"/>
      <c r="L374" s="313"/>
      <c r="M374" s="331"/>
      <c r="N374" s="28"/>
      <c r="O374" s="332" t="s">
        <v>90</v>
      </c>
      <c r="P374" s="333"/>
      <c r="Q374" s="72" t="str">
        <f ca="1">IFERROR(INDEX('Staff List'!$K$9:$K$358, MATCH(Y379, 'Staff List'!$B$9:$B$358, 0)), "")</f>
        <v/>
      </c>
      <c r="R374" s="317" t="str">
        <f ca="1">IFERROR(IF(INDEX('Staff List'!$D$9:$D$358, MATCH(Y379, 'Staff List'!$B$9:$B$358, 0))="", "", INDEX('Staff List'!$D$9:$D$358, MATCH(Y379, 'Staff List'!$B$9:$B$358, 0))), "")</f>
        <v/>
      </c>
      <c r="S374" s="313"/>
      <c r="T374" s="313"/>
      <c r="U374" s="313"/>
      <c r="V374" s="313"/>
      <c r="W374" s="313"/>
      <c r="X374" s="313"/>
      <c r="Y374" s="331"/>
      <c r="Z374" s="28"/>
      <c r="AA374" s="332" t="s">
        <v>90</v>
      </c>
      <c r="AB374" s="333"/>
      <c r="AC374" s="72" t="str">
        <f ca="1">IFERROR(INDEX('Staff List'!$K$9:$K$358, MATCH(AK379, 'Staff List'!$B$9:$B$358, 0)), "")</f>
        <v/>
      </c>
      <c r="AD374" s="317" t="str">
        <f ca="1">IFERROR(IF(INDEX('Staff List'!$D$9:$D$358, MATCH(AK379, 'Staff List'!$B$9:$B$358, 0))="", "", INDEX('Staff List'!$D$9:$D$358, MATCH(AK379, 'Staff List'!$B$9:$B$358, 0))), "")</f>
        <v/>
      </c>
      <c r="AE374" s="313"/>
      <c r="AF374" s="313"/>
      <c r="AG374" s="313"/>
      <c r="AH374" s="313"/>
      <c r="AI374" s="313"/>
      <c r="AJ374" s="313"/>
      <c r="AK374" s="331"/>
      <c r="AL374" s="28"/>
      <c r="AM374" s="332" t="s">
        <v>90</v>
      </c>
      <c r="AN374" s="333"/>
      <c r="AO374" s="72" t="str">
        <f ca="1">IFERROR(INDEX('Staff List'!$K$9:$K$358, MATCH(AW379, 'Staff List'!$B$9:$B$358, 0)), "")</f>
        <v/>
      </c>
      <c r="AP374" s="317" t="str">
        <f ca="1">IFERROR(IF(INDEX('Staff List'!$D$9:$D$358, MATCH(AW379, 'Staff List'!$B$9:$B$358, 0))="", "", INDEX('Staff List'!$D$9:$D$358, MATCH(AW379, 'Staff List'!$B$9:$B$358, 0))), "")</f>
        <v/>
      </c>
      <c r="AQ374" s="313"/>
      <c r="AR374" s="313"/>
      <c r="AS374" s="313"/>
      <c r="AT374" s="313"/>
      <c r="AU374" s="313"/>
      <c r="AV374" s="313"/>
      <c r="AW374" s="331"/>
      <c r="AX374" s="28"/>
      <c r="AY374" s="332" t="s">
        <v>90</v>
      </c>
      <c r="AZ374" s="333"/>
      <c r="BA374" s="72" t="str">
        <f ca="1">IFERROR(INDEX('Staff List'!$K$9:$K$358, MATCH(BI379, 'Staff List'!$B$9:$B$358, 0)), "")</f>
        <v/>
      </c>
      <c r="BB374" s="317" t="str">
        <f ca="1">IFERROR(IF(INDEX('Staff List'!$D$9:$D$358, MATCH(BI379, 'Staff List'!$B$9:$B$358, 0))="", "", INDEX('Staff List'!$D$9:$D$358, MATCH(BI379, 'Staff List'!$B$9:$B$358, 0))), "")</f>
        <v/>
      </c>
      <c r="BC374" s="313"/>
      <c r="BD374" s="313"/>
      <c r="BE374" s="313"/>
      <c r="BF374" s="313"/>
      <c r="BG374" s="313"/>
      <c r="BH374" s="313"/>
      <c r="BI374" s="331"/>
      <c r="BJ374" s="29"/>
      <c r="BK374" s="1"/>
      <c r="BT374" s="8">
        <v>373</v>
      </c>
      <c r="BU374" s="9" t="str">
        <f>IFERROR(IF(INDEX($CL$2:$CL$7, MATCH(BU373, $CK$2:$CK$7, 0))&lt;=COUNTIF($BU$2:BU373, BU372), "", BU372), "")</f>
        <v/>
      </c>
      <c r="BV374" s="9" t="str">
        <f>IF(BU374="", "", COUNTIF($BU$2:BU374, BU374))</f>
        <v/>
      </c>
      <c r="BW374" s="68" t="str">
        <f t="shared" si="16"/>
        <v/>
      </c>
      <c r="BY374" s="80" t="str">
        <f t="shared" si="17"/>
        <v/>
      </c>
    </row>
    <row r="375" spans="1:77" x14ac:dyDescent="0.25">
      <c r="A375" s="1"/>
      <c r="B375" s="27"/>
      <c r="C375" s="314" t="s">
        <v>95</v>
      </c>
      <c r="D375" s="315"/>
      <c r="E375" s="315"/>
      <c r="F375" s="325"/>
      <c r="G375" s="73" t="str">
        <f ca="1">IFERROR(INDEX('Staff List'!$H$9:$H$358, MATCH(M379, 'Staff List'!$B$9:$B$358, 0)), "")</f>
        <v/>
      </c>
      <c r="H375" s="323" t="str">
        <f ca="1">IFERROR(INDEX('Staff List'!$AU$6:$AU$10, MATCH(G375, 'Staff List'!$AJ$6:$AJ$10, 0)), "")</f>
        <v/>
      </c>
      <c r="I375" s="324"/>
      <c r="J375" s="324"/>
      <c r="K375" s="324"/>
      <c r="L375" s="324"/>
      <c r="M375" s="331"/>
      <c r="N375" s="28"/>
      <c r="O375" s="314" t="s">
        <v>95</v>
      </c>
      <c r="P375" s="315"/>
      <c r="Q375" s="315"/>
      <c r="R375" s="325"/>
      <c r="S375" s="73" t="str">
        <f ca="1">IFERROR(INDEX('Staff List'!$H$9:$H$358, MATCH(Y379, 'Staff List'!$B$9:$B$358, 0)), "")</f>
        <v/>
      </c>
      <c r="T375" s="323" t="str">
        <f ca="1">IFERROR(INDEX('Staff List'!$AU$6:$AU$10, MATCH(S375, 'Staff List'!$AJ$6:$AJ$10, 0)), "")</f>
        <v/>
      </c>
      <c r="U375" s="324"/>
      <c r="V375" s="324"/>
      <c r="W375" s="324"/>
      <c r="X375" s="324"/>
      <c r="Y375" s="331"/>
      <c r="Z375" s="28"/>
      <c r="AA375" s="314" t="s">
        <v>95</v>
      </c>
      <c r="AB375" s="315"/>
      <c r="AC375" s="315"/>
      <c r="AD375" s="325"/>
      <c r="AE375" s="73" t="str">
        <f ca="1">IFERROR(INDEX('Staff List'!$H$9:$H$358, MATCH(AK379, 'Staff List'!$B$9:$B$358, 0)), "")</f>
        <v/>
      </c>
      <c r="AF375" s="323" t="str">
        <f ca="1">IFERROR(INDEX('Staff List'!$AU$6:$AU$10, MATCH(AE375, 'Staff List'!$AJ$6:$AJ$10, 0)), "")</f>
        <v/>
      </c>
      <c r="AG375" s="324"/>
      <c r="AH375" s="324"/>
      <c r="AI375" s="324"/>
      <c r="AJ375" s="324"/>
      <c r="AK375" s="331"/>
      <c r="AL375" s="28"/>
      <c r="AM375" s="314" t="s">
        <v>95</v>
      </c>
      <c r="AN375" s="315"/>
      <c r="AO375" s="315"/>
      <c r="AP375" s="325"/>
      <c r="AQ375" s="73" t="str">
        <f ca="1">IFERROR(INDEX('Staff List'!$H$9:$H$358, MATCH(AW379, 'Staff List'!$B$9:$B$358, 0)), "")</f>
        <v/>
      </c>
      <c r="AR375" s="323" t="str">
        <f ca="1">IFERROR(INDEX('Staff List'!$AU$6:$AU$10, MATCH(AQ375, 'Staff List'!$AJ$6:$AJ$10, 0)), "")</f>
        <v/>
      </c>
      <c r="AS375" s="324"/>
      <c r="AT375" s="324"/>
      <c r="AU375" s="324"/>
      <c r="AV375" s="324"/>
      <c r="AW375" s="331"/>
      <c r="AX375" s="28"/>
      <c r="AY375" s="314" t="s">
        <v>95</v>
      </c>
      <c r="AZ375" s="315"/>
      <c r="BA375" s="315"/>
      <c r="BB375" s="325"/>
      <c r="BC375" s="73" t="str">
        <f ca="1">IFERROR(INDEX('Staff List'!$H$9:$H$358, MATCH(BI379, 'Staff List'!$B$9:$B$358, 0)), "")</f>
        <v/>
      </c>
      <c r="BD375" s="323" t="str">
        <f ca="1">IFERROR(INDEX('Staff List'!$AU$6:$AU$10, MATCH(BC375, 'Staff List'!$AJ$6:$AJ$10, 0)), "")</f>
        <v/>
      </c>
      <c r="BE375" s="324"/>
      <c r="BF375" s="324"/>
      <c r="BG375" s="324"/>
      <c r="BH375" s="324"/>
      <c r="BI375" s="331"/>
      <c r="BJ375" s="29"/>
      <c r="BK375" s="1"/>
      <c r="BT375" s="8">
        <v>374</v>
      </c>
      <c r="BU375" s="9" t="str">
        <f>IFERROR(IF(INDEX($CL$2:$CL$7, MATCH(BU374, $CK$2:$CK$7, 0))&lt;=COUNTIF($BU$2:BU374, BU372), "", BU372), "")</f>
        <v/>
      </c>
      <c r="BV375" s="9" t="str">
        <f>IF(BU375="", "", COUNTIF($BU$2:BU375, BU375))</f>
        <v/>
      </c>
      <c r="BW375" s="68" t="str">
        <f t="shared" si="16"/>
        <v/>
      </c>
      <c r="BY375" s="80" t="str">
        <f t="shared" si="17"/>
        <v/>
      </c>
    </row>
    <row r="376" spans="1:77" x14ac:dyDescent="0.25">
      <c r="A376" s="1"/>
      <c r="B376" s="27"/>
      <c r="C376" s="314" t="s">
        <v>94</v>
      </c>
      <c r="D376" s="315"/>
      <c r="E376" s="315"/>
      <c r="F376" s="315"/>
      <c r="G376" s="74" t="str">
        <f ca="1">IFERROR(INDEX('Staff List'!$G$9:$G$358, MATCH(M379, 'Staff List'!$B$9:$B$358, 0)), "")</f>
        <v/>
      </c>
      <c r="H376" s="317" t="str">
        <f ca="1">IFERROR(INDEX('Staff List'!$AP$6:$AP$8, MATCH(G376, 'Staff List'!$AI$6:$AI$8, 0)), "")</f>
        <v/>
      </c>
      <c r="I376" s="313"/>
      <c r="J376" s="313"/>
      <c r="K376" s="313"/>
      <c r="L376" s="313"/>
      <c r="M376" s="331"/>
      <c r="N376" s="28"/>
      <c r="O376" s="314" t="s">
        <v>94</v>
      </c>
      <c r="P376" s="315"/>
      <c r="Q376" s="315"/>
      <c r="R376" s="315"/>
      <c r="S376" s="74" t="str">
        <f ca="1">IFERROR(INDEX('Staff List'!$G$9:$G$358, MATCH(Y379, 'Staff List'!$B$9:$B$358, 0)), "")</f>
        <v/>
      </c>
      <c r="T376" s="317" t="str">
        <f ca="1">IFERROR(INDEX('Staff List'!$AP$6:$AP$8, MATCH(S376, 'Staff List'!$AI$6:$AI$8, 0)), "")</f>
        <v/>
      </c>
      <c r="U376" s="313"/>
      <c r="V376" s="313"/>
      <c r="W376" s="313"/>
      <c r="X376" s="313"/>
      <c r="Y376" s="331"/>
      <c r="Z376" s="28"/>
      <c r="AA376" s="314" t="s">
        <v>94</v>
      </c>
      <c r="AB376" s="315"/>
      <c r="AC376" s="315"/>
      <c r="AD376" s="315"/>
      <c r="AE376" s="74" t="str">
        <f ca="1">IFERROR(INDEX('Staff List'!$G$9:$G$358, MATCH(AK379, 'Staff List'!$B$9:$B$358, 0)), "")</f>
        <v/>
      </c>
      <c r="AF376" s="317" t="str">
        <f ca="1">IFERROR(INDEX('Staff List'!$AP$6:$AP$8, MATCH(AE376, 'Staff List'!$AI$6:$AI$8, 0)), "")</f>
        <v/>
      </c>
      <c r="AG376" s="313"/>
      <c r="AH376" s="313"/>
      <c r="AI376" s="313"/>
      <c r="AJ376" s="313"/>
      <c r="AK376" s="331"/>
      <c r="AL376" s="28"/>
      <c r="AM376" s="314" t="s">
        <v>94</v>
      </c>
      <c r="AN376" s="315"/>
      <c r="AO376" s="315"/>
      <c r="AP376" s="315"/>
      <c r="AQ376" s="74" t="str">
        <f ca="1">IFERROR(INDEX('Staff List'!$G$9:$G$358, MATCH(AW379, 'Staff List'!$B$9:$B$358, 0)), "")</f>
        <v/>
      </c>
      <c r="AR376" s="317" t="str">
        <f ca="1">IFERROR(INDEX('Staff List'!$AP$6:$AP$8, MATCH(AQ376, 'Staff List'!$AI$6:$AI$8, 0)), "")</f>
        <v/>
      </c>
      <c r="AS376" s="313"/>
      <c r="AT376" s="313"/>
      <c r="AU376" s="313"/>
      <c r="AV376" s="313"/>
      <c r="AW376" s="331"/>
      <c r="AX376" s="28"/>
      <c r="AY376" s="314" t="s">
        <v>94</v>
      </c>
      <c r="AZ376" s="315"/>
      <c r="BA376" s="315"/>
      <c r="BB376" s="315"/>
      <c r="BC376" s="74" t="str">
        <f ca="1">IFERROR(INDEX('Staff List'!$G$9:$G$358, MATCH(BI379, 'Staff List'!$B$9:$B$358, 0)), "")</f>
        <v/>
      </c>
      <c r="BD376" s="317" t="str">
        <f ca="1">IFERROR(INDEX('Staff List'!$AP$6:$AP$8, MATCH(BC376, 'Staff List'!$AI$6:$AI$8, 0)), "")</f>
        <v/>
      </c>
      <c r="BE376" s="313"/>
      <c r="BF376" s="313"/>
      <c r="BG376" s="313"/>
      <c r="BH376" s="313"/>
      <c r="BI376" s="331"/>
      <c r="BJ376" s="29"/>
      <c r="BK376" s="1"/>
      <c r="BT376" s="8">
        <v>375</v>
      </c>
      <c r="BU376" s="9" t="str">
        <f>IFERROR(IF(INDEX($CL$2:$CL$7, MATCH(BU375, $CK$2:$CK$7, 0))&lt;=COUNTIF($BU$2:BU375, BU372), "", BU372), "")</f>
        <v/>
      </c>
      <c r="BV376" s="9" t="str">
        <f>IF(BU376="", "", COUNTIF($BU$2:BU376, BU376))</f>
        <v/>
      </c>
      <c r="BW376" s="68" t="str">
        <f t="shared" si="16"/>
        <v/>
      </c>
      <c r="BY376" s="80" t="str">
        <f t="shared" si="17"/>
        <v/>
      </c>
    </row>
    <row r="377" spans="1:77" x14ac:dyDescent="0.25">
      <c r="A377" s="1"/>
      <c r="B377" s="27"/>
      <c r="C377" s="314" t="s">
        <v>97</v>
      </c>
      <c r="D377" s="315"/>
      <c r="E377" s="315"/>
      <c r="F377" s="319"/>
      <c r="G377" s="320"/>
      <c r="H377" s="317" t="str">
        <f ca="1">IFERROR(INDEX('Staff List'!$AT$6:$AT$8, MATCH(E374, 'Staff List'!$AM$6:$AM$8, 0)), "")</f>
        <v/>
      </c>
      <c r="I377" s="313"/>
      <c r="J377" s="313"/>
      <c r="K377" s="313"/>
      <c r="L377" s="313"/>
      <c r="M377" s="75" t="e">
        <f ca="1">INDEX($BY$2:$BY$401, MATCH(M380, $BT$2:$BT$401, 0))</f>
        <v>#N/A</v>
      </c>
      <c r="N377" s="28"/>
      <c r="O377" s="314" t="s">
        <v>97</v>
      </c>
      <c r="P377" s="315"/>
      <c r="Q377" s="315"/>
      <c r="R377" s="319"/>
      <c r="S377" s="320"/>
      <c r="T377" s="317" t="str">
        <f ca="1">IFERROR(INDEX('Staff List'!$AT$6:$AT$8, MATCH(Q374, 'Staff List'!$AM$6:$AM$8, 0)), "")</f>
        <v/>
      </c>
      <c r="U377" s="313"/>
      <c r="V377" s="313"/>
      <c r="W377" s="313"/>
      <c r="X377" s="313"/>
      <c r="Y377" s="75" t="e">
        <f ca="1">INDEX($BY$2:$BY$401, MATCH(Y380, $BT$2:$BT$401, 0))</f>
        <v>#N/A</v>
      </c>
      <c r="Z377" s="28"/>
      <c r="AA377" s="314" t="s">
        <v>97</v>
      </c>
      <c r="AB377" s="315"/>
      <c r="AC377" s="315"/>
      <c r="AD377" s="319"/>
      <c r="AE377" s="320"/>
      <c r="AF377" s="317" t="str">
        <f ca="1">IFERROR(INDEX('Staff List'!$AT$6:$AT$8, MATCH(AC374, 'Staff List'!$AM$6:$AM$8, 0)), "")</f>
        <v/>
      </c>
      <c r="AG377" s="313"/>
      <c r="AH377" s="313"/>
      <c r="AI377" s="313"/>
      <c r="AJ377" s="313"/>
      <c r="AK377" s="75" t="e">
        <f ca="1">INDEX($BY$2:$BY$401, MATCH(AK380, $BT$2:$BT$401, 0))</f>
        <v>#N/A</v>
      </c>
      <c r="AL377" s="28"/>
      <c r="AM377" s="314" t="s">
        <v>97</v>
      </c>
      <c r="AN377" s="315"/>
      <c r="AO377" s="315"/>
      <c r="AP377" s="319"/>
      <c r="AQ377" s="320"/>
      <c r="AR377" s="317" t="str">
        <f ca="1">IFERROR(INDEX('Staff List'!$AT$6:$AT$8, MATCH(AO374, 'Staff List'!$AM$6:$AM$8, 0)), "")</f>
        <v/>
      </c>
      <c r="AS377" s="313"/>
      <c r="AT377" s="313"/>
      <c r="AU377" s="313"/>
      <c r="AV377" s="313"/>
      <c r="AW377" s="75" t="e">
        <f ca="1">INDEX($BY$2:$BY$401, MATCH(AW380, $BT$2:$BT$401, 0))</f>
        <v>#N/A</v>
      </c>
      <c r="AX377" s="28"/>
      <c r="AY377" s="314" t="s">
        <v>97</v>
      </c>
      <c r="AZ377" s="315"/>
      <c r="BA377" s="315"/>
      <c r="BB377" s="319"/>
      <c r="BC377" s="320"/>
      <c r="BD377" s="317" t="str">
        <f ca="1">IFERROR(INDEX('Staff List'!$AT$6:$AT$8, MATCH(BA374, 'Staff List'!$AM$6:$AM$8, 0)), "")</f>
        <v/>
      </c>
      <c r="BE377" s="313"/>
      <c r="BF377" s="313"/>
      <c r="BG377" s="313"/>
      <c r="BH377" s="313"/>
      <c r="BI377" s="75" t="e">
        <f ca="1">INDEX($BY$2:$BY$401, MATCH(BI380, $BT$2:$BT$401, 0))</f>
        <v>#N/A</v>
      </c>
      <c r="BJ377" s="29"/>
      <c r="BK377" s="1"/>
      <c r="BT377" s="8">
        <v>376</v>
      </c>
      <c r="BU377" s="9" t="str">
        <f>IFERROR(IF(INDEX($CL$2:$CL$7,MATCH(BU372,$CK$2:$CK$7,0))&lt;=COUNTIF($BU$2:BU376,BU372),IF((BU372+1)&lt;=6,BU372+1,""),BU372), "")</f>
        <v/>
      </c>
      <c r="BV377" s="9" t="str">
        <f>IF(BU377="", "", COUNTIF($BU$2:BU377, BU377))</f>
        <v/>
      </c>
      <c r="BW377" s="68" t="str">
        <f t="shared" si="16"/>
        <v/>
      </c>
      <c r="BY377" s="80" t="str">
        <f t="shared" si="17"/>
        <v/>
      </c>
    </row>
    <row r="378" spans="1:77" x14ac:dyDescent="0.25">
      <c r="A378" s="1"/>
      <c r="B378" s="27"/>
      <c r="C378" s="314" t="s">
        <v>93</v>
      </c>
      <c r="D378" s="315"/>
      <c r="E378" s="316"/>
      <c r="F378" s="313" t="str">
        <f ca="1">IFERROR(IF(INDEX('Staff List'!$M$9:$M$358, MATCH(M379, 'Staff List'!$B$9:$B$358, 0))="", "", INDEX('Staff List'!$M$9:$M$358, MATCH(M379, 'Staff List'!$B$9:$B$358, 0))), "")</f>
        <v/>
      </c>
      <c r="G378" s="313"/>
      <c r="H378" s="313"/>
      <c r="I378" s="313"/>
      <c r="J378" s="313"/>
      <c r="K378" s="313"/>
      <c r="L378" s="313"/>
      <c r="M378" s="75" t="str">
        <f ca="1">IFERROR(INDEX($BO$2:$BO$351, MATCH(M377, $BP$2:$BP$351, 0)), "")</f>
        <v/>
      </c>
      <c r="N378" s="28"/>
      <c r="O378" s="314" t="s">
        <v>93</v>
      </c>
      <c r="P378" s="315"/>
      <c r="Q378" s="316"/>
      <c r="R378" s="313" t="str">
        <f ca="1">IFERROR(IF(INDEX('Staff List'!$M$9:$M$358, MATCH(Y379, 'Staff List'!$B$9:$B$358, 0))="", "", INDEX('Staff List'!$M$9:$M$358, MATCH(Y379, 'Staff List'!$B$9:$B$358, 0))), "")</f>
        <v/>
      </c>
      <c r="S378" s="313"/>
      <c r="T378" s="313"/>
      <c r="U378" s="313"/>
      <c r="V378" s="313"/>
      <c r="W378" s="313"/>
      <c r="X378" s="313"/>
      <c r="Y378" s="75" t="str">
        <f ca="1">IFERROR(INDEX($BO$2:$BO$351, MATCH(Y377, $BP$2:$BP$351, 0)), "")</f>
        <v/>
      </c>
      <c r="Z378" s="28"/>
      <c r="AA378" s="314" t="s">
        <v>93</v>
      </c>
      <c r="AB378" s="315"/>
      <c r="AC378" s="316"/>
      <c r="AD378" s="313" t="str">
        <f ca="1">IFERROR(IF(INDEX('Staff List'!$M$9:$M$358, MATCH(AK379, 'Staff List'!$B$9:$B$358, 0))="", "", INDEX('Staff List'!$M$9:$M$358, MATCH(AK379, 'Staff List'!$B$9:$B$358, 0))), "")</f>
        <v/>
      </c>
      <c r="AE378" s="313"/>
      <c r="AF378" s="313"/>
      <c r="AG378" s="313"/>
      <c r="AH378" s="313"/>
      <c r="AI378" s="313"/>
      <c r="AJ378" s="313"/>
      <c r="AK378" s="75" t="str">
        <f ca="1">IFERROR(INDEX($BO$2:$BO$351, MATCH(AK377, $BP$2:$BP$351, 0)), "")</f>
        <v/>
      </c>
      <c r="AL378" s="28"/>
      <c r="AM378" s="314" t="s">
        <v>93</v>
      </c>
      <c r="AN378" s="315"/>
      <c r="AO378" s="316"/>
      <c r="AP378" s="313" t="str">
        <f ca="1">IFERROR(IF(INDEX('Staff List'!$M$9:$M$358, MATCH(AW379, 'Staff List'!$B$9:$B$358, 0))="", "", INDEX('Staff List'!$M$9:$M$358, MATCH(AW379, 'Staff List'!$B$9:$B$358, 0))), "")</f>
        <v/>
      </c>
      <c r="AQ378" s="313"/>
      <c r="AR378" s="313"/>
      <c r="AS378" s="313"/>
      <c r="AT378" s="313"/>
      <c r="AU378" s="313"/>
      <c r="AV378" s="313"/>
      <c r="AW378" s="75" t="str">
        <f ca="1">IFERROR(INDEX($BO$2:$BO$351, MATCH(AW377, $BP$2:$BP$351, 0)), "")</f>
        <v/>
      </c>
      <c r="AX378" s="28"/>
      <c r="AY378" s="314" t="s">
        <v>93</v>
      </c>
      <c r="AZ378" s="315"/>
      <c r="BA378" s="316"/>
      <c r="BB378" s="313" t="str">
        <f ca="1">IFERROR(IF(INDEX('Staff List'!$M$9:$M$358, MATCH(BI379, 'Staff List'!$B$9:$B$358, 0))="", "", INDEX('Staff List'!$M$9:$M$358, MATCH(BI379, 'Staff List'!$B$9:$B$358, 0))), "")</f>
        <v/>
      </c>
      <c r="BC378" s="313"/>
      <c r="BD378" s="313"/>
      <c r="BE378" s="313"/>
      <c r="BF378" s="313"/>
      <c r="BG378" s="313"/>
      <c r="BH378" s="313"/>
      <c r="BI378" s="75" t="str">
        <f ca="1">IFERROR(INDEX($BO$2:$BO$351, MATCH(BI377, $BP$2:$BP$351, 0)), "")</f>
        <v/>
      </c>
      <c r="BJ378" s="29"/>
      <c r="BK378" s="1"/>
      <c r="BT378" s="8">
        <v>377</v>
      </c>
      <c r="BU378" s="9" t="str">
        <f>IFERROR(IF(INDEX($CL$2:$CL$7, MATCH(BU377, $CK$2:$CK$7, 0))&lt;=COUNTIF($BU$2:BU377, BU377), "", BU377), "")</f>
        <v/>
      </c>
      <c r="BV378" s="9" t="str">
        <f>IF(BU378="", "", COUNTIF($BU$2:BU378, BU378))</f>
        <v/>
      </c>
      <c r="BW378" s="68" t="str">
        <f t="shared" si="16"/>
        <v/>
      </c>
      <c r="BY378" s="80" t="str">
        <f t="shared" si="17"/>
        <v/>
      </c>
    </row>
    <row r="379" spans="1:77" x14ac:dyDescent="0.25">
      <c r="A379" s="1"/>
      <c r="B379" s="27"/>
      <c r="C379" s="314" t="s">
        <v>92</v>
      </c>
      <c r="D379" s="315"/>
      <c r="E379" s="316"/>
      <c r="F379" s="317" t="str">
        <f ca="1">IFERROR(IF(INDEX('Staff List'!$Q$9:$Q$358, MATCH(M379, 'Staff List'!$B$9:$B$358, 0))="", "", INDEX('Staff List'!$Q$9:$Q$358, MATCH(M379, 'Staff List'!$B$9:$B$358, 0))), "")</f>
        <v/>
      </c>
      <c r="G379" s="313"/>
      <c r="H379" s="313"/>
      <c r="I379" s="313"/>
      <c r="J379" s="313"/>
      <c r="K379" s="313"/>
      <c r="L379" s="313"/>
      <c r="M379" s="75" t="str">
        <f ca="1">IFERROR(IF(M377="", "", INDEX($BN$2:$BN$351, MATCH(M377, $BP$2:$BP$351, 0))), "")</f>
        <v/>
      </c>
      <c r="N379" s="28"/>
      <c r="O379" s="314" t="s">
        <v>92</v>
      </c>
      <c r="P379" s="315"/>
      <c r="Q379" s="316"/>
      <c r="R379" s="317" t="str">
        <f ca="1">IFERROR(IF(INDEX('Staff List'!$Q$9:$Q$358, MATCH(Y379, 'Staff List'!$B$9:$B$358, 0))="", "", INDEX('Staff List'!$Q$9:$Q$358, MATCH(Y379, 'Staff List'!$B$9:$B$358, 0))), "")</f>
        <v/>
      </c>
      <c r="S379" s="313"/>
      <c r="T379" s="313"/>
      <c r="U379" s="313"/>
      <c r="V379" s="313"/>
      <c r="W379" s="313"/>
      <c r="X379" s="313"/>
      <c r="Y379" s="75" t="str">
        <f ca="1">IFERROR(IF(Y377="", "", INDEX($BN$2:$BN$351, MATCH(Y377, $BP$2:$BP$351, 0))), "")</f>
        <v/>
      </c>
      <c r="Z379" s="28"/>
      <c r="AA379" s="314" t="s">
        <v>92</v>
      </c>
      <c r="AB379" s="315"/>
      <c r="AC379" s="316"/>
      <c r="AD379" s="317" t="str">
        <f ca="1">IFERROR(IF(INDEX('Staff List'!$Q$9:$Q$358, MATCH(AK379, 'Staff List'!$B$9:$B$358, 0))="", "", INDEX('Staff List'!$Q$9:$Q$358, MATCH(AK379, 'Staff List'!$B$9:$B$358, 0))), "")</f>
        <v/>
      </c>
      <c r="AE379" s="313"/>
      <c r="AF379" s="313"/>
      <c r="AG379" s="313"/>
      <c r="AH379" s="313"/>
      <c r="AI379" s="313"/>
      <c r="AJ379" s="313"/>
      <c r="AK379" s="75" t="str">
        <f ca="1">IFERROR(IF(AK377="", "", INDEX($BN$2:$BN$351, MATCH(AK377, $BP$2:$BP$351, 0))), "")</f>
        <v/>
      </c>
      <c r="AL379" s="28"/>
      <c r="AM379" s="314" t="s">
        <v>92</v>
      </c>
      <c r="AN379" s="315"/>
      <c r="AO379" s="316"/>
      <c r="AP379" s="317" t="str">
        <f ca="1">IFERROR(IF(INDEX('Staff List'!$Q$9:$Q$358, MATCH(AW379, 'Staff List'!$B$9:$B$358, 0))="", "", INDEX('Staff List'!$Q$9:$Q$358, MATCH(AW379, 'Staff List'!$B$9:$B$358, 0))), "")</f>
        <v/>
      </c>
      <c r="AQ379" s="313"/>
      <c r="AR379" s="313"/>
      <c r="AS379" s="313"/>
      <c r="AT379" s="313"/>
      <c r="AU379" s="313"/>
      <c r="AV379" s="313"/>
      <c r="AW379" s="75" t="str">
        <f ca="1">IFERROR(IF(AW377="", "", INDEX($BN$2:$BN$351, MATCH(AW377, $BP$2:$BP$351, 0))), "")</f>
        <v/>
      </c>
      <c r="AX379" s="28"/>
      <c r="AY379" s="314" t="s">
        <v>92</v>
      </c>
      <c r="AZ379" s="315"/>
      <c r="BA379" s="316"/>
      <c r="BB379" s="317" t="str">
        <f ca="1">IFERROR(IF(INDEX('Staff List'!$Q$9:$Q$358, MATCH(BI379, 'Staff List'!$B$9:$B$358, 0))="", "", INDEX('Staff List'!$Q$9:$Q$358, MATCH(BI379, 'Staff List'!$B$9:$B$358, 0))), "")</f>
        <v/>
      </c>
      <c r="BC379" s="313"/>
      <c r="BD379" s="313"/>
      <c r="BE379" s="313"/>
      <c r="BF379" s="313"/>
      <c r="BG379" s="313"/>
      <c r="BH379" s="313"/>
      <c r="BI379" s="75" t="str">
        <f ca="1">IFERROR(IF(BI377="", "", INDEX($BN$2:$BN$351, MATCH(BI377, $BP$2:$BP$351, 0))), "")</f>
        <v/>
      </c>
      <c r="BJ379" s="29"/>
      <c r="BK379" s="1"/>
      <c r="BT379" s="8">
        <v>378</v>
      </c>
      <c r="BU379" s="9" t="str">
        <f>IFERROR(IF(INDEX($CL$2:$CL$7, MATCH(BU378, $CK$2:$CK$7, 0))&lt;=COUNTIF($BU$2:BU378, BU377), "", BU377), "")</f>
        <v/>
      </c>
      <c r="BV379" s="9" t="str">
        <f>IF(BU379="", "", COUNTIF($BU$2:BU379, BU379))</f>
        <v/>
      </c>
      <c r="BW379" s="68" t="str">
        <f t="shared" si="16"/>
        <v/>
      </c>
      <c r="BY379" s="80" t="str">
        <f t="shared" si="17"/>
        <v/>
      </c>
    </row>
    <row r="380" spans="1:77" x14ac:dyDescent="0.25">
      <c r="A380" s="1"/>
      <c r="B380" s="27"/>
      <c r="C380" s="318" t="s">
        <v>96</v>
      </c>
      <c r="D380" s="319"/>
      <c r="E380" s="320"/>
      <c r="F380" s="321" t="str">
        <f ca="1">IFERROR(IF(INDEX('Staff List'!$U$9:$U$358, MATCH(M379, 'Staff List'!$B$9:$B$358, 0))="", "", INDEX('Staff List'!$U$9:$U$358, MATCH(M379, 'Staff List'!$B$9:$B$358, 0))), "")</f>
        <v/>
      </c>
      <c r="G380" s="322"/>
      <c r="H380" s="322"/>
      <c r="I380" s="322"/>
      <c r="J380" s="322"/>
      <c r="K380" s="322"/>
      <c r="L380" s="322"/>
      <c r="M380" s="81">
        <f ca="1">BI370+1</f>
        <v>675</v>
      </c>
      <c r="N380" s="28"/>
      <c r="O380" s="318" t="s">
        <v>96</v>
      </c>
      <c r="P380" s="319"/>
      <c r="Q380" s="320"/>
      <c r="R380" s="321" t="str">
        <f ca="1">IFERROR(IF(INDEX('Staff List'!$U$9:$U$358, MATCH(Y379, 'Staff List'!$B$9:$B$358, 0))="", "", INDEX('Staff List'!$U$9:$U$358, MATCH(Y379, 'Staff List'!$B$9:$B$358, 0))), "")</f>
        <v/>
      </c>
      <c r="S380" s="322"/>
      <c r="T380" s="322"/>
      <c r="U380" s="322"/>
      <c r="V380" s="322"/>
      <c r="W380" s="322"/>
      <c r="X380" s="322"/>
      <c r="Y380" s="81">
        <f ca="1">M380+1</f>
        <v>676</v>
      </c>
      <c r="Z380" s="28"/>
      <c r="AA380" s="318" t="s">
        <v>96</v>
      </c>
      <c r="AB380" s="319"/>
      <c r="AC380" s="320"/>
      <c r="AD380" s="321" t="str">
        <f ca="1">IFERROR(IF(INDEX('Staff List'!$U$9:$U$358, MATCH(AK379, 'Staff List'!$B$9:$B$358, 0))="", "", INDEX('Staff List'!$U$9:$U$358, MATCH(AK379, 'Staff List'!$B$9:$B$358, 0))), "")</f>
        <v/>
      </c>
      <c r="AE380" s="322"/>
      <c r="AF380" s="322"/>
      <c r="AG380" s="322"/>
      <c r="AH380" s="322"/>
      <c r="AI380" s="322"/>
      <c r="AJ380" s="322"/>
      <c r="AK380" s="81">
        <f ca="1">Y380+1</f>
        <v>677</v>
      </c>
      <c r="AL380" s="28"/>
      <c r="AM380" s="318" t="s">
        <v>96</v>
      </c>
      <c r="AN380" s="319"/>
      <c r="AO380" s="320"/>
      <c r="AP380" s="321" t="str">
        <f ca="1">IFERROR(IF(INDEX('Staff List'!$U$9:$U$358, MATCH(AW379, 'Staff List'!$B$9:$B$358, 0))="", "", INDEX('Staff List'!$U$9:$U$358, MATCH(AW379, 'Staff List'!$B$9:$B$358, 0))), "")</f>
        <v/>
      </c>
      <c r="AQ380" s="322"/>
      <c r="AR380" s="322"/>
      <c r="AS380" s="322"/>
      <c r="AT380" s="322"/>
      <c r="AU380" s="322"/>
      <c r="AV380" s="322"/>
      <c r="AW380" s="81">
        <f ca="1">AK380+1</f>
        <v>678</v>
      </c>
      <c r="AX380" s="28"/>
      <c r="AY380" s="318" t="s">
        <v>96</v>
      </c>
      <c r="AZ380" s="319"/>
      <c r="BA380" s="320"/>
      <c r="BB380" s="321" t="str">
        <f ca="1">IFERROR(IF(INDEX('Staff List'!$U$9:$U$358, MATCH(BI379, 'Staff List'!$B$9:$B$358, 0))="", "", INDEX('Staff List'!$U$9:$U$358, MATCH(BI379, 'Staff List'!$B$9:$B$358, 0))), "")</f>
        <v/>
      </c>
      <c r="BC380" s="322"/>
      <c r="BD380" s="322"/>
      <c r="BE380" s="322"/>
      <c r="BF380" s="322"/>
      <c r="BG380" s="322"/>
      <c r="BH380" s="322"/>
      <c r="BI380" s="81">
        <f ca="1">AW380+1</f>
        <v>679</v>
      </c>
      <c r="BJ380" s="29"/>
      <c r="BK380" s="1"/>
      <c r="BT380" s="8">
        <v>379</v>
      </c>
      <c r="BU380" s="9" t="str">
        <f>IFERROR(IF(INDEX($CL$2:$CL$7, MATCH(BU379, $CK$2:$CK$7, 0))&lt;=COUNTIF($BU$2:BU379, BU377), "", BU377), "")</f>
        <v/>
      </c>
      <c r="BV380" s="9" t="str">
        <f>IF(BU380="", "", COUNTIF($BU$2:BU380, BU380))</f>
        <v/>
      </c>
      <c r="BW380" s="68" t="str">
        <f t="shared" si="16"/>
        <v/>
      </c>
      <c r="BY380" s="80" t="str">
        <f t="shared" si="17"/>
        <v/>
      </c>
    </row>
    <row r="381" spans="1:77" x14ac:dyDescent="0.25">
      <c r="A381" s="1"/>
      <c r="B381" s="27"/>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c r="BA381" s="28"/>
      <c r="BB381" s="28"/>
      <c r="BC381" s="28"/>
      <c r="BD381" s="28"/>
      <c r="BE381" s="28"/>
      <c r="BF381" s="28"/>
      <c r="BG381" s="28"/>
      <c r="BH381" s="28"/>
      <c r="BI381" s="28"/>
      <c r="BJ381" s="29"/>
      <c r="BK381" s="1"/>
      <c r="BT381" s="8">
        <v>380</v>
      </c>
      <c r="BU381" s="9" t="str">
        <f>IFERROR(IF(INDEX($CL$2:$CL$7, MATCH(BU380, $CK$2:$CK$7, 0))&lt;=COUNTIF($BU$2:BU380, BU377), "", BU377), "")</f>
        <v/>
      </c>
      <c r="BV381" s="9" t="str">
        <f>IF(BU381="", "", COUNTIF($BU$2:BU381, BU381))</f>
        <v/>
      </c>
      <c r="BW381" s="68" t="str">
        <f t="shared" si="16"/>
        <v/>
      </c>
      <c r="BY381" s="80" t="str">
        <f t="shared" si="17"/>
        <v/>
      </c>
    </row>
    <row r="382" spans="1:77" x14ac:dyDescent="0.25">
      <c r="A382" s="1"/>
      <c r="B382" s="27"/>
      <c r="C382" s="121" t="str">
        <f ca="1">"Tier "&amp;M388&amp;""</f>
        <v xml:space="preserve">Tier </v>
      </c>
      <c r="D382" s="122"/>
      <c r="E382" s="122"/>
      <c r="F382" s="122"/>
      <c r="G382" s="122"/>
      <c r="H382" s="122"/>
      <c r="I382" s="122"/>
      <c r="J382" s="122"/>
      <c r="K382" s="122"/>
      <c r="L382" s="122"/>
      <c r="M382" s="239"/>
      <c r="N382" s="28"/>
      <c r="O382" s="121" t="str">
        <f ca="1">"Tier "&amp;Y388&amp;""</f>
        <v xml:space="preserve">Tier </v>
      </c>
      <c r="P382" s="122"/>
      <c r="Q382" s="122"/>
      <c r="R382" s="122"/>
      <c r="S382" s="122"/>
      <c r="T382" s="122"/>
      <c r="U382" s="122"/>
      <c r="V382" s="122"/>
      <c r="W382" s="122"/>
      <c r="X382" s="122"/>
      <c r="Y382" s="239"/>
      <c r="Z382" s="28"/>
      <c r="AA382" s="121" t="str">
        <f ca="1">"Tier "&amp;AK388&amp;""</f>
        <v xml:space="preserve">Tier </v>
      </c>
      <c r="AB382" s="122"/>
      <c r="AC382" s="122"/>
      <c r="AD382" s="122"/>
      <c r="AE382" s="122"/>
      <c r="AF382" s="122"/>
      <c r="AG382" s="122"/>
      <c r="AH382" s="122"/>
      <c r="AI382" s="122"/>
      <c r="AJ382" s="122"/>
      <c r="AK382" s="239"/>
      <c r="AL382" s="28"/>
      <c r="AM382" s="121" t="str">
        <f ca="1">"Tier "&amp;AW388&amp;""</f>
        <v xml:space="preserve">Tier </v>
      </c>
      <c r="AN382" s="122"/>
      <c r="AO382" s="122"/>
      <c r="AP382" s="122"/>
      <c r="AQ382" s="122"/>
      <c r="AR382" s="122"/>
      <c r="AS382" s="122"/>
      <c r="AT382" s="122"/>
      <c r="AU382" s="122"/>
      <c r="AV382" s="122"/>
      <c r="AW382" s="239"/>
      <c r="AX382" s="28"/>
      <c r="AY382" s="121" t="str">
        <f ca="1">"Tier "&amp;BI388&amp;""</f>
        <v xml:space="preserve">Tier </v>
      </c>
      <c r="AZ382" s="122"/>
      <c r="BA382" s="122"/>
      <c r="BB382" s="122"/>
      <c r="BC382" s="122"/>
      <c r="BD382" s="122"/>
      <c r="BE382" s="122"/>
      <c r="BF382" s="122"/>
      <c r="BG382" s="122"/>
      <c r="BH382" s="122"/>
      <c r="BI382" s="239"/>
      <c r="BJ382" s="29"/>
      <c r="BK382" s="1"/>
      <c r="BT382" s="8">
        <v>381</v>
      </c>
      <c r="BU382" s="9" t="str">
        <f>IFERROR(IF(INDEX($CL$2:$CL$7,MATCH(BU377,$CK$2:$CK$7,0))&lt;=COUNTIF($BU$2:BU381,BU377),IF((BU377+1)&lt;=6,BU377+1,""),BU377), "")</f>
        <v/>
      </c>
      <c r="BV382" s="9" t="str">
        <f>IF(BU382="", "", COUNTIF($BU$2:BU382, BU382))</f>
        <v/>
      </c>
      <c r="BW382" s="68" t="str">
        <f t="shared" si="16"/>
        <v/>
      </c>
      <c r="BY382" s="80" t="str">
        <f t="shared" si="17"/>
        <v/>
      </c>
    </row>
    <row r="383" spans="1:77" x14ac:dyDescent="0.25">
      <c r="A383" s="1"/>
      <c r="B383" s="27"/>
      <c r="C383" s="326" t="s">
        <v>91</v>
      </c>
      <c r="D383" s="325"/>
      <c r="E383" s="327"/>
      <c r="F383" s="328" t="str">
        <f ca="1">IFERROR(IF(INDEX('Staff List'!$C$9:$C$358, MATCH(M389, 'Staff List'!$B$9:$B$358, 0))="", "", INDEX('Staff List'!$C$9:$C$358, MATCH(M389, 'Staff List'!$B$9:$B$358, 0))), "")</f>
        <v/>
      </c>
      <c r="G383" s="329"/>
      <c r="H383" s="329"/>
      <c r="I383" s="329"/>
      <c r="J383" s="329"/>
      <c r="K383" s="329"/>
      <c r="L383" s="329"/>
      <c r="M383" s="330"/>
      <c r="N383" s="28"/>
      <c r="O383" s="326" t="s">
        <v>91</v>
      </c>
      <c r="P383" s="325"/>
      <c r="Q383" s="327"/>
      <c r="R383" s="328" t="str">
        <f ca="1">IFERROR(IF(INDEX('Staff List'!$C$9:$C$358, MATCH(Y389, 'Staff List'!$B$9:$B$358, 0))="", "", INDEX('Staff List'!$C$9:$C$358, MATCH(Y389, 'Staff List'!$B$9:$B$358, 0))), "")</f>
        <v/>
      </c>
      <c r="S383" s="329"/>
      <c r="T383" s="329"/>
      <c r="U383" s="329"/>
      <c r="V383" s="329"/>
      <c r="W383" s="329"/>
      <c r="X383" s="329"/>
      <c r="Y383" s="330"/>
      <c r="Z383" s="28"/>
      <c r="AA383" s="326" t="s">
        <v>91</v>
      </c>
      <c r="AB383" s="325"/>
      <c r="AC383" s="327"/>
      <c r="AD383" s="328" t="str">
        <f ca="1">IFERROR(IF(INDEX('Staff List'!$C$9:$C$358, MATCH(AK389, 'Staff List'!$B$9:$B$358, 0))="", "", INDEX('Staff List'!$C$9:$C$358, MATCH(AK389, 'Staff List'!$B$9:$B$358, 0))), "")</f>
        <v/>
      </c>
      <c r="AE383" s="329"/>
      <c r="AF383" s="329"/>
      <c r="AG383" s="329"/>
      <c r="AH383" s="329"/>
      <c r="AI383" s="329"/>
      <c r="AJ383" s="329"/>
      <c r="AK383" s="330"/>
      <c r="AL383" s="28"/>
      <c r="AM383" s="326" t="s">
        <v>91</v>
      </c>
      <c r="AN383" s="325"/>
      <c r="AO383" s="327"/>
      <c r="AP383" s="328" t="str">
        <f ca="1">IFERROR(IF(INDEX('Staff List'!$C$9:$C$358, MATCH(AW389, 'Staff List'!$B$9:$B$358, 0))="", "", INDEX('Staff List'!$C$9:$C$358, MATCH(AW389, 'Staff List'!$B$9:$B$358, 0))), "")</f>
        <v/>
      </c>
      <c r="AQ383" s="329"/>
      <c r="AR383" s="329"/>
      <c r="AS383" s="329"/>
      <c r="AT383" s="329"/>
      <c r="AU383" s="329"/>
      <c r="AV383" s="329"/>
      <c r="AW383" s="330"/>
      <c r="AX383" s="28"/>
      <c r="AY383" s="326" t="s">
        <v>91</v>
      </c>
      <c r="AZ383" s="325"/>
      <c r="BA383" s="327"/>
      <c r="BB383" s="328" t="str">
        <f ca="1">IFERROR(IF(INDEX('Staff List'!$C$9:$C$358, MATCH(BI389, 'Staff List'!$B$9:$B$358, 0))="", "", INDEX('Staff List'!$C$9:$C$358, MATCH(BI389, 'Staff List'!$B$9:$B$358, 0))), "")</f>
        <v/>
      </c>
      <c r="BC383" s="329"/>
      <c r="BD383" s="329"/>
      <c r="BE383" s="329"/>
      <c r="BF383" s="329"/>
      <c r="BG383" s="329"/>
      <c r="BH383" s="329"/>
      <c r="BI383" s="330"/>
      <c r="BJ383" s="29"/>
      <c r="BK383" s="1"/>
      <c r="BT383" s="8">
        <v>382</v>
      </c>
      <c r="BU383" s="9" t="str">
        <f>IFERROR(IF(INDEX($CL$2:$CL$7, MATCH(BU382, $CK$2:$CK$7, 0))&lt;=COUNTIF($BU$2:BU382, BU382), "", BU382), "")</f>
        <v/>
      </c>
      <c r="BV383" s="9" t="str">
        <f>IF(BU383="", "", COUNTIF($BU$2:BU383, BU383))</f>
        <v/>
      </c>
      <c r="BW383" s="68" t="str">
        <f t="shared" si="16"/>
        <v/>
      </c>
      <c r="BY383" s="80" t="str">
        <f t="shared" si="17"/>
        <v/>
      </c>
    </row>
    <row r="384" spans="1:77" x14ac:dyDescent="0.25">
      <c r="A384" s="1"/>
      <c r="B384" s="27"/>
      <c r="C384" s="332" t="s">
        <v>90</v>
      </c>
      <c r="D384" s="333"/>
      <c r="E384" s="72" t="str">
        <f ca="1">IFERROR(INDEX('Staff List'!$K$9:$K$358, MATCH(M389, 'Staff List'!$B$9:$B$358, 0)), "")</f>
        <v/>
      </c>
      <c r="F384" s="317" t="str">
        <f ca="1">IFERROR(IF(INDEX('Staff List'!$D$9:$D$358, MATCH(M389, 'Staff List'!$B$9:$B$358, 0))="", "", INDEX('Staff List'!$D$9:$D$358, MATCH(M389, 'Staff List'!$B$9:$B$358, 0))), "")</f>
        <v/>
      </c>
      <c r="G384" s="313"/>
      <c r="H384" s="313"/>
      <c r="I384" s="313"/>
      <c r="J384" s="313"/>
      <c r="K384" s="313"/>
      <c r="L384" s="313"/>
      <c r="M384" s="331"/>
      <c r="N384" s="28"/>
      <c r="O384" s="332" t="s">
        <v>90</v>
      </c>
      <c r="P384" s="333"/>
      <c r="Q384" s="72" t="str">
        <f ca="1">IFERROR(INDEX('Staff List'!$K$9:$K$358, MATCH(Y389, 'Staff List'!$B$9:$B$358, 0)), "")</f>
        <v/>
      </c>
      <c r="R384" s="317" t="str">
        <f ca="1">IFERROR(IF(INDEX('Staff List'!$D$9:$D$358, MATCH(Y389, 'Staff List'!$B$9:$B$358, 0))="", "", INDEX('Staff List'!$D$9:$D$358, MATCH(Y389, 'Staff List'!$B$9:$B$358, 0))), "")</f>
        <v/>
      </c>
      <c r="S384" s="313"/>
      <c r="T384" s="313"/>
      <c r="U384" s="313"/>
      <c r="V384" s="313"/>
      <c r="W384" s="313"/>
      <c r="X384" s="313"/>
      <c r="Y384" s="331"/>
      <c r="Z384" s="28"/>
      <c r="AA384" s="332" t="s">
        <v>90</v>
      </c>
      <c r="AB384" s="333"/>
      <c r="AC384" s="72" t="str">
        <f ca="1">IFERROR(INDEX('Staff List'!$K$9:$K$358, MATCH(AK389, 'Staff List'!$B$9:$B$358, 0)), "")</f>
        <v/>
      </c>
      <c r="AD384" s="317" t="str">
        <f ca="1">IFERROR(IF(INDEX('Staff List'!$D$9:$D$358, MATCH(AK389, 'Staff List'!$B$9:$B$358, 0))="", "", INDEX('Staff List'!$D$9:$D$358, MATCH(AK389, 'Staff List'!$B$9:$B$358, 0))), "")</f>
        <v/>
      </c>
      <c r="AE384" s="313"/>
      <c r="AF384" s="313"/>
      <c r="AG384" s="313"/>
      <c r="AH384" s="313"/>
      <c r="AI384" s="313"/>
      <c r="AJ384" s="313"/>
      <c r="AK384" s="331"/>
      <c r="AL384" s="28"/>
      <c r="AM384" s="332" t="s">
        <v>90</v>
      </c>
      <c r="AN384" s="333"/>
      <c r="AO384" s="72" t="str">
        <f ca="1">IFERROR(INDEX('Staff List'!$K$9:$K$358, MATCH(AW389, 'Staff List'!$B$9:$B$358, 0)), "")</f>
        <v/>
      </c>
      <c r="AP384" s="317" t="str">
        <f ca="1">IFERROR(IF(INDEX('Staff List'!$D$9:$D$358, MATCH(AW389, 'Staff List'!$B$9:$B$358, 0))="", "", INDEX('Staff List'!$D$9:$D$358, MATCH(AW389, 'Staff List'!$B$9:$B$358, 0))), "")</f>
        <v/>
      </c>
      <c r="AQ384" s="313"/>
      <c r="AR384" s="313"/>
      <c r="AS384" s="313"/>
      <c r="AT384" s="313"/>
      <c r="AU384" s="313"/>
      <c r="AV384" s="313"/>
      <c r="AW384" s="331"/>
      <c r="AX384" s="28"/>
      <c r="AY384" s="332" t="s">
        <v>90</v>
      </c>
      <c r="AZ384" s="333"/>
      <c r="BA384" s="72" t="str">
        <f ca="1">IFERROR(INDEX('Staff List'!$K$9:$K$358, MATCH(BI389, 'Staff List'!$B$9:$B$358, 0)), "")</f>
        <v/>
      </c>
      <c r="BB384" s="317" t="str">
        <f ca="1">IFERROR(IF(INDEX('Staff List'!$D$9:$D$358, MATCH(BI389, 'Staff List'!$B$9:$B$358, 0))="", "", INDEX('Staff List'!$D$9:$D$358, MATCH(BI389, 'Staff List'!$B$9:$B$358, 0))), "")</f>
        <v/>
      </c>
      <c r="BC384" s="313"/>
      <c r="BD384" s="313"/>
      <c r="BE384" s="313"/>
      <c r="BF384" s="313"/>
      <c r="BG384" s="313"/>
      <c r="BH384" s="313"/>
      <c r="BI384" s="331"/>
      <c r="BJ384" s="29"/>
      <c r="BK384" s="1"/>
      <c r="BT384" s="8">
        <v>383</v>
      </c>
      <c r="BU384" s="9" t="str">
        <f>IFERROR(IF(INDEX($CL$2:$CL$7, MATCH(BU383, $CK$2:$CK$7, 0))&lt;=COUNTIF($BU$2:BU383, BU382), "", BU382), "")</f>
        <v/>
      </c>
      <c r="BV384" s="9" t="str">
        <f>IF(BU384="", "", COUNTIF($BU$2:BU384, BU384))</f>
        <v/>
      </c>
      <c r="BW384" s="68" t="str">
        <f t="shared" si="16"/>
        <v/>
      </c>
      <c r="BY384" s="80" t="str">
        <f t="shared" si="17"/>
        <v/>
      </c>
    </row>
    <row r="385" spans="1:77" x14ac:dyDescent="0.25">
      <c r="A385" s="1"/>
      <c r="B385" s="27"/>
      <c r="C385" s="314" t="s">
        <v>95</v>
      </c>
      <c r="D385" s="315"/>
      <c r="E385" s="315"/>
      <c r="F385" s="325"/>
      <c r="G385" s="73" t="str">
        <f ca="1">IFERROR(INDEX('Staff List'!$H$9:$H$358, MATCH(M389, 'Staff List'!$B$9:$B$358, 0)), "")</f>
        <v/>
      </c>
      <c r="H385" s="323" t="str">
        <f ca="1">IFERROR(INDEX('Staff List'!$AU$6:$AU$10, MATCH(G385, 'Staff List'!$AJ$6:$AJ$10, 0)), "")</f>
        <v/>
      </c>
      <c r="I385" s="324"/>
      <c r="J385" s="324"/>
      <c r="K385" s="324"/>
      <c r="L385" s="324"/>
      <c r="M385" s="331"/>
      <c r="N385" s="28"/>
      <c r="O385" s="314" t="s">
        <v>95</v>
      </c>
      <c r="P385" s="315"/>
      <c r="Q385" s="315"/>
      <c r="R385" s="325"/>
      <c r="S385" s="73" t="str">
        <f ca="1">IFERROR(INDEX('Staff List'!$H$9:$H$358, MATCH(Y389, 'Staff List'!$B$9:$B$358, 0)), "")</f>
        <v/>
      </c>
      <c r="T385" s="323" t="str">
        <f ca="1">IFERROR(INDEX('Staff List'!$AU$6:$AU$10, MATCH(S385, 'Staff List'!$AJ$6:$AJ$10, 0)), "")</f>
        <v/>
      </c>
      <c r="U385" s="324"/>
      <c r="V385" s="324"/>
      <c r="W385" s="324"/>
      <c r="X385" s="324"/>
      <c r="Y385" s="331"/>
      <c r="Z385" s="28"/>
      <c r="AA385" s="314" t="s">
        <v>95</v>
      </c>
      <c r="AB385" s="315"/>
      <c r="AC385" s="315"/>
      <c r="AD385" s="325"/>
      <c r="AE385" s="73" t="str">
        <f ca="1">IFERROR(INDEX('Staff List'!$H$9:$H$358, MATCH(AK389, 'Staff List'!$B$9:$B$358, 0)), "")</f>
        <v/>
      </c>
      <c r="AF385" s="323" t="str">
        <f ca="1">IFERROR(INDEX('Staff List'!$AU$6:$AU$10, MATCH(AE385, 'Staff List'!$AJ$6:$AJ$10, 0)), "")</f>
        <v/>
      </c>
      <c r="AG385" s="324"/>
      <c r="AH385" s="324"/>
      <c r="AI385" s="324"/>
      <c r="AJ385" s="324"/>
      <c r="AK385" s="331"/>
      <c r="AL385" s="28"/>
      <c r="AM385" s="314" t="s">
        <v>95</v>
      </c>
      <c r="AN385" s="315"/>
      <c r="AO385" s="315"/>
      <c r="AP385" s="325"/>
      <c r="AQ385" s="73" t="str">
        <f ca="1">IFERROR(INDEX('Staff List'!$H$9:$H$358, MATCH(AW389, 'Staff List'!$B$9:$B$358, 0)), "")</f>
        <v/>
      </c>
      <c r="AR385" s="323" t="str">
        <f ca="1">IFERROR(INDEX('Staff List'!$AU$6:$AU$10, MATCH(AQ385, 'Staff List'!$AJ$6:$AJ$10, 0)), "")</f>
        <v/>
      </c>
      <c r="AS385" s="324"/>
      <c r="AT385" s="324"/>
      <c r="AU385" s="324"/>
      <c r="AV385" s="324"/>
      <c r="AW385" s="331"/>
      <c r="AX385" s="28"/>
      <c r="AY385" s="314" t="s">
        <v>95</v>
      </c>
      <c r="AZ385" s="315"/>
      <c r="BA385" s="315"/>
      <c r="BB385" s="325"/>
      <c r="BC385" s="73" t="str">
        <f ca="1">IFERROR(INDEX('Staff List'!$H$9:$H$358, MATCH(BI389, 'Staff List'!$B$9:$B$358, 0)), "")</f>
        <v/>
      </c>
      <c r="BD385" s="323" t="str">
        <f ca="1">IFERROR(INDEX('Staff List'!$AU$6:$AU$10, MATCH(BC385, 'Staff List'!$AJ$6:$AJ$10, 0)), "")</f>
        <v/>
      </c>
      <c r="BE385" s="324"/>
      <c r="BF385" s="324"/>
      <c r="BG385" s="324"/>
      <c r="BH385" s="324"/>
      <c r="BI385" s="331"/>
      <c r="BJ385" s="29"/>
      <c r="BK385" s="1"/>
      <c r="BT385" s="8">
        <v>384</v>
      </c>
      <c r="BU385" s="9" t="str">
        <f>IFERROR(IF(INDEX($CL$2:$CL$7, MATCH(BU384, $CK$2:$CK$7, 0))&lt;=COUNTIF($BU$2:BU384, BU382), "", BU382), "")</f>
        <v/>
      </c>
      <c r="BV385" s="9" t="str">
        <f>IF(BU385="", "", COUNTIF($BU$2:BU385, BU385))</f>
        <v/>
      </c>
      <c r="BW385" s="68" t="str">
        <f t="shared" si="16"/>
        <v/>
      </c>
      <c r="BY385" s="80" t="str">
        <f t="shared" si="17"/>
        <v/>
      </c>
    </row>
    <row r="386" spans="1:77" x14ac:dyDescent="0.25">
      <c r="A386" s="1"/>
      <c r="B386" s="27"/>
      <c r="C386" s="314" t="s">
        <v>94</v>
      </c>
      <c r="D386" s="315"/>
      <c r="E386" s="315"/>
      <c r="F386" s="315"/>
      <c r="G386" s="74" t="str">
        <f ca="1">IFERROR(INDEX('Staff List'!$G$9:$G$358, MATCH(M389, 'Staff List'!$B$9:$B$358, 0)), "")</f>
        <v/>
      </c>
      <c r="H386" s="317" t="str">
        <f ca="1">IFERROR(INDEX('Staff List'!$AP$6:$AP$8, MATCH(G386, 'Staff List'!$AI$6:$AI$8, 0)), "")</f>
        <v/>
      </c>
      <c r="I386" s="313"/>
      <c r="J386" s="313"/>
      <c r="K386" s="313"/>
      <c r="L386" s="313"/>
      <c r="M386" s="331"/>
      <c r="N386" s="28"/>
      <c r="O386" s="314" t="s">
        <v>94</v>
      </c>
      <c r="P386" s="315"/>
      <c r="Q386" s="315"/>
      <c r="R386" s="315"/>
      <c r="S386" s="74" t="str">
        <f ca="1">IFERROR(INDEX('Staff List'!$G$9:$G$358, MATCH(Y389, 'Staff List'!$B$9:$B$358, 0)), "")</f>
        <v/>
      </c>
      <c r="T386" s="317" t="str">
        <f ca="1">IFERROR(INDEX('Staff List'!$AP$6:$AP$8, MATCH(S386, 'Staff List'!$AI$6:$AI$8, 0)), "")</f>
        <v/>
      </c>
      <c r="U386" s="313"/>
      <c r="V386" s="313"/>
      <c r="W386" s="313"/>
      <c r="X386" s="313"/>
      <c r="Y386" s="331"/>
      <c r="Z386" s="28"/>
      <c r="AA386" s="314" t="s">
        <v>94</v>
      </c>
      <c r="AB386" s="315"/>
      <c r="AC386" s="315"/>
      <c r="AD386" s="315"/>
      <c r="AE386" s="74" t="str">
        <f ca="1">IFERROR(INDEX('Staff List'!$G$9:$G$358, MATCH(AK389, 'Staff List'!$B$9:$B$358, 0)), "")</f>
        <v/>
      </c>
      <c r="AF386" s="317" t="str">
        <f ca="1">IFERROR(INDEX('Staff List'!$AP$6:$AP$8, MATCH(AE386, 'Staff List'!$AI$6:$AI$8, 0)), "")</f>
        <v/>
      </c>
      <c r="AG386" s="313"/>
      <c r="AH386" s="313"/>
      <c r="AI386" s="313"/>
      <c r="AJ386" s="313"/>
      <c r="AK386" s="331"/>
      <c r="AL386" s="28"/>
      <c r="AM386" s="314" t="s">
        <v>94</v>
      </c>
      <c r="AN386" s="315"/>
      <c r="AO386" s="315"/>
      <c r="AP386" s="315"/>
      <c r="AQ386" s="74" t="str">
        <f ca="1">IFERROR(INDEX('Staff List'!$G$9:$G$358, MATCH(AW389, 'Staff List'!$B$9:$B$358, 0)), "")</f>
        <v/>
      </c>
      <c r="AR386" s="317" t="str">
        <f ca="1">IFERROR(INDEX('Staff List'!$AP$6:$AP$8, MATCH(AQ386, 'Staff List'!$AI$6:$AI$8, 0)), "")</f>
        <v/>
      </c>
      <c r="AS386" s="313"/>
      <c r="AT386" s="313"/>
      <c r="AU386" s="313"/>
      <c r="AV386" s="313"/>
      <c r="AW386" s="331"/>
      <c r="AX386" s="28"/>
      <c r="AY386" s="314" t="s">
        <v>94</v>
      </c>
      <c r="AZ386" s="315"/>
      <c r="BA386" s="315"/>
      <c r="BB386" s="315"/>
      <c r="BC386" s="74" t="str">
        <f ca="1">IFERROR(INDEX('Staff List'!$G$9:$G$358, MATCH(BI389, 'Staff List'!$B$9:$B$358, 0)), "")</f>
        <v/>
      </c>
      <c r="BD386" s="317" t="str">
        <f ca="1">IFERROR(INDEX('Staff List'!$AP$6:$AP$8, MATCH(BC386, 'Staff List'!$AI$6:$AI$8, 0)), "")</f>
        <v/>
      </c>
      <c r="BE386" s="313"/>
      <c r="BF386" s="313"/>
      <c r="BG386" s="313"/>
      <c r="BH386" s="313"/>
      <c r="BI386" s="331"/>
      <c r="BJ386" s="29"/>
      <c r="BK386" s="1"/>
      <c r="BT386" s="8">
        <v>385</v>
      </c>
      <c r="BU386" s="9" t="str">
        <f>IFERROR(IF(INDEX($CL$2:$CL$7, MATCH(BU385, $CK$2:$CK$7, 0))&lt;=COUNTIF($BU$2:BU385, BU382), "", BU382), "")</f>
        <v/>
      </c>
      <c r="BV386" s="9" t="str">
        <f>IF(BU386="", "", COUNTIF($BU$2:BU386, BU386))</f>
        <v/>
      </c>
      <c r="BW386" s="68" t="str">
        <f t="shared" si="16"/>
        <v/>
      </c>
      <c r="BY386" s="80" t="str">
        <f t="shared" si="17"/>
        <v/>
      </c>
    </row>
    <row r="387" spans="1:77" x14ac:dyDescent="0.25">
      <c r="A387" s="1"/>
      <c r="B387" s="27"/>
      <c r="C387" s="314" t="s">
        <v>97</v>
      </c>
      <c r="D387" s="315"/>
      <c r="E387" s="315"/>
      <c r="F387" s="319"/>
      <c r="G387" s="320"/>
      <c r="H387" s="317" t="str">
        <f ca="1">IFERROR(INDEX('Staff List'!$AT$6:$AT$8, MATCH(E384, 'Staff List'!$AM$6:$AM$8, 0)), "")</f>
        <v/>
      </c>
      <c r="I387" s="313"/>
      <c r="J387" s="313"/>
      <c r="K387" s="313"/>
      <c r="L387" s="313"/>
      <c r="M387" s="75" t="e">
        <f ca="1">INDEX($BY$2:$BY$401, MATCH(M390, $BT$2:$BT$401, 0))</f>
        <v>#N/A</v>
      </c>
      <c r="N387" s="28"/>
      <c r="O387" s="314" t="s">
        <v>97</v>
      </c>
      <c r="P387" s="315"/>
      <c r="Q387" s="315"/>
      <c r="R387" s="319"/>
      <c r="S387" s="320"/>
      <c r="T387" s="317" t="str">
        <f ca="1">IFERROR(INDEX('Staff List'!$AT$6:$AT$8, MATCH(Q384, 'Staff List'!$AM$6:$AM$8, 0)), "")</f>
        <v/>
      </c>
      <c r="U387" s="313"/>
      <c r="V387" s="313"/>
      <c r="W387" s="313"/>
      <c r="X387" s="313"/>
      <c r="Y387" s="75" t="e">
        <f ca="1">INDEX($BY$2:$BY$401, MATCH(Y390, $BT$2:$BT$401, 0))</f>
        <v>#N/A</v>
      </c>
      <c r="Z387" s="28"/>
      <c r="AA387" s="314" t="s">
        <v>97</v>
      </c>
      <c r="AB387" s="315"/>
      <c r="AC387" s="315"/>
      <c r="AD387" s="319"/>
      <c r="AE387" s="320"/>
      <c r="AF387" s="317" t="str">
        <f ca="1">IFERROR(INDEX('Staff List'!$AT$6:$AT$8, MATCH(AC384, 'Staff List'!$AM$6:$AM$8, 0)), "")</f>
        <v/>
      </c>
      <c r="AG387" s="313"/>
      <c r="AH387" s="313"/>
      <c r="AI387" s="313"/>
      <c r="AJ387" s="313"/>
      <c r="AK387" s="75" t="e">
        <f ca="1">INDEX($BY$2:$BY$401, MATCH(AK390, $BT$2:$BT$401, 0))</f>
        <v>#N/A</v>
      </c>
      <c r="AL387" s="28"/>
      <c r="AM387" s="314" t="s">
        <v>97</v>
      </c>
      <c r="AN387" s="315"/>
      <c r="AO387" s="315"/>
      <c r="AP387" s="319"/>
      <c r="AQ387" s="320"/>
      <c r="AR387" s="317" t="str">
        <f ca="1">IFERROR(INDEX('Staff List'!$AT$6:$AT$8, MATCH(AO384, 'Staff List'!$AM$6:$AM$8, 0)), "")</f>
        <v/>
      </c>
      <c r="AS387" s="313"/>
      <c r="AT387" s="313"/>
      <c r="AU387" s="313"/>
      <c r="AV387" s="313"/>
      <c r="AW387" s="75" t="e">
        <f ca="1">INDEX($BY$2:$BY$401, MATCH(AW390, $BT$2:$BT$401, 0))</f>
        <v>#N/A</v>
      </c>
      <c r="AX387" s="28"/>
      <c r="AY387" s="314" t="s">
        <v>97</v>
      </c>
      <c r="AZ387" s="315"/>
      <c r="BA387" s="315"/>
      <c r="BB387" s="319"/>
      <c r="BC387" s="320"/>
      <c r="BD387" s="317" t="str">
        <f ca="1">IFERROR(INDEX('Staff List'!$AT$6:$AT$8, MATCH(BA384, 'Staff List'!$AM$6:$AM$8, 0)), "")</f>
        <v/>
      </c>
      <c r="BE387" s="313"/>
      <c r="BF387" s="313"/>
      <c r="BG387" s="313"/>
      <c r="BH387" s="313"/>
      <c r="BI387" s="75" t="e">
        <f ca="1">INDEX($BY$2:$BY$401, MATCH(BI390, $BT$2:$BT$401, 0))</f>
        <v>#N/A</v>
      </c>
      <c r="BJ387" s="29"/>
      <c r="BK387" s="1"/>
      <c r="BT387" s="8">
        <v>386</v>
      </c>
      <c r="BU387" s="9" t="str">
        <f>IFERROR(IF(INDEX($CL$2:$CL$7,MATCH(BU382,$CK$2:$CK$7,0))&lt;=COUNTIF($BU$2:BU386,BU382),IF((BU382+1)&lt;=6,BU382+1,""),BU382), "")</f>
        <v/>
      </c>
      <c r="BV387" s="9" t="str">
        <f>IF(BU387="", "", COUNTIF($BU$2:BU387, BU387))</f>
        <v/>
      </c>
      <c r="BW387" s="68" t="str">
        <f t="shared" ref="BW387:BW401" si="18">IF(BU387="", "", CONCATENATE(BU387, ":", BV387))</f>
        <v/>
      </c>
      <c r="BY387" s="80" t="str">
        <f t="shared" ref="BY387:BY401" si="19">IFERROR(IF(BW387="", "", INDEX($BN$2:$BN$351, MATCH(BW387, $BR$2:$BR$351, 0))), "")</f>
        <v/>
      </c>
    </row>
    <row r="388" spans="1:77" x14ac:dyDescent="0.25">
      <c r="A388" s="1"/>
      <c r="B388" s="27"/>
      <c r="C388" s="314" t="s">
        <v>93</v>
      </c>
      <c r="D388" s="315"/>
      <c r="E388" s="316"/>
      <c r="F388" s="313" t="str">
        <f ca="1">IFERROR(IF(INDEX('Staff List'!$M$9:$M$358, MATCH(M389, 'Staff List'!$B$9:$B$358, 0))="", "", INDEX('Staff List'!$M$9:$M$358, MATCH(M389, 'Staff List'!$B$9:$B$358, 0))), "")</f>
        <v/>
      </c>
      <c r="G388" s="313"/>
      <c r="H388" s="313"/>
      <c r="I388" s="313"/>
      <c r="J388" s="313"/>
      <c r="K388" s="313"/>
      <c r="L388" s="313"/>
      <c r="M388" s="75" t="str">
        <f ca="1">IFERROR(INDEX($BO$2:$BO$351, MATCH(M387, $BP$2:$BP$351, 0)), "")</f>
        <v/>
      </c>
      <c r="N388" s="28"/>
      <c r="O388" s="314" t="s">
        <v>93</v>
      </c>
      <c r="P388" s="315"/>
      <c r="Q388" s="316"/>
      <c r="R388" s="313" t="str">
        <f ca="1">IFERROR(IF(INDEX('Staff List'!$M$9:$M$358, MATCH(Y389, 'Staff List'!$B$9:$B$358, 0))="", "", INDEX('Staff List'!$M$9:$M$358, MATCH(Y389, 'Staff List'!$B$9:$B$358, 0))), "")</f>
        <v/>
      </c>
      <c r="S388" s="313"/>
      <c r="T388" s="313"/>
      <c r="U388" s="313"/>
      <c r="V388" s="313"/>
      <c r="W388" s="313"/>
      <c r="X388" s="313"/>
      <c r="Y388" s="75" t="str">
        <f ca="1">IFERROR(INDEX($BO$2:$BO$351, MATCH(Y387, $BP$2:$BP$351, 0)), "")</f>
        <v/>
      </c>
      <c r="Z388" s="28"/>
      <c r="AA388" s="314" t="s">
        <v>93</v>
      </c>
      <c r="AB388" s="315"/>
      <c r="AC388" s="316"/>
      <c r="AD388" s="313" t="str">
        <f ca="1">IFERROR(IF(INDEX('Staff List'!$M$9:$M$358, MATCH(AK389, 'Staff List'!$B$9:$B$358, 0))="", "", INDEX('Staff List'!$M$9:$M$358, MATCH(AK389, 'Staff List'!$B$9:$B$358, 0))), "")</f>
        <v/>
      </c>
      <c r="AE388" s="313"/>
      <c r="AF388" s="313"/>
      <c r="AG388" s="313"/>
      <c r="AH388" s="313"/>
      <c r="AI388" s="313"/>
      <c r="AJ388" s="313"/>
      <c r="AK388" s="75" t="str">
        <f ca="1">IFERROR(INDEX($BO$2:$BO$351, MATCH(AK387, $BP$2:$BP$351, 0)), "")</f>
        <v/>
      </c>
      <c r="AL388" s="28"/>
      <c r="AM388" s="314" t="s">
        <v>93</v>
      </c>
      <c r="AN388" s="315"/>
      <c r="AO388" s="316"/>
      <c r="AP388" s="313" t="str">
        <f ca="1">IFERROR(IF(INDEX('Staff List'!$M$9:$M$358, MATCH(AW389, 'Staff List'!$B$9:$B$358, 0))="", "", INDEX('Staff List'!$M$9:$M$358, MATCH(AW389, 'Staff List'!$B$9:$B$358, 0))), "")</f>
        <v/>
      </c>
      <c r="AQ388" s="313"/>
      <c r="AR388" s="313"/>
      <c r="AS388" s="313"/>
      <c r="AT388" s="313"/>
      <c r="AU388" s="313"/>
      <c r="AV388" s="313"/>
      <c r="AW388" s="75" t="str">
        <f ca="1">IFERROR(INDEX($BO$2:$BO$351, MATCH(AW387, $BP$2:$BP$351, 0)), "")</f>
        <v/>
      </c>
      <c r="AX388" s="28"/>
      <c r="AY388" s="314" t="s">
        <v>93</v>
      </c>
      <c r="AZ388" s="315"/>
      <c r="BA388" s="316"/>
      <c r="BB388" s="313" t="str">
        <f ca="1">IFERROR(IF(INDEX('Staff List'!$M$9:$M$358, MATCH(BI389, 'Staff List'!$B$9:$B$358, 0))="", "", INDEX('Staff List'!$M$9:$M$358, MATCH(BI389, 'Staff List'!$B$9:$B$358, 0))), "")</f>
        <v/>
      </c>
      <c r="BC388" s="313"/>
      <c r="BD388" s="313"/>
      <c r="BE388" s="313"/>
      <c r="BF388" s="313"/>
      <c r="BG388" s="313"/>
      <c r="BH388" s="313"/>
      <c r="BI388" s="75" t="str">
        <f ca="1">IFERROR(INDEX($BO$2:$BO$351, MATCH(BI387, $BP$2:$BP$351, 0)), "")</f>
        <v/>
      </c>
      <c r="BJ388" s="29"/>
      <c r="BK388" s="1"/>
      <c r="BT388" s="8">
        <v>387</v>
      </c>
      <c r="BU388" s="9" t="str">
        <f>IFERROR(IF(INDEX($CL$2:$CL$7, MATCH(BU387, $CK$2:$CK$7, 0))&lt;=COUNTIF($BU$2:BU387, BU387), "", BU387), "")</f>
        <v/>
      </c>
      <c r="BV388" s="9" t="str">
        <f>IF(BU388="", "", COUNTIF($BU$2:BU388, BU388))</f>
        <v/>
      </c>
      <c r="BW388" s="68" t="str">
        <f t="shared" si="18"/>
        <v/>
      </c>
      <c r="BY388" s="80" t="str">
        <f t="shared" si="19"/>
        <v/>
      </c>
    </row>
    <row r="389" spans="1:77" x14ac:dyDescent="0.25">
      <c r="A389" s="1"/>
      <c r="B389" s="27"/>
      <c r="C389" s="314" t="s">
        <v>92</v>
      </c>
      <c r="D389" s="315"/>
      <c r="E389" s="316"/>
      <c r="F389" s="317" t="str">
        <f ca="1">IFERROR(IF(INDEX('Staff List'!$Q$9:$Q$358, MATCH(M389, 'Staff List'!$B$9:$B$358, 0))="", "", INDEX('Staff List'!$Q$9:$Q$358, MATCH(M389, 'Staff List'!$B$9:$B$358, 0))), "")</f>
        <v/>
      </c>
      <c r="G389" s="313"/>
      <c r="H389" s="313"/>
      <c r="I389" s="313"/>
      <c r="J389" s="313"/>
      <c r="K389" s="313"/>
      <c r="L389" s="313"/>
      <c r="M389" s="75" t="str">
        <f ca="1">IFERROR(IF(M387="", "", INDEX($BN$2:$BN$351, MATCH(M387, $BP$2:$BP$351, 0))), "")</f>
        <v/>
      </c>
      <c r="N389" s="28"/>
      <c r="O389" s="314" t="s">
        <v>92</v>
      </c>
      <c r="P389" s="315"/>
      <c r="Q389" s="316"/>
      <c r="R389" s="317" t="str">
        <f ca="1">IFERROR(IF(INDEX('Staff List'!$Q$9:$Q$358, MATCH(Y389, 'Staff List'!$B$9:$B$358, 0))="", "", INDEX('Staff List'!$Q$9:$Q$358, MATCH(Y389, 'Staff List'!$B$9:$B$358, 0))), "")</f>
        <v/>
      </c>
      <c r="S389" s="313"/>
      <c r="T389" s="313"/>
      <c r="U389" s="313"/>
      <c r="V389" s="313"/>
      <c r="W389" s="313"/>
      <c r="X389" s="313"/>
      <c r="Y389" s="75" t="str">
        <f ca="1">IFERROR(IF(Y387="", "", INDEX($BN$2:$BN$351, MATCH(Y387, $BP$2:$BP$351, 0))), "")</f>
        <v/>
      </c>
      <c r="Z389" s="28"/>
      <c r="AA389" s="314" t="s">
        <v>92</v>
      </c>
      <c r="AB389" s="315"/>
      <c r="AC389" s="316"/>
      <c r="AD389" s="317" t="str">
        <f ca="1">IFERROR(IF(INDEX('Staff List'!$Q$9:$Q$358, MATCH(AK389, 'Staff List'!$B$9:$B$358, 0))="", "", INDEX('Staff List'!$Q$9:$Q$358, MATCH(AK389, 'Staff List'!$B$9:$B$358, 0))), "")</f>
        <v/>
      </c>
      <c r="AE389" s="313"/>
      <c r="AF389" s="313"/>
      <c r="AG389" s="313"/>
      <c r="AH389" s="313"/>
      <c r="AI389" s="313"/>
      <c r="AJ389" s="313"/>
      <c r="AK389" s="75" t="str">
        <f ca="1">IFERROR(IF(AK387="", "", INDEX($BN$2:$BN$351, MATCH(AK387, $BP$2:$BP$351, 0))), "")</f>
        <v/>
      </c>
      <c r="AL389" s="28"/>
      <c r="AM389" s="314" t="s">
        <v>92</v>
      </c>
      <c r="AN389" s="315"/>
      <c r="AO389" s="316"/>
      <c r="AP389" s="317" t="str">
        <f ca="1">IFERROR(IF(INDEX('Staff List'!$Q$9:$Q$358, MATCH(AW389, 'Staff List'!$B$9:$B$358, 0))="", "", INDEX('Staff List'!$Q$9:$Q$358, MATCH(AW389, 'Staff List'!$B$9:$B$358, 0))), "")</f>
        <v/>
      </c>
      <c r="AQ389" s="313"/>
      <c r="AR389" s="313"/>
      <c r="AS389" s="313"/>
      <c r="AT389" s="313"/>
      <c r="AU389" s="313"/>
      <c r="AV389" s="313"/>
      <c r="AW389" s="75" t="str">
        <f ca="1">IFERROR(IF(AW387="", "", INDEX($BN$2:$BN$351, MATCH(AW387, $BP$2:$BP$351, 0))), "")</f>
        <v/>
      </c>
      <c r="AX389" s="28"/>
      <c r="AY389" s="314" t="s">
        <v>92</v>
      </c>
      <c r="AZ389" s="315"/>
      <c r="BA389" s="316"/>
      <c r="BB389" s="317" t="str">
        <f ca="1">IFERROR(IF(INDEX('Staff List'!$Q$9:$Q$358, MATCH(BI389, 'Staff List'!$B$9:$B$358, 0))="", "", INDEX('Staff List'!$Q$9:$Q$358, MATCH(BI389, 'Staff List'!$B$9:$B$358, 0))), "")</f>
        <v/>
      </c>
      <c r="BC389" s="313"/>
      <c r="BD389" s="313"/>
      <c r="BE389" s="313"/>
      <c r="BF389" s="313"/>
      <c r="BG389" s="313"/>
      <c r="BH389" s="313"/>
      <c r="BI389" s="75" t="str">
        <f ca="1">IFERROR(IF(BI387="", "", INDEX($BN$2:$BN$351, MATCH(BI387, $BP$2:$BP$351, 0))), "")</f>
        <v/>
      </c>
      <c r="BJ389" s="29"/>
      <c r="BK389" s="1"/>
      <c r="BT389" s="8">
        <v>388</v>
      </c>
      <c r="BU389" s="9" t="str">
        <f>IFERROR(IF(INDEX($CL$2:$CL$7, MATCH(BU388, $CK$2:$CK$7, 0))&lt;=COUNTIF($BU$2:BU388, BU387), "", BU387), "")</f>
        <v/>
      </c>
      <c r="BV389" s="9" t="str">
        <f>IF(BU389="", "", COUNTIF($BU$2:BU389, BU389))</f>
        <v/>
      </c>
      <c r="BW389" s="68" t="str">
        <f t="shared" si="18"/>
        <v/>
      </c>
      <c r="BY389" s="80" t="str">
        <f t="shared" si="19"/>
        <v/>
      </c>
    </row>
    <row r="390" spans="1:77" x14ac:dyDescent="0.25">
      <c r="A390" s="1"/>
      <c r="B390" s="27"/>
      <c r="C390" s="318" t="s">
        <v>96</v>
      </c>
      <c r="D390" s="319"/>
      <c r="E390" s="320"/>
      <c r="F390" s="321" t="str">
        <f ca="1">IFERROR(IF(INDEX('Staff List'!$U$9:$U$358, MATCH(M389, 'Staff List'!$B$9:$B$358, 0))="", "", INDEX('Staff List'!$U$9:$U$358, MATCH(M389, 'Staff List'!$B$9:$B$358, 0))), "")</f>
        <v/>
      </c>
      <c r="G390" s="322"/>
      <c r="H390" s="322"/>
      <c r="I390" s="322"/>
      <c r="J390" s="322"/>
      <c r="K390" s="322"/>
      <c r="L390" s="322"/>
      <c r="M390" s="81">
        <f ca="1">BI380+1</f>
        <v>680</v>
      </c>
      <c r="N390" s="28"/>
      <c r="O390" s="318" t="s">
        <v>96</v>
      </c>
      <c r="P390" s="319"/>
      <c r="Q390" s="320"/>
      <c r="R390" s="321" t="str">
        <f ca="1">IFERROR(IF(INDEX('Staff List'!$U$9:$U$358, MATCH(Y389, 'Staff List'!$B$9:$B$358, 0))="", "", INDEX('Staff List'!$U$9:$U$358, MATCH(Y389, 'Staff List'!$B$9:$B$358, 0))), "")</f>
        <v/>
      </c>
      <c r="S390" s="322"/>
      <c r="T390" s="322"/>
      <c r="U390" s="322"/>
      <c r="V390" s="322"/>
      <c r="W390" s="322"/>
      <c r="X390" s="322"/>
      <c r="Y390" s="81">
        <f ca="1">M390+1</f>
        <v>681</v>
      </c>
      <c r="Z390" s="28"/>
      <c r="AA390" s="318" t="s">
        <v>96</v>
      </c>
      <c r="AB390" s="319"/>
      <c r="AC390" s="320"/>
      <c r="AD390" s="321" t="str">
        <f ca="1">IFERROR(IF(INDEX('Staff List'!$U$9:$U$358, MATCH(AK389, 'Staff List'!$B$9:$B$358, 0))="", "", INDEX('Staff List'!$U$9:$U$358, MATCH(AK389, 'Staff List'!$B$9:$B$358, 0))), "")</f>
        <v/>
      </c>
      <c r="AE390" s="322"/>
      <c r="AF390" s="322"/>
      <c r="AG390" s="322"/>
      <c r="AH390" s="322"/>
      <c r="AI390" s="322"/>
      <c r="AJ390" s="322"/>
      <c r="AK390" s="81">
        <f ca="1">Y390+1</f>
        <v>682</v>
      </c>
      <c r="AL390" s="28"/>
      <c r="AM390" s="318" t="s">
        <v>96</v>
      </c>
      <c r="AN390" s="319"/>
      <c r="AO390" s="320"/>
      <c r="AP390" s="321" t="str">
        <f ca="1">IFERROR(IF(INDEX('Staff List'!$U$9:$U$358, MATCH(AW389, 'Staff List'!$B$9:$B$358, 0))="", "", INDEX('Staff List'!$U$9:$U$358, MATCH(AW389, 'Staff List'!$B$9:$B$358, 0))), "")</f>
        <v/>
      </c>
      <c r="AQ390" s="322"/>
      <c r="AR390" s="322"/>
      <c r="AS390" s="322"/>
      <c r="AT390" s="322"/>
      <c r="AU390" s="322"/>
      <c r="AV390" s="322"/>
      <c r="AW390" s="81">
        <f ca="1">AK390+1</f>
        <v>683</v>
      </c>
      <c r="AX390" s="28"/>
      <c r="AY390" s="318" t="s">
        <v>96</v>
      </c>
      <c r="AZ390" s="319"/>
      <c r="BA390" s="320"/>
      <c r="BB390" s="321" t="str">
        <f ca="1">IFERROR(IF(INDEX('Staff List'!$U$9:$U$358, MATCH(BI389, 'Staff List'!$B$9:$B$358, 0))="", "", INDEX('Staff List'!$U$9:$U$358, MATCH(BI389, 'Staff List'!$B$9:$B$358, 0))), "")</f>
        <v/>
      </c>
      <c r="BC390" s="322"/>
      <c r="BD390" s="322"/>
      <c r="BE390" s="322"/>
      <c r="BF390" s="322"/>
      <c r="BG390" s="322"/>
      <c r="BH390" s="322"/>
      <c r="BI390" s="81">
        <f ca="1">AW390+1</f>
        <v>684</v>
      </c>
      <c r="BJ390" s="29"/>
      <c r="BK390" s="1"/>
      <c r="BT390" s="8">
        <v>389</v>
      </c>
      <c r="BU390" s="9" t="str">
        <f>IFERROR(IF(INDEX($CL$2:$CL$7, MATCH(BU389, $CK$2:$CK$7, 0))&lt;=COUNTIF($BU$2:BU389, BU387), "", BU387), "")</f>
        <v/>
      </c>
      <c r="BV390" s="9" t="str">
        <f>IF(BU390="", "", COUNTIF($BU$2:BU390, BU390))</f>
        <v/>
      </c>
      <c r="BW390" s="68" t="str">
        <f t="shared" si="18"/>
        <v/>
      </c>
      <c r="BY390" s="80" t="str">
        <f t="shared" si="19"/>
        <v/>
      </c>
    </row>
    <row r="391" spans="1:77" x14ac:dyDescent="0.25">
      <c r="A391" s="1"/>
      <c r="B391" s="27"/>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c r="BE391" s="28"/>
      <c r="BF391" s="28"/>
      <c r="BG391" s="28"/>
      <c r="BH391" s="28"/>
      <c r="BI391" s="28"/>
      <c r="BJ391" s="29"/>
      <c r="BK391" s="1"/>
      <c r="BT391" s="8">
        <v>390</v>
      </c>
      <c r="BU391" s="9" t="str">
        <f>IFERROR(IF(INDEX($CL$2:$CL$7, MATCH(BU390, $CK$2:$CK$7, 0))&lt;=COUNTIF($BU$2:BU390, BU387), "", BU387), "")</f>
        <v/>
      </c>
      <c r="BV391" s="9" t="str">
        <f>IF(BU391="", "", COUNTIF($BU$2:BU391, BU391))</f>
        <v/>
      </c>
      <c r="BW391" s="68" t="str">
        <f t="shared" si="18"/>
        <v/>
      </c>
      <c r="BY391" s="80" t="str">
        <f t="shared" si="19"/>
        <v/>
      </c>
    </row>
    <row r="392" spans="1:77" x14ac:dyDescent="0.25">
      <c r="A392" s="1"/>
      <c r="B392" s="27"/>
      <c r="C392" s="121" t="str">
        <f ca="1">"Tier "&amp;M398&amp;""</f>
        <v xml:space="preserve">Tier </v>
      </c>
      <c r="D392" s="122"/>
      <c r="E392" s="122"/>
      <c r="F392" s="122"/>
      <c r="G392" s="122"/>
      <c r="H392" s="122"/>
      <c r="I392" s="122"/>
      <c r="J392" s="122"/>
      <c r="K392" s="122"/>
      <c r="L392" s="122"/>
      <c r="M392" s="239"/>
      <c r="N392" s="28"/>
      <c r="O392" s="121" t="str">
        <f ca="1">"Tier "&amp;Y398&amp;""</f>
        <v xml:space="preserve">Tier </v>
      </c>
      <c r="P392" s="122"/>
      <c r="Q392" s="122"/>
      <c r="R392" s="122"/>
      <c r="S392" s="122"/>
      <c r="T392" s="122"/>
      <c r="U392" s="122"/>
      <c r="V392" s="122"/>
      <c r="W392" s="122"/>
      <c r="X392" s="122"/>
      <c r="Y392" s="239"/>
      <c r="Z392" s="28"/>
      <c r="AA392" s="121" t="str">
        <f ca="1">"Tier "&amp;AK398&amp;""</f>
        <v xml:space="preserve">Tier </v>
      </c>
      <c r="AB392" s="122"/>
      <c r="AC392" s="122"/>
      <c r="AD392" s="122"/>
      <c r="AE392" s="122"/>
      <c r="AF392" s="122"/>
      <c r="AG392" s="122"/>
      <c r="AH392" s="122"/>
      <c r="AI392" s="122"/>
      <c r="AJ392" s="122"/>
      <c r="AK392" s="239"/>
      <c r="AL392" s="28"/>
      <c r="AM392" s="121" t="str">
        <f ca="1">"Tier "&amp;AW398&amp;""</f>
        <v xml:space="preserve">Tier </v>
      </c>
      <c r="AN392" s="122"/>
      <c r="AO392" s="122"/>
      <c r="AP392" s="122"/>
      <c r="AQ392" s="122"/>
      <c r="AR392" s="122"/>
      <c r="AS392" s="122"/>
      <c r="AT392" s="122"/>
      <c r="AU392" s="122"/>
      <c r="AV392" s="122"/>
      <c r="AW392" s="239"/>
      <c r="AX392" s="28"/>
      <c r="AY392" s="121" t="str">
        <f ca="1">"Tier "&amp;BI398&amp;""</f>
        <v xml:space="preserve">Tier </v>
      </c>
      <c r="AZ392" s="122"/>
      <c r="BA392" s="122"/>
      <c r="BB392" s="122"/>
      <c r="BC392" s="122"/>
      <c r="BD392" s="122"/>
      <c r="BE392" s="122"/>
      <c r="BF392" s="122"/>
      <c r="BG392" s="122"/>
      <c r="BH392" s="122"/>
      <c r="BI392" s="239"/>
      <c r="BJ392" s="29"/>
      <c r="BK392" s="1"/>
      <c r="BT392" s="8">
        <v>391</v>
      </c>
      <c r="BU392" s="9" t="str">
        <f>IFERROR(IF(INDEX($CL$2:$CL$7,MATCH(BU387,$CK$2:$CK$7,0))&lt;=COUNTIF($BU$2:BU391,BU387),IF((BU387+1)&lt;=6,BU387+1,""),BU387), "")</f>
        <v/>
      </c>
      <c r="BV392" s="9" t="str">
        <f>IF(BU392="", "", COUNTIF($BU$2:BU392, BU392))</f>
        <v/>
      </c>
      <c r="BW392" s="68" t="str">
        <f t="shared" si="18"/>
        <v/>
      </c>
      <c r="BY392" s="80" t="str">
        <f t="shared" si="19"/>
        <v/>
      </c>
    </row>
    <row r="393" spans="1:77" x14ac:dyDescent="0.25">
      <c r="A393" s="1"/>
      <c r="B393" s="27"/>
      <c r="C393" s="326" t="s">
        <v>91</v>
      </c>
      <c r="D393" s="325"/>
      <c r="E393" s="327"/>
      <c r="F393" s="328" t="str">
        <f ca="1">IFERROR(IF(INDEX('Staff List'!$C$9:$C$358, MATCH(M399, 'Staff List'!$B$9:$B$358, 0))="", "", INDEX('Staff List'!$C$9:$C$358, MATCH(M399, 'Staff List'!$B$9:$B$358, 0))), "")</f>
        <v/>
      </c>
      <c r="G393" s="329"/>
      <c r="H393" s="329"/>
      <c r="I393" s="329"/>
      <c r="J393" s="329"/>
      <c r="K393" s="329"/>
      <c r="L393" s="329"/>
      <c r="M393" s="330"/>
      <c r="N393" s="28"/>
      <c r="O393" s="326" t="s">
        <v>91</v>
      </c>
      <c r="P393" s="325"/>
      <c r="Q393" s="327"/>
      <c r="R393" s="328" t="str">
        <f ca="1">IFERROR(IF(INDEX('Staff List'!$C$9:$C$358, MATCH(Y399, 'Staff List'!$B$9:$B$358, 0))="", "", INDEX('Staff List'!$C$9:$C$358, MATCH(Y399, 'Staff List'!$B$9:$B$358, 0))), "")</f>
        <v/>
      </c>
      <c r="S393" s="329"/>
      <c r="T393" s="329"/>
      <c r="U393" s="329"/>
      <c r="V393" s="329"/>
      <c r="W393" s="329"/>
      <c r="X393" s="329"/>
      <c r="Y393" s="330"/>
      <c r="Z393" s="28"/>
      <c r="AA393" s="326" t="s">
        <v>91</v>
      </c>
      <c r="AB393" s="325"/>
      <c r="AC393" s="327"/>
      <c r="AD393" s="328" t="str">
        <f ca="1">IFERROR(IF(INDEX('Staff List'!$C$9:$C$358, MATCH(AK399, 'Staff List'!$B$9:$B$358, 0))="", "", INDEX('Staff List'!$C$9:$C$358, MATCH(AK399, 'Staff List'!$B$9:$B$358, 0))), "")</f>
        <v/>
      </c>
      <c r="AE393" s="329"/>
      <c r="AF393" s="329"/>
      <c r="AG393" s="329"/>
      <c r="AH393" s="329"/>
      <c r="AI393" s="329"/>
      <c r="AJ393" s="329"/>
      <c r="AK393" s="330"/>
      <c r="AL393" s="28"/>
      <c r="AM393" s="326" t="s">
        <v>91</v>
      </c>
      <c r="AN393" s="325"/>
      <c r="AO393" s="327"/>
      <c r="AP393" s="328" t="str">
        <f ca="1">IFERROR(IF(INDEX('Staff List'!$C$9:$C$358, MATCH(AW399, 'Staff List'!$B$9:$B$358, 0))="", "", INDEX('Staff List'!$C$9:$C$358, MATCH(AW399, 'Staff List'!$B$9:$B$358, 0))), "")</f>
        <v/>
      </c>
      <c r="AQ393" s="329"/>
      <c r="AR393" s="329"/>
      <c r="AS393" s="329"/>
      <c r="AT393" s="329"/>
      <c r="AU393" s="329"/>
      <c r="AV393" s="329"/>
      <c r="AW393" s="330"/>
      <c r="AX393" s="28"/>
      <c r="AY393" s="326" t="s">
        <v>91</v>
      </c>
      <c r="AZ393" s="325"/>
      <c r="BA393" s="327"/>
      <c r="BB393" s="328" t="str">
        <f ca="1">IFERROR(IF(INDEX('Staff List'!$C$9:$C$358, MATCH(BI399, 'Staff List'!$B$9:$B$358, 0))="", "", INDEX('Staff List'!$C$9:$C$358, MATCH(BI399, 'Staff List'!$B$9:$B$358, 0))), "")</f>
        <v/>
      </c>
      <c r="BC393" s="329"/>
      <c r="BD393" s="329"/>
      <c r="BE393" s="329"/>
      <c r="BF393" s="329"/>
      <c r="BG393" s="329"/>
      <c r="BH393" s="329"/>
      <c r="BI393" s="330"/>
      <c r="BJ393" s="29"/>
      <c r="BK393" s="1"/>
      <c r="BT393" s="8">
        <v>392</v>
      </c>
      <c r="BU393" s="9" t="str">
        <f>IFERROR(IF(INDEX($CL$2:$CL$7, MATCH(BU392, $CK$2:$CK$7, 0))&lt;=COUNTIF($BU$2:BU392, BU392), "", BU392), "")</f>
        <v/>
      </c>
      <c r="BV393" s="9" t="str">
        <f>IF(BU393="", "", COUNTIF($BU$2:BU393, BU393))</f>
        <v/>
      </c>
      <c r="BW393" s="68" t="str">
        <f t="shared" si="18"/>
        <v/>
      </c>
      <c r="BY393" s="80" t="str">
        <f t="shared" si="19"/>
        <v/>
      </c>
    </row>
    <row r="394" spans="1:77" x14ac:dyDescent="0.25">
      <c r="A394" s="1"/>
      <c r="B394" s="27"/>
      <c r="C394" s="332" t="s">
        <v>90</v>
      </c>
      <c r="D394" s="333"/>
      <c r="E394" s="72" t="str">
        <f ca="1">IFERROR(INDEX('Staff List'!$K$9:$K$358, MATCH(M399, 'Staff List'!$B$9:$B$358, 0)), "")</f>
        <v/>
      </c>
      <c r="F394" s="317" t="str">
        <f ca="1">IFERROR(IF(INDEX('Staff List'!$D$9:$D$358, MATCH(M399, 'Staff List'!$B$9:$B$358, 0))="", "", INDEX('Staff List'!$D$9:$D$358, MATCH(M399, 'Staff List'!$B$9:$B$358, 0))), "")</f>
        <v/>
      </c>
      <c r="G394" s="313"/>
      <c r="H394" s="313"/>
      <c r="I394" s="313"/>
      <c r="J394" s="313"/>
      <c r="K394" s="313"/>
      <c r="L394" s="313"/>
      <c r="M394" s="331"/>
      <c r="N394" s="28"/>
      <c r="O394" s="332" t="s">
        <v>90</v>
      </c>
      <c r="P394" s="333"/>
      <c r="Q394" s="72" t="str">
        <f ca="1">IFERROR(INDEX('Staff List'!$K$9:$K$358, MATCH(Y399, 'Staff List'!$B$9:$B$358, 0)), "")</f>
        <v/>
      </c>
      <c r="R394" s="317" t="str">
        <f ca="1">IFERROR(IF(INDEX('Staff List'!$D$9:$D$358, MATCH(Y399, 'Staff List'!$B$9:$B$358, 0))="", "", INDEX('Staff List'!$D$9:$D$358, MATCH(Y399, 'Staff List'!$B$9:$B$358, 0))), "")</f>
        <v/>
      </c>
      <c r="S394" s="313"/>
      <c r="T394" s="313"/>
      <c r="U394" s="313"/>
      <c r="V394" s="313"/>
      <c r="W394" s="313"/>
      <c r="X394" s="313"/>
      <c r="Y394" s="331"/>
      <c r="Z394" s="28"/>
      <c r="AA394" s="332" t="s">
        <v>90</v>
      </c>
      <c r="AB394" s="333"/>
      <c r="AC394" s="72" t="str">
        <f ca="1">IFERROR(INDEX('Staff List'!$K$9:$K$358, MATCH(AK399, 'Staff List'!$B$9:$B$358, 0)), "")</f>
        <v/>
      </c>
      <c r="AD394" s="317" t="str">
        <f ca="1">IFERROR(IF(INDEX('Staff List'!$D$9:$D$358, MATCH(AK399, 'Staff List'!$B$9:$B$358, 0))="", "", INDEX('Staff List'!$D$9:$D$358, MATCH(AK399, 'Staff List'!$B$9:$B$358, 0))), "")</f>
        <v/>
      </c>
      <c r="AE394" s="313"/>
      <c r="AF394" s="313"/>
      <c r="AG394" s="313"/>
      <c r="AH394" s="313"/>
      <c r="AI394" s="313"/>
      <c r="AJ394" s="313"/>
      <c r="AK394" s="331"/>
      <c r="AL394" s="28"/>
      <c r="AM394" s="332" t="s">
        <v>90</v>
      </c>
      <c r="AN394" s="333"/>
      <c r="AO394" s="72" t="str">
        <f ca="1">IFERROR(INDEX('Staff List'!$K$9:$K$358, MATCH(AW399, 'Staff List'!$B$9:$B$358, 0)), "")</f>
        <v/>
      </c>
      <c r="AP394" s="317" t="str">
        <f ca="1">IFERROR(IF(INDEX('Staff List'!$D$9:$D$358, MATCH(AW399, 'Staff List'!$B$9:$B$358, 0))="", "", INDEX('Staff List'!$D$9:$D$358, MATCH(AW399, 'Staff List'!$B$9:$B$358, 0))), "")</f>
        <v/>
      </c>
      <c r="AQ394" s="313"/>
      <c r="AR394" s="313"/>
      <c r="AS394" s="313"/>
      <c r="AT394" s="313"/>
      <c r="AU394" s="313"/>
      <c r="AV394" s="313"/>
      <c r="AW394" s="331"/>
      <c r="AX394" s="28"/>
      <c r="AY394" s="332" t="s">
        <v>90</v>
      </c>
      <c r="AZ394" s="333"/>
      <c r="BA394" s="72" t="str">
        <f ca="1">IFERROR(INDEX('Staff List'!$K$9:$K$358, MATCH(BI399, 'Staff List'!$B$9:$B$358, 0)), "")</f>
        <v/>
      </c>
      <c r="BB394" s="317" t="str">
        <f ca="1">IFERROR(IF(INDEX('Staff List'!$D$9:$D$358, MATCH(BI399, 'Staff List'!$B$9:$B$358, 0))="", "", INDEX('Staff List'!$D$9:$D$358, MATCH(BI399, 'Staff List'!$B$9:$B$358, 0))), "")</f>
        <v/>
      </c>
      <c r="BC394" s="313"/>
      <c r="BD394" s="313"/>
      <c r="BE394" s="313"/>
      <c r="BF394" s="313"/>
      <c r="BG394" s="313"/>
      <c r="BH394" s="313"/>
      <c r="BI394" s="331"/>
      <c r="BJ394" s="29"/>
      <c r="BK394" s="1"/>
      <c r="BT394" s="8">
        <v>393</v>
      </c>
      <c r="BU394" s="9" t="str">
        <f>IFERROR(IF(INDEX($CL$2:$CL$7, MATCH(BU393, $CK$2:$CK$7, 0))&lt;=COUNTIF($BU$2:BU393, BU392), "", BU392), "")</f>
        <v/>
      </c>
      <c r="BV394" s="9" t="str">
        <f>IF(BU394="", "", COUNTIF($BU$2:BU394, BU394))</f>
        <v/>
      </c>
      <c r="BW394" s="68" t="str">
        <f t="shared" si="18"/>
        <v/>
      </c>
      <c r="BY394" s="80" t="str">
        <f t="shared" si="19"/>
        <v/>
      </c>
    </row>
    <row r="395" spans="1:77" x14ac:dyDescent="0.25">
      <c r="A395" s="1"/>
      <c r="B395" s="27"/>
      <c r="C395" s="314" t="s">
        <v>95</v>
      </c>
      <c r="D395" s="315"/>
      <c r="E395" s="315"/>
      <c r="F395" s="325"/>
      <c r="G395" s="73" t="str">
        <f ca="1">IFERROR(INDEX('Staff List'!$H$9:$H$358, MATCH(M399, 'Staff List'!$B$9:$B$358, 0)), "")</f>
        <v/>
      </c>
      <c r="H395" s="323" t="str">
        <f ca="1">IFERROR(INDEX('Staff List'!$AU$6:$AU$10, MATCH(G395, 'Staff List'!$AJ$6:$AJ$10, 0)), "")</f>
        <v/>
      </c>
      <c r="I395" s="324"/>
      <c r="J395" s="324"/>
      <c r="K395" s="324"/>
      <c r="L395" s="324"/>
      <c r="M395" s="331"/>
      <c r="N395" s="28"/>
      <c r="O395" s="314" t="s">
        <v>95</v>
      </c>
      <c r="P395" s="315"/>
      <c r="Q395" s="315"/>
      <c r="R395" s="325"/>
      <c r="S395" s="73" t="str">
        <f ca="1">IFERROR(INDEX('Staff List'!$H$9:$H$358, MATCH(Y399, 'Staff List'!$B$9:$B$358, 0)), "")</f>
        <v/>
      </c>
      <c r="T395" s="323" t="str">
        <f ca="1">IFERROR(INDEX('Staff List'!$AU$6:$AU$10, MATCH(S395, 'Staff List'!$AJ$6:$AJ$10, 0)), "")</f>
        <v/>
      </c>
      <c r="U395" s="324"/>
      <c r="V395" s="324"/>
      <c r="W395" s="324"/>
      <c r="X395" s="324"/>
      <c r="Y395" s="331"/>
      <c r="Z395" s="28"/>
      <c r="AA395" s="314" t="s">
        <v>95</v>
      </c>
      <c r="AB395" s="315"/>
      <c r="AC395" s="315"/>
      <c r="AD395" s="325"/>
      <c r="AE395" s="73" t="str">
        <f ca="1">IFERROR(INDEX('Staff List'!$H$9:$H$358, MATCH(AK399, 'Staff List'!$B$9:$B$358, 0)), "")</f>
        <v/>
      </c>
      <c r="AF395" s="323" t="str">
        <f ca="1">IFERROR(INDEX('Staff List'!$AU$6:$AU$10, MATCH(AE395, 'Staff List'!$AJ$6:$AJ$10, 0)), "")</f>
        <v/>
      </c>
      <c r="AG395" s="324"/>
      <c r="AH395" s="324"/>
      <c r="AI395" s="324"/>
      <c r="AJ395" s="324"/>
      <c r="AK395" s="331"/>
      <c r="AL395" s="28"/>
      <c r="AM395" s="314" t="s">
        <v>95</v>
      </c>
      <c r="AN395" s="315"/>
      <c r="AO395" s="315"/>
      <c r="AP395" s="325"/>
      <c r="AQ395" s="73" t="str">
        <f ca="1">IFERROR(INDEX('Staff List'!$H$9:$H$358, MATCH(AW399, 'Staff List'!$B$9:$B$358, 0)), "")</f>
        <v/>
      </c>
      <c r="AR395" s="323" t="str">
        <f ca="1">IFERROR(INDEX('Staff List'!$AU$6:$AU$10, MATCH(AQ395, 'Staff List'!$AJ$6:$AJ$10, 0)), "")</f>
        <v/>
      </c>
      <c r="AS395" s="324"/>
      <c r="AT395" s="324"/>
      <c r="AU395" s="324"/>
      <c r="AV395" s="324"/>
      <c r="AW395" s="331"/>
      <c r="AX395" s="28"/>
      <c r="AY395" s="314" t="s">
        <v>95</v>
      </c>
      <c r="AZ395" s="315"/>
      <c r="BA395" s="315"/>
      <c r="BB395" s="325"/>
      <c r="BC395" s="73" t="str">
        <f ca="1">IFERROR(INDEX('Staff List'!$H$9:$H$358, MATCH(BI399, 'Staff List'!$B$9:$B$358, 0)), "")</f>
        <v/>
      </c>
      <c r="BD395" s="323" t="str">
        <f ca="1">IFERROR(INDEX('Staff List'!$AU$6:$AU$10, MATCH(BC395, 'Staff List'!$AJ$6:$AJ$10, 0)), "")</f>
        <v/>
      </c>
      <c r="BE395" s="324"/>
      <c r="BF395" s="324"/>
      <c r="BG395" s="324"/>
      <c r="BH395" s="324"/>
      <c r="BI395" s="331"/>
      <c r="BJ395" s="29"/>
      <c r="BK395" s="1"/>
      <c r="BT395" s="8">
        <v>394</v>
      </c>
      <c r="BU395" s="9" t="str">
        <f>IFERROR(IF(INDEX($CL$2:$CL$7, MATCH(BU394, $CK$2:$CK$7, 0))&lt;=COUNTIF($BU$2:BU394, BU392), "", BU392), "")</f>
        <v/>
      </c>
      <c r="BV395" s="9" t="str">
        <f>IF(BU395="", "", COUNTIF($BU$2:BU395, BU395))</f>
        <v/>
      </c>
      <c r="BW395" s="68" t="str">
        <f t="shared" si="18"/>
        <v/>
      </c>
      <c r="BY395" s="80" t="str">
        <f t="shared" si="19"/>
        <v/>
      </c>
    </row>
    <row r="396" spans="1:77" x14ac:dyDescent="0.25">
      <c r="A396" s="1"/>
      <c r="B396" s="27"/>
      <c r="C396" s="314" t="s">
        <v>94</v>
      </c>
      <c r="D396" s="315"/>
      <c r="E396" s="315"/>
      <c r="F396" s="315"/>
      <c r="G396" s="74" t="str">
        <f ca="1">IFERROR(INDEX('Staff List'!$G$9:$G$358, MATCH(M399, 'Staff List'!$B$9:$B$358, 0)), "")</f>
        <v/>
      </c>
      <c r="H396" s="317" t="str">
        <f ca="1">IFERROR(INDEX('Staff List'!$AP$6:$AP$8, MATCH(G396, 'Staff List'!$AI$6:$AI$8, 0)), "")</f>
        <v/>
      </c>
      <c r="I396" s="313"/>
      <c r="J396" s="313"/>
      <c r="K396" s="313"/>
      <c r="L396" s="313"/>
      <c r="M396" s="331"/>
      <c r="N396" s="28"/>
      <c r="O396" s="314" t="s">
        <v>94</v>
      </c>
      <c r="P396" s="315"/>
      <c r="Q396" s="315"/>
      <c r="R396" s="315"/>
      <c r="S396" s="74" t="str">
        <f ca="1">IFERROR(INDEX('Staff List'!$G$9:$G$358, MATCH(Y399, 'Staff List'!$B$9:$B$358, 0)), "")</f>
        <v/>
      </c>
      <c r="T396" s="317" t="str">
        <f ca="1">IFERROR(INDEX('Staff List'!$AP$6:$AP$8, MATCH(S396, 'Staff List'!$AI$6:$AI$8, 0)), "")</f>
        <v/>
      </c>
      <c r="U396" s="313"/>
      <c r="V396" s="313"/>
      <c r="W396" s="313"/>
      <c r="X396" s="313"/>
      <c r="Y396" s="331"/>
      <c r="Z396" s="28"/>
      <c r="AA396" s="314" t="s">
        <v>94</v>
      </c>
      <c r="AB396" s="315"/>
      <c r="AC396" s="315"/>
      <c r="AD396" s="315"/>
      <c r="AE396" s="74" t="str">
        <f ca="1">IFERROR(INDEX('Staff List'!$G$9:$G$358, MATCH(AK399, 'Staff List'!$B$9:$B$358, 0)), "")</f>
        <v/>
      </c>
      <c r="AF396" s="317" t="str">
        <f ca="1">IFERROR(INDEX('Staff List'!$AP$6:$AP$8, MATCH(AE396, 'Staff List'!$AI$6:$AI$8, 0)), "")</f>
        <v/>
      </c>
      <c r="AG396" s="313"/>
      <c r="AH396" s="313"/>
      <c r="AI396" s="313"/>
      <c r="AJ396" s="313"/>
      <c r="AK396" s="331"/>
      <c r="AL396" s="28"/>
      <c r="AM396" s="314" t="s">
        <v>94</v>
      </c>
      <c r="AN396" s="315"/>
      <c r="AO396" s="315"/>
      <c r="AP396" s="315"/>
      <c r="AQ396" s="74" t="str">
        <f ca="1">IFERROR(INDEX('Staff List'!$G$9:$G$358, MATCH(AW399, 'Staff List'!$B$9:$B$358, 0)), "")</f>
        <v/>
      </c>
      <c r="AR396" s="317" t="str">
        <f ca="1">IFERROR(INDEX('Staff List'!$AP$6:$AP$8, MATCH(AQ396, 'Staff List'!$AI$6:$AI$8, 0)), "")</f>
        <v/>
      </c>
      <c r="AS396" s="313"/>
      <c r="AT396" s="313"/>
      <c r="AU396" s="313"/>
      <c r="AV396" s="313"/>
      <c r="AW396" s="331"/>
      <c r="AX396" s="28"/>
      <c r="AY396" s="314" t="s">
        <v>94</v>
      </c>
      <c r="AZ396" s="315"/>
      <c r="BA396" s="315"/>
      <c r="BB396" s="315"/>
      <c r="BC396" s="74" t="str">
        <f ca="1">IFERROR(INDEX('Staff List'!$G$9:$G$358, MATCH(BI399, 'Staff List'!$B$9:$B$358, 0)), "")</f>
        <v/>
      </c>
      <c r="BD396" s="317" t="str">
        <f ca="1">IFERROR(INDEX('Staff List'!$AP$6:$AP$8, MATCH(BC396, 'Staff List'!$AI$6:$AI$8, 0)), "")</f>
        <v/>
      </c>
      <c r="BE396" s="313"/>
      <c r="BF396" s="313"/>
      <c r="BG396" s="313"/>
      <c r="BH396" s="313"/>
      <c r="BI396" s="331"/>
      <c r="BJ396" s="29"/>
      <c r="BK396" s="1"/>
      <c r="BT396" s="8">
        <v>395</v>
      </c>
      <c r="BU396" s="9" t="str">
        <f>IFERROR(IF(INDEX($CL$2:$CL$7, MATCH(BU395, $CK$2:$CK$7, 0))&lt;=COUNTIF($BU$2:BU395, BU392), "", BU392), "")</f>
        <v/>
      </c>
      <c r="BV396" s="9" t="str">
        <f>IF(BU396="", "", COUNTIF($BU$2:BU396, BU396))</f>
        <v/>
      </c>
      <c r="BW396" s="68" t="str">
        <f t="shared" si="18"/>
        <v/>
      </c>
      <c r="BY396" s="80" t="str">
        <f t="shared" si="19"/>
        <v/>
      </c>
    </row>
    <row r="397" spans="1:77" x14ac:dyDescent="0.25">
      <c r="A397" s="1"/>
      <c r="B397" s="27"/>
      <c r="C397" s="314" t="s">
        <v>97</v>
      </c>
      <c r="D397" s="315"/>
      <c r="E397" s="315"/>
      <c r="F397" s="319"/>
      <c r="G397" s="320"/>
      <c r="H397" s="317" t="str">
        <f ca="1">IFERROR(INDEX('Staff List'!$AT$6:$AT$8, MATCH(E394, 'Staff List'!$AM$6:$AM$8, 0)), "")</f>
        <v/>
      </c>
      <c r="I397" s="313"/>
      <c r="J397" s="313"/>
      <c r="K397" s="313"/>
      <c r="L397" s="313"/>
      <c r="M397" s="75" t="e">
        <f ca="1">INDEX($BY$2:$BY$401, MATCH(M400, $BT$2:$BT$401, 0))</f>
        <v>#N/A</v>
      </c>
      <c r="N397" s="28"/>
      <c r="O397" s="314" t="s">
        <v>97</v>
      </c>
      <c r="P397" s="315"/>
      <c r="Q397" s="315"/>
      <c r="R397" s="319"/>
      <c r="S397" s="320"/>
      <c r="T397" s="317" t="str">
        <f ca="1">IFERROR(INDEX('Staff List'!$AT$6:$AT$8, MATCH(Q394, 'Staff List'!$AM$6:$AM$8, 0)), "")</f>
        <v/>
      </c>
      <c r="U397" s="313"/>
      <c r="V397" s="313"/>
      <c r="W397" s="313"/>
      <c r="X397" s="313"/>
      <c r="Y397" s="75" t="e">
        <f ca="1">INDEX($BY$2:$BY$401, MATCH(Y400, $BT$2:$BT$401, 0))</f>
        <v>#N/A</v>
      </c>
      <c r="Z397" s="28"/>
      <c r="AA397" s="314" t="s">
        <v>97</v>
      </c>
      <c r="AB397" s="315"/>
      <c r="AC397" s="315"/>
      <c r="AD397" s="319"/>
      <c r="AE397" s="320"/>
      <c r="AF397" s="317" t="str">
        <f ca="1">IFERROR(INDEX('Staff List'!$AT$6:$AT$8, MATCH(AC394, 'Staff List'!$AM$6:$AM$8, 0)), "")</f>
        <v/>
      </c>
      <c r="AG397" s="313"/>
      <c r="AH397" s="313"/>
      <c r="AI397" s="313"/>
      <c r="AJ397" s="313"/>
      <c r="AK397" s="75" t="e">
        <f ca="1">INDEX($BY$2:$BY$401, MATCH(AK400, $BT$2:$BT$401, 0))</f>
        <v>#N/A</v>
      </c>
      <c r="AL397" s="28"/>
      <c r="AM397" s="314" t="s">
        <v>97</v>
      </c>
      <c r="AN397" s="315"/>
      <c r="AO397" s="315"/>
      <c r="AP397" s="319"/>
      <c r="AQ397" s="320"/>
      <c r="AR397" s="317" t="str">
        <f ca="1">IFERROR(INDEX('Staff List'!$AT$6:$AT$8, MATCH(AO394, 'Staff List'!$AM$6:$AM$8, 0)), "")</f>
        <v/>
      </c>
      <c r="AS397" s="313"/>
      <c r="AT397" s="313"/>
      <c r="AU397" s="313"/>
      <c r="AV397" s="313"/>
      <c r="AW397" s="75" t="e">
        <f ca="1">INDEX($BY$2:$BY$401, MATCH(AW400, $BT$2:$BT$401, 0))</f>
        <v>#N/A</v>
      </c>
      <c r="AX397" s="28"/>
      <c r="AY397" s="314" t="s">
        <v>97</v>
      </c>
      <c r="AZ397" s="315"/>
      <c r="BA397" s="315"/>
      <c r="BB397" s="319"/>
      <c r="BC397" s="320"/>
      <c r="BD397" s="317" t="str">
        <f ca="1">IFERROR(INDEX('Staff List'!$AT$6:$AT$8, MATCH(BA394, 'Staff List'!$AM$6:$AM$8, 0)), "")</f>
        <v/>
      </c>
      <c r="BE397" s="313"/>
      <c r="BF397" s="313"/>
      <c r="BG397" s="313"/>
      <c r="BH397" s="313"/>
      <c r="BI397" s="75" t="e">
        <f ca="1">INDEX($BY$2:$BY$401, MATCH(BI400, $BT$2:$BT$401, 0))</f>
        <v>#N/A</v>
      </c>
      <c r="BJ397" s="29"/>
      <c r="BK397" s="1"/>
      <c r="BT397" s="8">
        <v>396</v>
      </c>
      <c r="BU397" s="9" t="str">
        <f>IFERROR(IF(INDEX($CL$2:$CL$7,MATCH(BU392,$CK$2:$CK$7,0))&lt;=COUNTIF($BU$2:BU396,BU392),IF((BU392+1)&lt;=6,BU392+1,""),BU392), "")</f>
        <v/>
      </c>
      <c r="BV397" s="9" t="str">
        <f>IF(BU397="", "", COUNTIF($BU$2:BU397, BU397))</f>
        <v/>
      </c>
      <c r="BW397" s="68" t="str">
        <f t="shared" si="18"/>
        <v/>
      </c>
      <c r="BY397" s="80" t="str">
        <f t="shared" si="19"/>
        <v/>
      </c>
    </row>
    <row r="398" spans="1:77" x14ac:dyDescent="0.25">
      <c r="A398" s="1"/>
      <c r="B398" s="27"/>
      <c r="C398" s="314" t="s">
        <v>93</v>
      </c>
      <c r="D398" s="315"/>
      <c r="E398" s="316"/>
      <c r="F398" s="313" t="str">
        <f ca="1">IFERROR(IF(INDEX('Staff List'!$M$9:$M$358, MATCH(M399, 'Staff List'!$B$9:$B$358, 0))="", "", INDEX('Staff List'!$M$9:$M$358, MATCH(M399, 'Staff List'!$B$9:$B$358, 0))), "")</f>
        <v/>
      </c>
      <c r="G398" s="313"/>
      <c r="H398" s="313"/>
      <c r="I398" s="313"/>
      <c r="J398" s="313"/>
      <c r="K398" s="313"/>
      <c r="L398" s="313"/>
      <c r="M398" s="75" t="str">
        <f ca="1">IFERROR(INDEX($BO$2:$BO$351, MATCH(M397, $BP$2:$BP$351, 0)), "")</f>
        <v/>
      </c>
      <c r="N398" s="28"/>
      <c r="O398" s="314" t="s">
        <v>93</v>
      </c>
      <c r="P398" s="315"/>
      <c r="Q398" s="316"/>
      <c r="R398" s="313" t="str">
        <f ca="1">IFERROR(IF(INDEX('Staff List'!$M$9:$M$358, MATCH(Y399, 'Staff List'!$B$9:$B$358, 0))="", "", INDEX('Staff List'!$M$9:$M$358, MATCH(Y399, 'Staff List'!$B$9:$B$358, 0))), "")</f>
        <v/>
      </c>
      <c r="S398" s="313"/>
      <c r="T398" s="313"/>
      <c r="U398" s="313"/>
      <c r="V398" s="313"/>
      <c r="W398" s="313"/>
      <c r="X398" s="313"/>
      <c r="Y398" s="75" t="str">
        <f ca="1">IFERROR(INDEX($BO$2:$BO$351, MATCH(Y397, $BP$2:$BP$351, 0)), "")</f>
        <v/>
      </c>
      <c r="Z398" s="28"/>
      <c r="AA398" s="314" t="s">
        <v>93</v>
      </c>
      <c r="AB398" s="315"/>
      <c r="AC398" s="316"/>
      <c r="AD398" s="313" t="str">
        <f ca="1">IFERROR(IF(INDEX('Staff List'!$M$9:$M$358, MATCH(AK399, 'Staff List'!$B$9:$B$358, 0))="", "", INDEX('Staff List'!$M$9:$M$358, MATCH(AK399, 'Staff List'!$B$9:$B$358, 0))), "")</f>
        <v/>
      </c>
      <c r="AE398" s="313"/>
      <c r="AF398" s="313"/>
      <c r="AG398" s="313"/>
      <c r="AH398" s="313"/>
      <c r="AI398" s="313"/>
      <c r="AJ398" s="313"/>
      <c r="AK398" s="75" t="str">
        <f ca="1">IFERROR(INDEX($BO$2:$BO$351, MATCH(AK397, $BP$2:$BP$351, 0)), "")</f>
        <v/>
      </c>
      <c r="AL398" s="28"/>
      <c r="AM398" s="314" t="s">
        <v>93</v>
      </c>
      <c r="AN398" s="315"/>
      <c r="AO398" s="316"/>
      <c r="AP398" s="313" t="str">
        <f ca="1">IFERROR(IF(INDEX('Staff List'!$M$9:$M$358, MATCH(AW399, 'Staff List'!$B$9:$B$358, 0))="", "", INDEX('Staff List'!$M$9:$M$358, MATCH(AW399, 'Staff List'!$B$9:$B$358, 0))), "")</f>
        <v/>
      </c>
      <c r="AQ398" s="313"/>
      <c r="AR398" s="313"/>
      <c r="AS398" s="313"/>
      <c r="AT398" s="313"/>
      <c r="AU398" s="313"/>
      <c r="AV398" s="313"/>
      <c r="AW398" s="75" t="str">
        <f ca="1">IFERROR(INDEX($BO$2:$BO$351, MATCH(AW397, $BP$2:$BP$351, 0)), "")</f>
        <v/>
      </c>
      <c r="AX398" s="28"/>
      <c r="AY398" s="314" t="s">
        <v>93</v>
      </c>
      <c r="AZ398" s="315"/>
      <c r="BA398" s="316"/>
      <c r="BB398" s="313" t="str">
        <f ca="1">IFERROR(IF(INDEX('Staff List'!$M$9:$M$358, MATCH(BI399, 'Staff List'!$B$9:$B$358, 0))="", "", INDEX('Staff List'!$M$9:$M$358, MATCH(BI399, 'Staff List'!$B$9:$B$358, 0))), "")</f>
        <v/>
      </c>
      <c r="BC398" s="313"/>
      <c r="BD398" s="313"/>
      <c r="BE398" s="313"/>
      <c r="BF398" s="313"/>
      <c r="BG398" s="313"/>
      <c r="BH398" s="313"/>
      <c r="BI398" s="75" t="str">
        <f ca="1">IFERROR(INDEX($BO$2:$BO$351, MATCH(BI397, $BP$2:$BP$351, 0)), "")</f>
        <v/>
      </c>
      <c r="BJ398" s="29"/>
      <c r="BK398" s="1"/>
      <c r="BT398" s="8">
        <v>397</v>
      </c>
      <c r="BU398" s="9" t="str">
        <f>IFERROR(IF(INDEX($CL$2:$CL$7, MATCH(BU397, $CK$2:$CK$7, 0))&lt;=COUNTIF($BU$2:BU397, BU397), "", BU397), "")</f>
        <v/>
      </c>
      <c r="BV398" s="9" t="str">
        <f>IF(BU398="", "", COUNTIF($BU$2:BU398, BU398))</f>
        <v/>
      </c>
      <c r="BW398" s="68" t="str">
        <f t="shared" si="18"/>
        <v/>
      </c>
      <c r="BY398" s="80" t="str">
        <f t="shared" si="19"/>
        <v/>
      </c>
    </row>
    <row r="399" spans="1:77" x14ac:dyDescent="0.25">
      <c r="A399" s="1"/>
      <c r="B399" s="27"/>
      <c r="C399" s="314" t="s">
        <v>92</v>
      </c>
      <c r="D399" s="315"/>
      <c r="E399" s="316"/>
      <c r="F399" s="317" t="str">
        <f ca="1">IFERROR(IF(INDEX('Staff List'!$Q$9:$Q$358, MATCH(M399, 'Staff List'!$B$9:$B$358, 0))="", "", INDEX('Staff List'!$Q$9:$Q$358, MATCH(M399, 'Staff List'!$B$9:$B$358, 0))), "")</f>
        <v/>
      </c>
      <c r="G399" s="313"/>
      <c r="H399" s="313"/>
      <c r="I399" s="313"/>
      <c r="J399" s="313"/>
      <c r="K399" s="313"/>
      <c r="L399" s="313"/>
      <c r="M399" s="75" t="str">
        <f ca="1">IFERROR(IF(M397="", "", INDEX($BN$2:$BN$351, MATCH(M397, $BP$2:$BP$351, 0))), "")</f>
        <v/>
      </c>
      <c r="N399" s="28"/>
      <c r="O399" s="314" t="s">
        <v>92</v>
      </c>
      <c r="P399" s="315"/>
      <c r="Q399" s="316"/>
      <c r="R399" s="317" t="str">
        <f ca="1">IFERROR(IF(INDEX('Staff List'!$Q$9:$Q$358, MATCH(Y399, 'Staff List'!$B$9:$B$358, 0))="", "", INDEX('Staff List'!$Q$9:$Q$358, MATCH(Y399, 'Staff List'!$B$9:$B$358, 0))), "")</f>
        <v/>
      </c>
      <c r="S399" s="313"/>
      <c r="T399" s="313"/>
      <c r="U399" s="313"/>
      <c r="V399" s="313"/>
      <c r="W399" s="313"/>
      <c r="X399" s="313"/>
      <c r="Y399" s="75" t="str">
        <f ca="1">IFERROR(IF(Y397="", "", INDEX($BN$2:$BN$351, MATCH(Y397, $BP$2:$BP$351, 0))), "")</f>
        <v/>
      </c>
      <c r="Z399" s="28"/>
      <c r="AA399" s="314" t="s">
        <v>92</v>
      </c>
      <c r="AB399" s="315"/>
      <c r="AC399" s="316"/>
      <c r="AD399" s="317" t="str">
        <f ca="1">IFERROR(IF(INDEX('Staff List'!$Q$9:$Q$358, MATCH(AK399, 'Staff List'!$B$9:$B$358, 0))="", "", INDEX('Staff List'!$Q$9:$Q$358, MATCH(AK399, 'Staff List'!$B$9:$B$358, 0))), "")</f>
        <v/>
      </c>
      <c r="AE399" s="313"/>
      <c r="AF399" s="313"/>
      <c r="AG399" s="313"/>
      <c r="AH399" s="313"/>
      <c r="AI399" s="313"/>
      <c r="AJ399" s="313"/>
      <c r="AK399" s="75" t="str">
        <f ca="1">IFERROR(IF(AK397="", "", INDEX($BN$2:$BN$351, MATCH(AK397, $BP$2:$BP$351, 0))), "")</f>
        <v/>
      </c>
      <c r="AL399" s="28"/>
      <c r="AM399" s="314" t="s">
        <v>92</v>
      </c>
      <c r="AN399" s="315"/>
      <c r="AO399" s="316"/>
      <c r="AP399" s="317" t="str">
        <f ca="1">IFERROR(IF(INDEX('Staff List'!$Q$9:$Q$358, MATCH(AW399, 'Staff List'!$B$9:$B$358, 0))="", "", INDEX('Staff List'!$Q$9:$Q$358, MATCH(AW399, 'Staff List'!$B$9:$B$358, 0))), "")</f>
        <v/>
      </c>
      <c r="AQ399" s="313"/>
      <c r="AR399" s="313"/>
      <c r="AS399" s="313"/>
      <c r="AT399" s="313"/>
      <c r="AU399" s="313"/>
      <c r="AV399" s="313"/>
      <c r="AW399" s="75" t="str">
        <f ca="1">IFERROR(IF(AW397="", "", INDEX($BN$2:$BN$351, MATCH(AW397, $BP$2:$BP$351, 0))), "")</f>
        <v/>
      </c>
      <c r="AX399" s="28"/>
      <c r="AY399" s="314" t="s">
        <v>92</v>
      </c>
      <c r="AZ399" s="315"/>
      <c r="BA399" s="316"/>
      <c r="BB399" s="317" t="str">
        <f ca="1">IFERROR(IF(INDEX('Staff List'!$Q$9:$Q$358, MATCH(BI399, 'Staff List'!$B$9:$B$358, 0))="", "", INDEX('Staff List'!$Q$9:$Q$358, MATCH(BI399, 'Staff List'!$B$9:$B$358, 0))), "")</f>
        <v/>
      </c>
      <c r="BC399" s="313"/>
      <c r="BD399" s="313"/>
      <c r="BE399" s="313"/>
      <c r="BF399" s="313"/>
      <c r="BG399" s="313"/>
      <c r="BH399" s="313"/>
      <c r="BI399" s="75" t="str">
        <f ca="1">IFERROR(IF(BI397="", "", INDEX($BN$2:$BN$351, MATCH(BI397, $BP$2:$BP$351, 0))), "")</f>
        <v/>
      </c>
      <c r="BJ399" s="29"/>
      <c r="BK399" s="1"/>
      <c r="BT399" s="8">
        <v>398</v>
      </c>
      <c r="BU399" s="9" t="str">
        <f>IFERROR(IF(INDEX($CL$2:$CL$7, MATCH(BU398, $CK$2:$CK$7, 0))&lt;=COUNTIF($BU$2:BU398, BU397), "", BU397), "")</f>
        <v/>
      </c>
      <c r="BV399" s="9" t="str">
        <f>IF(BU399="", "", COUNTIF($BU$2:BU399, BU399))</f>
        <v/>
      </c>
      <c r="BW399" s="68" t="str">
        <f t="shared" si="18"/>
        <v/>
      </c>
      <c r="BY399" s="80" t="str">
        <f t="shared" si="19"/>
        <v/>
      </c>
    </row>
    <row r="400" spans="1:77" x14ac:dyDescent="0.25">
      <c r="A400" s="1"/>
      <c r="B400" s="27"/>
      <c r="C400" s="318" t="s">
        <v>96</v>
      </c>
      <c r="D400" s="319"/>
      <c r="E400" s="320"/>
      <c r="F400" s="321" t="str">
        <f ca="1">IFERROR(IF(INDEX('Staff List'!$U$9:$U$358, MATCH(M399, 'Staff List'!$B$9:$B$358, 0))="", "", INDEX('Staff List'!$U$9:$U$358, MATCH(M399, 'Staff List'!$B$9:$B$358, 0))), "")</f>
        <v/>
      </c>
      <c r="G400" s="322"/>
      <c r="H400" s="322"/>
      <c r="I400" s="322"/>
      <c r="J400" s="322"/>
      <c r="K400" s="322"/>
      <c r="L400" s="322"/>
      <c r="M400" s="81">
        <f ca="1">BI390+1</f>
        <v>685</v>
      </c>
      <c r="N400" s="28"/>
      <c r="O400" s="318" t="s">
        <v>96</v>
      </c>
      <c r="P400" s="319"/>
      <c r="Q400" s="320"/>
      <c r="R400" s="321" t="str">
        <f ca="1">IFERROR(IF(INDEX('Staff List'!$U$9:$U$358, MATCH(Y399, 'Staff List'!$B$9:$B$358, 0))="", "", INDEX('Staff List'!$U$9:$U$358, MATCH(Y399, 'Staff List'!$B$9:$B$358, 0))), "")</f>
        <v/>
      </c>
      <c r="S400" s="322"/>
      <c r="T400" s="322"/>
      <c r="U400" s="322"/>
      <c r="V400" s="322"/>
      <c r="W400" s="322"/>
      <c r="X400" s="322"/>
      <c r="Y400" s="81">
        <f ca="1">M400+1</f>
        <v>686</v>
      </c>
      <c r="Z400" s="28"/>
      <c r="AA400" s="318" t="s">
        <v>96</v>
      </c>
      <c r="AB400" s="319"/>
      <c r="AC400" s="320"/>
      <c r="AD400" s="321" t="str">
        <f ca="1">IFERROR(IF(INDEX('Staff List'!$U$9:$U$358, MATCH(AK399, 'Staff List'!$B$9:$B$358, 0))="", "", INDEX('Staff List'!$U$9:$U$358, MATCH(AK399, 'Staff List'!$B$9:$B$358, 0))), "")</f>
        <v/>
      </c>
      <c r="AE400" s="322"/>
      <c r="AF400" s="322"/>
      <c r="AG400" s="322"/>
      <c r="AH400" s="322"/>
      <c r="AI400" s="322"/>
      <c r="AJ400" s="322"/>
      <c r="AK400" s="81">
        <f ca="1">Y400+1</f>
        <v>687</v>
      </c>
      <c r="AL400" s="28"/>
      <c r="AM400" s="318" t="s">
        <v>96</v>
      </c>
      <c r="AN400" s="319"/>
      <c r="AO400" s="320"/>
      <c r="AP400" s="321" t="str">
        <f ca="1">IFERROR(IF(INDEX('Staff List'!$U$9:$U$358, MATCH(AW399, 'Staff List'!$B$9:$B$358, 0))="", "", INDEX('Staff List'!$U$9:$U$358, MATCH(AW399, 'Staff List'!$B$9:$B$358, 0))), "")</f>
        <v/>
      </c>
      <c r="AQ400" s="322"/>
      <c r="AR400" s="322"/>
      <c r="AS400" s="322"/>
      <c r="AT400" s="322"/>
      <c r="AU400" s="322"/>
      <c r="AV400" s="322"/>
      <c r="AW400" s="81">
        <f ca="1">AK400+1</f>
        <v>688</v>
      </c>
      <c r="AX400" s="28"/>
      <c r="AY400" s="318" t="s">
        <v>96</v>
      </c>
      <c r="AZ400" s="319"/>
      <c r="BA400" s="320"/>
      <c r="BB400" s="321" t="str">
        <f ca="1">IFERROR(IF(INDEX('Staff List'!$U$9:$U$358, MATCH(BI399, 'Staff List'!$B$9:$B$358, 0))="", "", INDEX('Staff List'!$U$9:$U$358, MATCH(BI399, 'Staff List'!$B$9:$B$358, 0))), "")</f>
        <v/>
      </c>
      <c r="BC400" s="322"/>
      <c r="BD400" s="322"/>
      <c r="BE400" s="322"/>
      <c r="BF400" s="322"/>
      <c r="BG400" s="322"/>
      <c r="BH400" s="322"/>
      <c r="BI400" s="81">
        <f ca="1">AW400+1</f>
        <v>689</v>
      </c>
      <c r="BJ400" s="29"/>
      <c r="BK400" s="1"/>
      <c r="BT400" s="8">
        <v>399</v>
      </c>
      <c r="BU400" s="9" t="str">
        <f>IFERROR(IF(INDEX($CL$2:$CL$7, MATCH(BU399, $CK$2:$CK$7, 0))&lt;=COUNTIF($BU$2:BU399, BU397), "", BU397), "")</f>
        <v/>
      </c>
      <c r="BV400" s="9" t="str">
        <f>IF(BU400="", "", COUNTIF($BU$2:BU400, BU400))</f>
        <v/>
      </c>
      <c r="BW400" s="68" t="str">
        <f t="shared" si="18"/>
        <v/>
      </c>
      <c r="BY400" s="80" t="str">
        <f t="shared" si="19"/>
        <v/>
      </c>
    </row>
    <row r="401" spans="1:77" x14ac:dyDescent="0.25">
      <c r="A401" s="1"/>
      <c r="B401" s="27"/>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c r="BE401" s="28"/>
      <c r="BF401" s="28"/>
      <c r="BG401" s="28"/>
      <c r="BH401" s="28"/>
      <c r="BI401" s="28"/>
      <c r="BJ401" s="29"/>
      <c r="BK401" s="1"/>
      <c r="BT401" s="10">
        <v>400</v>
      </c>
      <c r="BU401" s="11" t="str">
        <f>IFERROR(IF(INDEX($CL$2:$CL$7, MATCH(BU400, $CK$2:$CK$7, 0))&lt;=COUNTIF($BU$2:BU400, BU397), "", BU397), "")</f>
        <v/>
      </c>
      <c r="BV401" s="11" t="str">
        <f>IF(BU401="", "", COUNTIF($BU$2:BU401, BU401))</f>
        <v/>
      </c>
      <c r="BW401" s="69" t="str">
        <f t="shared" si="18"/>
        <v/>
      </c>
      <c r="BY401" s="78" t="str">
        <f t="shared" si="19"/>
        <v/>
      </c>
    </row>
    <row r="402" spans="1:77" x14ac:dyDescent="0.25">
      <c r="A402" s="1"/>
      <c r="B402" s="27"/>
      <c r="C402" s="121" t="str">
        <f ca="1">"Tier "&amp;M408&amp;""</f>
        <v xml:space="preserve">Tier </v>
      </c>
      <c r="D402" s="122"/>
      <c r="E402" s="122"/>
      <c r="F402" s="122"/>
      <c r="G402" s="122"/>
      <c r="H402" s="122"/>
      <c r="I402" s="122"/>
      <c r="J402" s="122"/>
      <c r="K402" s="122"/>
      <c r="L402" s="122"/>
      <c r="M402" s="239"/>
      <c r="N402" s="28"/>
      <c r="O402" s="121" t="str">
        <f ca="1">"Tier "&amp;Y408&amp;""</f>
        <v xml:space="preserve">Tier </v>
      </c>
      <c r="P402" s="122"/>
      <c r="Q402" s="122"/>
      <c r="R402" s="122"/>
      <c r="S402" s="122"/>
      <c r="T402" s="122"/>
      <c r="U402" s="122"/>
      <c r="V402" s="122"/>
      <c r="W402" s="122"/>
      <c r="X402" s="122"/>
      <c r="Y402" s="239"/>
      <c r="Z402" s="28"/>
      <c r="AA402" s="121" t="str">
        <f ca="1">"Tier "&amp;AK408&amp;""</f>
        <v xml:space="preserve">Tier </v>
      </c>
      <c r="AB402" s="122"/>
      <c r="AC402" s="122"/>
      <c r="AD402" s="122"/>
      <c r="AE402" s="122"/>
      <c r="AF402" s="122"/>
      <c r="AG402" s="122"/>
      <c r="AH402" s="122"/>
      <c r="AI402" s="122"/>
      <c r="AJ402" s="122"/>
      <c r="AK402" s="239"/>
      <c r="AL402" s="28"/>
      <c r="AM402" s="121" t="str">
        <f ca="1">"Tier "&amp;AW408&amp;""</f>
        <v xml:space="preserve">Tier </v>
      </c>
      <c r="AN402" s="122"/>
      <c r="AO402" s="122"/>
      <c r="AP402" s="122"/>
      <c r="AQ402" s="122"/>
      <c r="AR402" s="122"/>
      <c r="AS402" s="122"/>
      <c r="AT402" s="122"/>
      <c r="AU402" s="122"/>
      <c r="AV402" s="122"/>
      <c r="AW402" s="239"/>
      <c r="AX402" s="28"/>
      <c r="AY402" s="121" t="str">
        <f ca="1">"Tier "&amp;BI408&amp;""</f>
        <v xml:space="preserve">Tier </v>
      </c>
      <c r="AZ402" s="122"/>
      <c r="BA402" s="122"/>
      <c r="BB402" s="122"/>
      <c r="BC402" s="122"/>
      <c r="BD402" s="122"/>
      <c r="BE402" s="122"/>
      <c r="BF402" s="122"/>
      <c r="BG402" s="122"/>
      <c r="BH402" s="122"/>
      <c r="BI402" s="239"/>
      <c r="BJ402" s="29"/>
      <c r="BK402" s="1"/>
    </row>
    <row r="403" spans="1:77" x14ac:dyDescent="0.25">
      <c r="A403" s="1"/>
      <c r="B403" s="27"/>
      <c r="C403" s="326" t="s">
        <v>91</v>
      </c>
      <c r="D403" s="325"/>
      <c r="E403" s="327"/>
      <c r="F403" s="328" t="str">
        <f ca="1">IFERROR(IF(INDEX('Staff List'!$C$9:$C$358, MATCH(M409, 'Staff List'!$B$9:$B$358, 0))="", "", INDEX('Staff List'!$C$9:$C$358, MATCH(M409, 'Staff List'!$B$9:$B$358, 0))), "")</f>
        <v/>
      </c>
      <c r="G403" s="329"/>
      <c r="H403" s="329"/>
      <c r="I403" s="329"/>
      <c r="J403" s="329"/>
      <c r="K403" s="329"/>
      <c r="L403" s="329"/>
      <c r="M403" s="330"/>
      <c r="N403" s="28"/>
      <c r="O403" s="326" t="s">
        <v>91</v>
      </c>
      <c r="P403" s="325"/>
      <c r="Q403" s="327"/>
      <c r="R403" s="328" t="str">
        <f ca="1">IFERROR(IF(INDEX('Staff List'!$C$9:$C$358, MATCH(Y409, 'Staff List'!$B$9:$B$358, 0))="", "", INDEX('Staff List'!$C$9:$C$358, MATCH(Y409, 'Staff List'!$B$9:$B$358, 0))), "")</f>
        <v/>
      </c>
      <c r="S403" s="329"/>
      <c r="T403" s="329"/>
      <c r="U403" s="329"/>
      <c r="V403" s="329"/>
      <c r="W403" s="329"/>
      <c r="X403" s="329"/>
      <c r="Y403" s="330"/>
      <c r="Z403" s="28"/>
      <c r="AA403" s="326" t="s">
        <v>91</v>
      </c>
      <c r="AB403" s="325"/>
      <c r="AC403" s="327"/>
      <c r="AD403" s="328" t="str">
        <f ca="1">IFERROR(IF(INDEX('Staff List'!$C$9:$C$358, MATCH(AK409, 'Staff List'!$B$9:$B$358, 0))="", "", INDEX('Staff List'!$C$9:$C$358, MATCH(AK409, 'Staff List'!$B$9:$B$358, 0))), "")</f>
        <v/>
      </c>
      <c r="AE403" s="329"/>
      <c r="AF403" s="329"/>
      <c r="AG403" s="329"/>
      <c r="AH403" s="329"/>
      <c r="AI403" s="329"/>
      <c r="AJ403" s="329"/>
      <c r="AK403" s="330"/>
      <c r="AL403" s="28"/>
      <c r="AM403" s="326" t="s">
        <v>91</v>
      </c>
      <c r="AN403" s="325"/>
      <c r="AO403" s="327"/>
      <c r="AP403" s="328" t="str">
        <f ca="1">IFERROR(IF(INDEX('Staff List'!$C$9:$C$358, MATCH(AW409, 'Staff List'!$B$9:$B$358, 0))="", "", INDEX('Staff List'!$C$9:$C$358, MATCH(AW409, 'Staff List'!$B$9:$B$358, 0))), "")</f>
        <v/>
      </c>
      <c r="AQ403" s="329"/>
      <c r="AR403" s="329"/>
      <c r="AS403" s="329"/>
      <c r="AT403" s="329"/>
      <c r="AU403" s="329"/>
      <c r="AV403" s="329"/>
      <c r="AW403" s="330"/>
      <c r="AX403" s="28"/>
      <c r="AY403" s="326" t="s">
        <v>91</v>
      </c>
      <c r="AZ403" s="325"/>
      <c r="BA403" s="327"/>
      <c r="BB403" s="328" t="str">
        <f ca="1">IFERROR(IF(INDEX('Staff List'!$C$9:$C$358, MATCH(BI409, 'Staff List'!$B$9:$B$358, 0))="", "", INDEX('Staff List'!$C$9:$C$358, MATCH(BI409, 'Staff List'!$B$9:$B$358, 0))), "")</f>
        <v/>
      </c>
      <c r="BC403" s="329"/>
      <c r="BD403" s="329"/>
      <c r="BE403" s="329"/>
      <c r="BF403" s="329"/>
      <c r="BG403" s="329"/>
      <c r="BH403" s="329"/>
      <c r="BI403" s="330"/>
      <c r="BJ403" s="29"/>
      <c r="BK403" s="1"/>
    </row>
    <row r="404" spans="1:77" x14ac:dyDescent="0.25">
      <c r="A404" s="1"/>
      <c r="B404" s="27"/>
      <c r="C404" s="332" t="s">
        <v>90</v>
      </c>
      <c r="D404" s="333"/>
      <c r="E404" s="72" t="str">
        <f ca="1">IFERROR(INDEX('Staff List'!$K$9:$K$358, MATCH(M409, 'Staff List'!$B$9:$B$358, 0)), "")</f>
        <v/>
      </c>
      <c r="F404" s="317" t="str">
        <f ca="1">IFERROR(IF(INDEX('Staff List'!$D$9:$D$358, MATCH(M409, 'Staff List'!$B$9:$B$358, 0))="", "", INDEX('Staff List'!$D$9:$D$358, MATCH(M409, 'Staff List'!$B$9:$B$358, 0))), "")</f>
        <v/>
      </c>
      <c r="G404" s="313"/>
      <c r="H404" s="313"/>
      <c r="I404" s="313"/>
      <c r="J404" s="313"/>
      <c r="K404" s="313"/>
      <c r="L404" s="313"/>
      <c r="M404" s="331"/>
      <c r="N404" s="28"/>
      <c r="O404" s="332" t="s">
        <v>90</v>
      </c>
      <c r="P404" s="333"/>
      <c r="Q404" s="72" t="str">
        <f ca="1">IFERROR(INDEX('Staff List'!$K$9:$K$358, MATCH(Y409, 'Staff List'!$B$9:$B$358, 0)), "")</f>
        <v/>
      </c>
      <c r="R404" s="317" t="str">
        <f ca="1">IFERROR(IF(INDEX('Staff List'!$D$9:$D$358, MATCH(Y409, 'Staff List'!$B$9:$B$358, 0))="", "", INDEX('Staff List'!$D$9:$D$358, MATCH(Y409, 'Staff List'!$B$9:$B$358, 0))), "")</f>
        <v/>
      </c>
      <c r="S404" s="313"/>
      <c r="T404" s="313"/>
      <c r="U404" s="313"/>
      <c r="V404" s="313"/>
      <c r="W404" s="313"/>
      <c r="X404" s="313"/>
      <c r="Y404" s="331"/>
      <c r="Z404" s="28"/>
      <c r="AA404" s="332" t="s">
        <v>90</v>
      </c>
      <c r="AB404" s="333"/>
      <c r="AC404" s="72" t="str">
        <f ca="1">IFERROR(INDEX('Staff List'!$K$9:$K$358, MATCH(AK409, 'Staff List'!$B$9:$B$358, 0)), "")</f>
        <v/>
      </c>
      <c r="AD404" s="317" t="str">
        <f ca="1">IFERROR(IF(INDEX('Staff List'!$D$9:$D$358, MATCH(AK409, 'Staff List'!$B$9:$B$358, 0))="", "", INDEX('Staff List'!$D$9:$D$358, MATCH(AK409, 'Staff List'!$B$9:$B$358, 0))), "")</f>
        <v/>
      </c>
      <c r="AE404" s="313"/>
      <c r="AF404" s="313"/>
      <c r="AG404" s="313"/>
      <c r="AH404" s="313"/>
      <c r="AI404" s="313"/>
      <c r="AJ404" s="313"/>
      <c r="AK404" s="331"/>
      <c r="AL404" s="28"/>
      <c r="AM404" s="332" t="s">
        <v>90</v>
      </c>
      <c r="AN404" s="333"/>
      <c r="AO404" s="72" t="str">
        <f ca="1">IFERROR(INDEX('Staff List'!$K$9:$K$358, MATCH(AW409, 'Staff List'!$B$9:$B$358, 0)), "")</f>
        <v/>
      </c>
      <c r="AP404" s="317" t="str">
        <f ca="1">IFERROR(IF(INDEX('Staff List'!$D$9:$D$358, MATCH(AW409, 'Staff List'!$B$9:$B$358, 0))="", "", INDEX('Staff List'!$D$9:$D$358, MATCH(AW409, 'Staff List'!$B$9:$B$358, 0))), "")</f>
        <v/>
      </c>
      <c r="AQ404" s="313"/>
      <c r="AR404" s="313"/>
      <c r="AS404" s="313"/>
      <c r="AT404" s="313"/>
      <c r="AU404" s="313"/>
      <c r="AV404" s="313"/>
      <c r="AW404" s="331"/>
      <c r="AX404" s="28"/>
      <c r="AY404" s="332" t="s">
        <v>90</v>
      </c>
      <c r="AZ404" s="333"/>
      <c r="BA404" s="72" t="str">
        <f ca="1">IFERROR(INDEX('Staff List'!$K$9:$K$358, MATCH(BI409, 'Staff List'!$B$9:$B$358, 0)), "")</f>
        <v/>
      </c>
      <c r="BB404" s="317" t="str">
        <f ca="1">IFERROR(IF(INDEX('Staff List'!$D$9:$D$358, MATCH(BI409, 'Staff List'!$B$9:$B$358, 0))="", "", INDEX('Staff List'!$D$9:$D$358, MATCH(BI409, 'Staff List'!$B$9:$B$358, 0))), "")</f>
        <v/>
      </c>
      <c r="BC404" s="313"/>
      <c r="BD404" s="313"/>
      <c r="BE404" s="313"/>
      <c r="BF404" s="313"/>
      <c r="BG404" s="313"/>
      <c r="BH404" s="313"/>
      <c r="BI404" s="331"/>
      <c r="BJ404" s="29"/>
      <c r="BK404" s="1"/>
    </row>
    <row r="405" spans="1:77" x14ac:dyDescent="0.25">
      <c r="A405" s="1"/>
      <c r="B405" s="27"/>
      <c r="C405" s="314" t="s">
        <v>95</v>
      </c>
      <c r="D405" s="315"/>
      <c r="E405" s="315"/>
      <c r="F405" s="325"/>
      <c r="G405" s="73" t="str">
        <f ca="1">IFERROR(INDEX('Staff List'!$H$9:$H$358, MATCH(M409, 'Staff List'!$B$9:$B$358, 0)), "")</f>
        <v/>
      </c>
      <c r="H405" s="323" t="str">
        <f ca="1">IFERROR(INDEX('Staff List'!$AU$6:$AU$10, MATCH(G405, 'Staff List'!$AJ$6:$AJ$10, 0)), "")</f>
        <v/>
      </c>
      <c r="I405" s="324"/>
      <c r="J405" s="324"/>
      <c r="K405" s="324"/>
      <c r="L405" s="324"/>
      <c r="M405" s="331"/>
      <c r="N405" s="28"/>
      <c r="O405" s="314" t="s">
        <v>95</v>
      </c>
      <c r="P405" s="315"/>
      <c r="Q405" s="315"/>
      <c r="R405" s="325"/>
      <c r="S405" s="73" t="str">
        <f ca="1">IFERROR(INDEX('Staff List'!$H$9:$H$358, MATCH(Y409, 'Staff List'!$B$9:$B$358, 0)), "")</f>
        <v/>
      </c>
      <c r="T405" s="323" t="str">
        <f ca="1">IFERROR(INDEX('Staff List'!$AU$6:$AU$10, MATCH(S405, 'Staff List'!$AJ$6:$AJ$10, 0)), "")</f>
        <v/>
      </c>
      <c r="U405" s="324"/>
      <c r="V405" s="324"/>
      <c r="W405" s="324"/>
      <c r="X405" s="324"/>
      <c r="Y405" s="331"/>
      <c r="Z405" s="28"/>
      <c r="AA405" s="314" t="s">
        <v>95</v>
      </c>
      <c r="AB405" s="315"/>
      <c r="AC405" s="315"/>
      <c r="AD405" s="325"/>
      <c r="AE405" s="73" t="str">
        <f ca="1">IFERROR(INDEX('Staff List'!$H$9:$H$358, MATCH(AK409, 'Staff List'!$B$9:$B$358, 0)), "")</f>
        <v/>
      </c>
      <c r="AF405" s="323" t="str">
        <f ca="1">IFERROR(INDEX('Staff List'!$AU$6:$AU$10, MATCH(AE405, 'Staff List'!$AJ$6:$AJ$10, 0)), "")</f>
        <v/>
      </c>
      <c r="AG405" s="324"/>
      <c r="AH405" s="324"/>
      <c r="AI405" s="324"/>
      <c r="AJ405" s="324"/>
      <c r="AK405" s="331"/>
      <c r="AL405" s="28"/>
      <c r="AM405" s="314" t="s">
        <v>95</v>
      </c>
      <c r="AN405" s="315"/>
      <c r="AO405" s="315"/>
      <c r="AP405" s="325"/>
      <c r="AQ405" s="73" t="str">
        <f ca="1">IFERROR(INDEX('Staff List'!$H$9:$H$358, MATCH(AW409, 'Staff List'!$B$9:$B$358, 0)), "")</f>
        <v/>
      </c>
      <c r="AR405" s="323" t="str">
        <f ca="1">IFERROR(INDEX('Staff List'!$AU$6:$AU$10, MATCH(AQ405, 'Staff List'!$AJ$6:$AJ$10, 0)), "")</f>
        <v/>
      </c>
      <c r="AS405" s="324"/>
      <c r="AT405" s="324"/>
      <c r="AU405" s="324"/>
      <c r="AV405" s="324"/>
      <c r="AW405" s="331"/>
      <c r="AX405" s="28"/>
      <c r="AY405" s="314" t="s">
        <v>95</v>
      </c>
      <c r="AZ405" s="315"/>
      <c r="BA405" s="315"/>
      <c r="BB405" s="325"/>
      <c r="BC405" s="73" t="str">
        <f ca="1">IFERROR(INDEX('Staff List'!$H$9:$H$358, MATCH(BI409, 'Staff List'!$B$9:$B$358, 0)), "")</f>
        <v/>
      </c>
      <c r="BD405" s="323" t="str">
        <f ca="1">IFERROR(INDEX('Staff List'!$AU$6:$AU$10, MATCH(BC405, 'Staff List'!$AJ$6:$AJ$10, 0)), "")</f>
        <v/>
      </c>
      <c r="BE405" s="324"/>
      <c r="BF405" s="324"/>
      <c r="BG405" s="324"/>
      <c r="BH405" s="324"/>
      <c r="BI405" s="331"/>
      <c r="BJ405" s="29"/>
      <c r="BK405" s="1"/>
    </row>
    <row r="406" spans="1:77" x14ac:dyDescent="0.25">
      <c r="A406" s="1"/>
      <c r="B406" s="27"/>
      <c r="C406" s="314" t="s">
        <v>94</v>
      </c>
      <c r="D406" s="315"/>
      <c r="E406" s="315"/>
      <c r="F406" s="315"/>
      <c r="G406" s="74" t="str">
        <f ca="1">IFERROR(INDEX('Staff List'!$G$9:$G$358, MATCH(M409, 'Staff List'!$B$9:$B$358, 0)), "")</f>
        <v/>
      </c>
      <c r="H406" s="317" t="str">
        <f ca="1">IFERROR(INDEX('Staff List'!$AP$6:$AP$8, MATCH(G406, 'Staff List'!$AI$6:$AI$8, 0)), "")</f>
        <v/>
      </c>
      <c r="I406" s="313"/>
      <c r="J406" s="313"/>
      <c r="K406" s="313"/>
      <c r="L406" s="313"/>
      <c r="M406" s="331"/>
      <c r="N406" s="28"/>
      <c r="O406" s="314" t="s">
        <v>94</v>
      </c>
      <c r="P406" s="315"/>
      <c r="Q406" s="315"/>
      <c r="R406" s="315"/>
      <c r="S406" s="74" t="str">
        <f ca="1">IFERROR(INDEX('Staff List'!$G$9:$G$358, MATCH(Y409, 'Staff List'!$B$9:$B$358, 0)), "")</f>
        <v/>
      </c>
      <c r="T406" s="317" t="str">
        <f ca="1">IFERROR(INDEX('Staff List'!$AP$6:$AP$8, MATCH(S406, 'Staff List'!$AI$6:$AI$8, 0)), "")</f>
        <v/>
      </c>
      <c r="U406" s="313"/>
      <c r="V406" s="313"/>
      <c r="W406" s="313"/>
      <c r="X406" s="313"/>
      <c r="Y406" s="331"/>
      <c r="Z406" s="28"/>
      <c r="AA406" s="314" t="s">
        <v>94</v>
      </c>
      <c r="AB406" s="315"/>
      <c r="AC406" s="315"/>
      <c r="AD406" s="315"/>
      <c r="AE406" s="74" t="str">
        <f ca="1">IFERROR(INDEX('Staff List'!$G$9:$G$358, MATCH(AK409, 'Staff List'!$B$9:$B$358, 0)), "")</f>
        <v/>
      </c>
      <c r="AF406" s="317" t="str">
        <f ca="1">IFERROR(INDEX('Staff List'!$AP$6:$AP$8, MATCH(AE406, 'Staff List'!$AI$6:$AI$8, 0)), "")</f>
        <v/>
      </c>
      <c r="AG406" s="313"/>
      <c r="AH406" s="313"/>
      <c r="AI406" s="313"/>
      <c r="AJ406" s="313"/>
      <c r="AK406" s="331"/>
      <c r="AL406" s="28"/>
      <c r="AM406" s="314" t="s">
        <v>94</v>
      </c>
      <c r="AN406" s="315"/>
      <c r="AO406" s="315"/>
      <c r="AP406" s="315"/>
      <c r="AQ406" s="74" t="str">
        <f ca="1">IFERROR(INDEX('Staff List'!$G$9:$G$358, MATCH(AW409, 'Staff List'!$B$9:$B$358, 0)), "")</f>
        <v/>
      </c>
      <c r="AR406" s="317" t="str">
        <f ca="1">IFERROR(INDEX('Staff List'!$AP$6:$AP$8, MATCH(AQ406, 'Staff List'!$AI$6:$AI$8, 0)), "")</f>
        <v/>
      </c>
      <c r="AS406" s="313"/>
      <c r="AT406" s="313"/>
      <c r="AU406" s="313"/>
      <c r="AV406" s="313"/>
      <c r="AW406" s="331"/>
      <c r="AX406" s="28"/>
      <c r="AY406" s="314" t="s">
        <v>94</v>
      </c>
      <c r="AZ406" s="315"/>
      <c r="BA406" s="315"/>
      <c r="BB406" s="315"/>
      <c r="BC406" s="74" t="str">
        <f ca="1">IFERROR(INDEX('Staff List'!$G$9:$G$358, MATCH(BI409, 'Staff List'!$B$9:$B$358, 0)), "")</f>
        <v/>
      </c>
      <c r="BD406" s="317" t="str">
        <f ca="1">IFERROR(INDEX('Staff List'!$AP$6:$AP$8, MATCH(BC406, 'Staff List'!$AI$6:$AI$8, 0)), "")</f>
        <v/>
      </c>
      <c r="BE406" s="313"/>
      <c r="BF406" s="313"/>
      <c r="BG406" s="313"/>
      <c r="BH406" s="313"/>
      <c r="BI406" s="331"/>
      <c r="BJ406" s="29"/>
      <c r="BK406" s="1"/>
    </row>
    <row r="407" spans="1:77" x14ac:dyDescent="0.25">
      <c r="A407" s="1"/>
      <c r="B407" s="27"/>
      <c r="C407" s="314" t="s">
        <v>97</v>
      </c>
      <c r="D407" s="315"/>
      <c r="E407" s="315"/>
      <c r="F407" s="319"/>
      <c r="G407" s="320"/>
      <c r="H407" s="317" t="str">
        <f ca="1">IFERROR(INDEX('Staff List'!$AT$6:$AT$8, MATCH(E404, 'Staff List'!$AM$6:$AM$8, 0)), "")</f>
        <v/>
      </c>
      <c r="I407" s="313"/>
      <c r="J407" s="313"/>
      <c r="K407" s="313"/>
      <c r="L407" s="313"/>
      <c r="M407" s="75" t="e">
        <f ca="1">INDEX($BY$2:$BY$401, MATCH(M410, $BT$2:$BT$401, 0))</f>
        <v>#N/A</v>
      </c>
      <c r="N407" s="28"/>
      <c r="O407" s="314" t="s">
        <v>97</v>
      </c>
      <c r="P407" s="315"/>
      <c r="Q407" s="315"/>
      <c r="R407" s="319"/>
      <c r="S407" s="320"/>
      <c r="T407" s="317" t="str">
        <f ca="1">IFERROR(INDEX('Staff List'!$AT$6:$AT$8, MATCH(Q404, 'Staff List'!$AM$6:$AM$8, 0)), "")</f>
        <v/>
      </c>
      <c r="U407" s="313"/>
      <c r="V407" s="313"/>
      <c r="W407" s="313"/>
      <c r="X407" s="313"/>
      <c r="Y407" s="75" t="e">
        <f ca="1">INDEX($BY$2:$BY$401, MATCH(Y410, $BT$2:$BT$401, 0))</f>
        <v>#N/A</v>
      </c>
      <c r="Z407" s="28"/>
      <c r="AA407" s="314" t="s">
        <v>97</v>
      </c>
      <c r="AB407" s="315"/>
      <c r="AC407" s="315"/>
      <c r="AD407" s="319"/>
      <c r="AE407" s="320"/>
      <c r="AF407" s="317" t="str">
        <f ca="1">IFERROR(INDEX('Staff List'!$AT$6:$AT$8, MATCH(AC404, 'Staff List'!$AM$6:$AM$8, 0)), "")</f>
        <v/>
      </c>
      <c r="AG407" s="313"/>
      <c r="AH407" s="313"/>
      <c r="AI407" s="313"/>
      <c r="AJ407" s="313"/>
      <c r="AK407" s="75" t="e">
        <f ca="1">INDEX($BY$2:$BY$401, MATCH(AK410, $BT$2:$BT$401, 0))</f>
        <v>#N/A</v>
      </c>
      <c r="AL407" s="28"/>
      <c r="AM407" s="314" t="s">
        <v>97</v>
      </c>
      <c r="AN407" s="315"/>
      <c r="AO407" s="315"/>
      <c r="AP407" s="319"/>
      <c r="AQ407" s="320"/>
      <c r="AR407" s="317" t="str">
        <f ca="1">IFERROR(INDEX('Staff List'!$AT$6:$AT$8, MATCH(AO404, 'Staff List'!$AM$6:$AM$8, 0)), "")</f>
        <v/>
      </c>
      <c r="AS407" s="313"/>
      <c r="AT407" s="313"/>
      <c r="AU407" s="313"/>
      <c r="AV407" s="313"/>
      <c r="AW407" s="75" t="e">
        <f ca="1">INDEX($BY$2:$BY$401, MATCH(AW410, $BT$2:$BT$401, 0))</f>
        <v>#N/A</v>
      </c>
      <c r="AX407" s="28"/>
      <c r="AY407" s="314" t="s">
        <v>97</v>
      </c>
      <c r="AZ407" s="315"/>
      <c r="BA407" s="315"/>
      <c r="BB407" s="319"/>
      <c r="BC407" s="320"/>
      <c r="BD407" s="317" t="str">
        <f ca="1">IFERROR(INDEX('Staff List'!$AT$6:$AT$8, MATCH(BA404, 'Staff List'!$AM$6:$AM$8, 0)), "")</f>
        <v/>
      </c>
      <c r="BE407" s="313"/>
      <c r="BF407" s="313"/>
      <c r="BG407" s="313"/>
      <c r="BH407" s="313"/>
      <c r="BI407" s="75" t="e">
        <f ca="1">INDEX($BY$2:$BY$401, MATCH(BI410, $BT$2:$BT$401, 0))</f>
        <v>#N/A</v>
      </c>
      <c r="BJ407" s="29"/>
      <c r="BK407" s="1"/>
    </row>
    <row r="408" spans="1:77" x14ac:dyDescent="0.25">
      <c r="A408" s="1"/>
      <c r="B408" s="27"/>
      <c r="C408" s="314" t="s">
        <v>93</v>
      </c>
      <c r="D408" s="315"/>
      <c r="E408" s="316"/>
      <c r="F408" s="313" t="str">
        <f ca="1">IFERROR(IF(INDEX('Staff List'!$M$9:$M$358, MATCH(M409, 'Staff List'!$B$9:$B$358, 0))="", "", INDEX('Staff List'!$M$9:$M$358, MATCH(M409, 'Staff List'!$B$9:$B$358, 0))), "")</f>
        <v/>
      </c>
      <c r="G408" s="313"/>
      <c r="H408" s="313"/>
      <c r="I408" s="313"/>
      <c r="J408" s="313"/>
      <c r="K408" s="313"/>
      <c r="L408" s="313"/>
      <c r="M408" s="75" t="str">
        <f ca="1">IFERROR(INDEX($BO$2:$BO$351, MATCH(M407, $BP$2:$BP$351, 0)), "")</f>
        <v/>
      </c>
      <c r="N408" s="28"/>
      <c r="O408" s="314" t="s">
        <v>93</v>
      </c>
      <c r="P408" s="315"/>
      <c r="Q408" s="316"/>
      <c r="R408" s="313" t="str">
        <f ca="1">IFERROR(IF(INDEX('Staff List'!$M$9:$M$358, MATCH(Y409, 'Staff List'!$B$9:$B$358, 0))="", "", INDEX('Staff List'!$M$9:$M$358, MATCH(Y409, 'Staff List'!$B$9:$B$358, 0))), "")</f>
        <v/>
      </c>
      <c r="S408" s="313"/>
      <c r="T408" s="313"/>
      <c r="U408" s="313"/>
      <c r="V408" s="313"/>
      <c r="W408" s="313"/>
      <c r="X408" s="313"/>
      <c r="Y408" s="75" t="str">
        <f ca="1">IFERROR(INDEX($BO$2:$BO$351, MATCH(Y407, $BP$2:$BP$351, 0)), "")</f>
        <v/>
      </c>
      <c r="Z408" s="28"/>
      <c r="AA408" s="314" t="s">
        <v>93</v>
      </c>
      <c r="AB408" s="315"/>
      <c r="AC408" s="316"/>
      <c r="AD408" s="313" t="str">
        <f ca="1">IFERROR(IF(INDEX('Staff List'!$M$9:$M$358, MATCH(AK409, 'Staff List'!$B$9:$B$358, 0))="", "", INDEX('Staff List'!$M$9:$M$358, MATCH(AK409, 'Staff List'!$B$9:$B$358, 0))), "")</f>
        <v/>
      </c>
      <c r="AE408" s="313"/>
      <c r="AF408" s="313"/>
      <c r="AG408" s="313"/>
      <c r="AH408" s="313"/>
      <c r="AI408" s="313"/>
      <c r="AJ408" s="313"/>
      <c r="AK408" s="75" t="str">
        <f ca="1">IFERROR(INDEX($BO$2:$BO$351, MATCH(AK407, $BP$2:$BP$351, 0)), "")</f>
        <v/>
      </c>
      <c r="AL408" s="28"/>
      <c r="AM408" s="314" t="s">
        <v>93</v>
      </c>
      <c r="AN408" s="315"/>
      <c r="AO408" s="316"/>
      <c r="AP408" s="313" t="str">
        <f ca="1">IFERROR(IF(INDEX('Staff List'!$M$9:$M$358, MATCH(AW409, 'Staff List'!$B$9:$B$358, 0))="", "", INDEX('Staff List'!$M$9:$M$358, MATCH(AW409, 'Staff List'!$B$9:$B$358, 0))), "")</f>
        <v/>
      </c>
      <c r="AQ408" s="313"/>
      <c r="AR408" s="313"/>
      <c r="AS408" s="313"/>
      <c r="AT408" s="313"/>
      <c r="AU408" s="313"/>
      <c r="AV408" s="313"/>
      <c r="AW408" s="75" t="str">
        <f ca="1">IFERROR(INDEX($BO$2:$BO$351, MATCH(AW407, $BP$2:$BP$351, 0)), "")</f>
        <v/>
      </c>
      <c r="AX408" s="28"/>
      <c r="AY408" s="314" t="s">
        <v>93</v>
      </c>
      <c r="AZ408" s="315"/>
      <c r="BA408" s="316"/>
      <c r="BB408" s="313" t="str">
        <f ca="1">IFERROR(IF(INDEX('Staff List'!$M$9:$M$358, MATCH(BI409, 'Staff List'!$B$9:$B$358, 0))="", "", INDEX('Staff List'!$M$9:$M$358, MATCH(BI409, 'Staff List'!$B$9:$B$358, 0))), "")</f>
        <v/>
      </c>
      <c r="BC408" s="313"/>
      <c r="BD408" s="313"/>
      <c r="BE408" s="313"/>
      <c r="BF408" s="313"/>
      <c r="BG408" s="313"/>
      <c r="BH408" s="313"/>
      <c r="BI408" s="75" t="str">
        <f ca="1">IFERROR(INDEX($BO$2:$BO$351, MATCH(BI407, $BP$2:$BP$351, 0)), "")</f>
        <v/>
      </c>
      <c r="BJ408" s="29"/>
      <c r="BK408" s="1"/>
    </row>
    <row r="409" spans="1:77" x14ac:dyDescent="0.25">
      <c r="A409" s="1"/>
      <c r="B409" s="27"/>
      <c r="C409" s="314" t="s">
        <v>92</v>
      </c>
      <c r="D409" s="315"/>
      <c r="E409" s="316"/>
      <c r="F409" s="317" t="str">
        <f ca="1">IFERROR(IF(INDEX('Staff List'!$Q$9:$Q$358, MATCH(M409, 'Staff List'!$B$9:$B$358, 0))="", "", INDEX('Staff List'!$Q$9:$Q$358, MATCH(M409, 'Staff List'!$B$9:$B$358, 0))), "")</f>
        <v/>
      </c>
      <c r="G409" s="313"/>
      <c r="H409" s="313"/>
      <c r="I409" s="313"/>
      <c r="J409" s="313"/>
      <c r="K409" s="313"/>
      <c r="L409" s="313"/>
      <c r="M409" s="75" t="str">
        <f ca="1">IFERROR(IF(M407="", "", INDEX($BN$2:$BN$351, MATCH(M407, $BP$2:$BP$351, 0))), "")</f>
        <v/>
      </c>
      <c r="N409" s="28"/>
      <c r="O409" s="314" t="s">
        <v>92</v>
      </c>
      <c r="P409" s="315"/>
      <c r="Q409" s="316"/>
      <c r="R409" s="317" t="str">
        <f ca="1">IFERROR(IF(INDEX('Staff List'!$Q$9:$Q$358, MATCH(Y409, 'Staff List'!$B$9:$B$358, 0))="", "", INDEX('Staff List'!$Q$9:$Q$358, MATCH(Y409, 'Staff List'!$B$9:$B$358, 0))), "")</f>
        <v/>
      </c>
      <c r="S409" s="313"/>
      <c r="T409" s="313"/>
      <c r="U409" s="313"/>
      <c r="V409" s="313"/>
      <c r="W409" s="313"/>
      <c r="X409" s="313"/>
      <c r="Y409" s="75" t="str">
        <f ca="1">IFERROR(IF(Y407="", "", INDEX($BN$2:$BN$351, MATCH(Y407, $BP$2:$BP$351, 0))), "")</f>
        <v/>
      </c>
      <c r="Z409" s="28"/>
      <c r="AA409" s="314" t="s">
        <v>92</v>
      </c>
      <c r="AB409" s="315"/>
      <c r="AC409" s="316"/>
      <c r="AD409" s="317" t="str">
        <f ca="1">IFERROR(IF(INDEX('Staff List'!$Q$9:$Q$358, MATCH(AK409, 'Staff List'!$B$9:$B$358, 0))="", "", INDEX('Staff List'!$Q$9:$Q$358, MATCH(AK409, 'Staff List'!$B$9:$B$358, 0))), "")</f>
        <v/>
      </c>
      <c r="AE409" s="313"/>
      <c r="AF409" s="313"/>
      <c r="AG409" s="313"/>
      <c r="AH409" s="313"/>
      <c r="AI409" s="313"/>
      <c r="AJ409" s="313"/>
      <c r="AK409" s="75" t="str">
        <f ca="1">IFERROR(IF(AK407="", "", INDEX($BN$2:$BN$351, MATCH(AK407, $BP$2:$BP$351, 0))), "")</f>
        <v/>
      </c>
      <c r="AL409" s="28"/>
      <c r="AM409" s="314" t="s">
        <v>92</v>
      </c>
      <c r="AN409" s="315"/>
      <c r="AO409" s="316"/>
      <c r="AP409" s="317" t="str">
        <f ca="1">IFERROR(IF(INDEX('Staff List'!$Q$9:$Q$358, MATCH(AW409, 'Staff List'!$B$9:$B$358, 0))="", "", INDEX('Staff List'!$Q$9:$Q$358, MATCH(AW409, 'Staff List'!$B$9:$B$358, 0))), "")</f>
        <v/>
      </c>
      <c r="AQ409" s="313"/>
      <c r="AR409" s="313"/>
      <c r="AS409" s="313"/>
      <c r="AT409" s="313"/>
      <c r="AU409" s="313"/>
      <c r="AV409" s="313"/>
      <c r="AW409" s="75" t="str">
        <f ca="1">IFERROR(IF(AW407="", "", INDEX($BN$2:$BN$351, MATCH(AW407, $BP$2:$BP$351, 0))), "")</f>
        <v/>
      </c>
      <c r="AX409" s="28"/>
      <c r="AY409" s="314" t="s">
        <v>92</v>
      </c>
      <c r="AZ409" s="315"/>
      <c r="BA409" s="316"/>
      <c r="BB409" s="317" t="str">
        <f ca="1">IFERROR(IF(INDEX('Staff List'!$Q$9:$Q$358, MATCH(BI409, 'Staff List'!$B$9:$B$358, 0))="", "", INDEX('Staff List'!$Q$9:$Q$358, MATCH(BI409, 'Staff List'!$B$9:$B$358, 0))), "")</f>
        <v/>
      </c>
      <c r="BC409" s="313"/>
      <c r="BD409" s="313"/>
      <c r="BE409" s="313"/>
      <c r="BF409" s="313"/>
      <c r="BG409" s="313"/>
      <c r="BH409" s="313"/>
      <c r="BI409" s="75" t="str">
        <f ca="1">IFERROR(IF(BI407="", "", INDEX($BN$2:$BN$351, MATCH(BI407, $BP$2:$BP$351, 0))), "")</f>
        <v/>
      </c>
      <c r="BJ409" s="29"/>
      <c r="BK409" s="1"/>
    </row>
    <row r="410" spans="1:77" x14ac:dyDescent="0.25">
      <c r="A410" s="1"/>
      <c r="B410" s="27"/>
      <c r="C410" s="318" t="s">
        <v>96</v>
      </c>
      <c r="D410" s="319"/>
      <c r="E410" s="320"/>
      <c r="F410" s="321" t="str">
        <f ca="1">IFERROR(IF(INDEX('Staff List'!$U$9:$U$358, MATCH(M409, 'Staff List'!$B$9:$B$358, 0))="", "", INDEX('Staff List'!$U$9:$U$358, MATCH(M409, 'Staff List'!$B$9:$B$358, 0))), "")</f>
        <v/>
      </c>
      <c r="G410" s="322"/>
      <c r="H410" s="322"/>
      <c r="I410" s="322"/>
      <c r="J410" s="322"/>
      <c r="K410" s="322"/>
      <c r="L410" s="322"/>
      <c r="M410" s="81">
        <f ca="1">BI400+1</f>
        <v>690</v>
      </c>
      <c r="N410" s="28"/>
      <c r="O410" s="318" t="s">
        <v>96</v>
      </c>
      <c r="P410" s="319"/>
      <c r="Q410" s="320"/>
      <c r="R410" s="321" t="str">
        <f ca="1">IFERROR(IF(INDEX('Staff List'!$U$9:$U$358, MATCH(Y409, 'Staff List'!$B$9:$B$358, 0))="", "", INDEX('Staff List'!$U$9:$U$358, MATCH(Y409, 'Staff List'!$B$9:$B$358, 0))), "")</f>
        <v/>
      </c>
      <c r="S410" s="322"/>
      <c r="T410" s="322"/>
      <c r="U410" s="322"/>
      <c r="V410" s="322"/>
      <c r="W410" s="322"/>
      <c r="X410" s="322"/>
      <c r="Y410" s="81">
        <f ca="1">M410+1</f>
        <v>691</v>
      </c>
      <c r="Z410" s="28"/>
      <c r="AA410" s="318" t="s">
        <v>96</v>
      </c>
      <c r="AB410" s="319"/>
      <c r="AC410" s="320"/>
      <c r="AD410" s="321" t="str">
        <f ca="1">IFERROR(IF(INDEX('Staff List'!$U$9:$U$358, MATCH(AK409, 'Staff List'!$B$9:$B$358, 0))="", "", INDEX('Staff List'!$U$9:$U$358, MATCH(AK409, 'Staff List'!$B$9:$B$358, 0))), "")</f>
        <v/>
      </c>
      <c r="AE410" s="322"/>
      <c r="AF410" s="322"/>
      <c r="AG410" s="322"/>
      <c r="AH410" s="322"/>
      <c r="AI410" s="322"/>
      <c r="AJ410" s="322"/>
      <c r="AK410" s="81">
        <f ca="1">Y410+1</f>
        <v>692</v>
      </c>
      <c r="AL410" s="28"/>
      <c r="AM410" s="318" t="s">
        <v>96</v>
      </c>
      <c r="AN410" s="319"/>
      <c r="AO410" s="320"/>
      <c r="AP410" s="321" t="str">
        <f ca="1">IFERROR(IF(INDEX('Staff List'!$U$9:$U$358, MATCH(AW409, 'Staff List'!$B$9:$B$358, 0))="", "", INDEX('Staff List'!$U$9:$U$358, MATCH(AW409, 'Staff List'!$B$9:$B$358, 0))), "")</f>
        <v/>
      </c>
      <c r="AQ410" s="322"/>
      <c r="AR410" s="322"/>
      <c r="AS410" s="322"/>
      <c r="AT410" s="322"/>
      <c r="AU410" s="322"/>
      <c r="AV410" s="322"/>
      <c r="AW410" s="81">
        <f ca="1">AK410+1</f>
        <v>693</v>
      </c>
      <c r="AX410" s="28"/>
      <c r="AY410" s="318" t="s">
        <v>96</v>
      </c>
      <c r="AZ410" s="319"/>
      <c r="BA410" s="320"/>
      <c r="BB410" s="321" t="str">
        <f ca="1">IFERROR(IF(INDEX('Staff List'!$U$9:$U$358, MATCH(BI409, 'Staff List'!$B$9:$B$358, 0))="", "", INDEX('Staff List'!$U$9:$U$358, MATCH(BI409, 'Staff List'!$B$9:$B$358, 0))), "")</f>
        <v/>
      </c>
      <c r="BC410" s="322"/>
      <c r="BD410" s="322"/>
      <c r="BE410" s="322"/>
      <c r="BF410" s="322"/>
      <c r="BG410" s="322"/>
      <c r="BH410" s="322"/>
      <c r="BI410" s="81">
        <f ca="1">AW410+1</f>
        <v>694</v>
      </c>
      <c r="BJ410" s="29"/>
      <c r="BK410" s="1"/>
    </row>
    <row r="411" spans="1:77" ht="15.75" thickBot="1" x14ac:dyDescent="0.3">
      <c r="A411" s="1"/>
      <c r="B411" s="31"/>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3"/>
      <c r="BK411" s="1"/>
    </row>
    <row r="412" spans="1:77"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row>
    <row r="413" spans="1:77" ht="15.75" thickBot="1" x14ac:dyDescent="0.3">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c r="BA413" s="28"/>
      <c r="BB413" s="28"/>
      <c r="BC413" s="28"/>
      <c r="BD413" s="28"/>
      <c r="BE413" s="28"/>
      <c r="BF413" s="28"/>
      <c r="BG413" s="28"/>
      <c r="BH413" s="28"/>
      <c r="BI413" s="28"/>
      <c r="BJ413" s="28"/>
      <c r="BK413" s="28"/>
    </row>
    <row r="414" spans="1:77" x14ac:dyDescent="0.25">
      <c r="A414" s="1"/>
      <c r="B414" s="24"/>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c r="AC414" s="88"/>
      <c r="AD414" s="88"/>
      <c r="AE414" s="88"/>
      <c r="AF414" s="88"/>
      <c r="AG414" s="88"/>
      <c r="AH414" s="88"/>
      <c r="AI414" s="88"/>
      <c r="AJ414" s="88"/>
      <c r="AK414" s="88"/>
      <c r="AL414" s="88"/>
      <c r="AM414" s="88"/>
      <c r="AN414" s="88"/>
      <c r="AO414" s="88"/>
      <c r="AP414" s="88"/>
      <c r="AQ414" s="25"/>
      <c r="AR414" s="25"/>
      <c r="AS414" s="25"/>
      <c r="AT414" s="25"/>
      <c r="AU414" s="25"/>
      <c r="AV414" s="25"/>
      <c r="AW414" s="25"/>
      <c r="AX414" s="25"/>
      <c r="AY414" s="25"/>
      <c r="AZ414" s="25"/>
      <c r="BA414" s="25"/>
      <c r="BB414" s="25"/>
      <c r="BC414" s="25"/>
      <c r="BD414" s="25"/>
      <c r="BE414" s="25"/>
      <c r="BF414" s="25"/>
      <c r="BG414" s="25"/>
      <c r="BH414" s="25"/>
      <c r="BI414" s="25"/>
      <c r="BJ414" s="26"/>
      <c r="BK414" s="1"/>
    </row>
    <row r="415" spans="1:77" x14ac:dyDescent="0.25">
      <c r="A415" s="1"/>
      <c r="B415" s="27"/>
      <c r="C415" s="121" t="str">
        <f ca="1">"Tier "&amp;M421&amp;""</f>
        <v xml:space="preserve">Tier </v>
      </c>
      <c r="D415" s="122"/>
      <c r="E415" s="122"/>
      <c r="F415" s="122"/>
      <c r="G415" s="122"/>
      <c r="H415" s="122"/>
      <c r="I415" s="122"/>
      <c r="J415" s="122"/>
      <c r="K415" s="122"/>
      <c r="L415" s="122"/>
      <c r="M415" s="239"/>
      <c r="N415" s="70"/>
      <c r="O415" s="121" t="str">
        <f ca="1">"Tier "&amp;Y421&amp;""</f>
        <v xml:space="preserve">Tier </v>
      </c>
      <c r="P415" s="122"/>
      <c r="Q415" s="122"/>
      <c r="R415" s="122"/>
      <c r="S415" s="122"/>
      <c r="T415" s="122"/>
      <c r="U415" s="122"/>
      <c r="V415" s="122"/>
      <c r="W415" s="122"/>
      <c r="X415" s="122"/>
      <c r="Y415" s="239"/>
      <c r="Z415" s="28"/>
      <c r="AA415" s="121" t="str">
        <f ca="1">"Tier "&amp;AK421&amp;""</f>
        <v xml:space="preserve">Tier </v>
      </c>
      <c r="AB415" s="122"/>
      <c r="AC415" s="122"/>
      <c r="AD415" s="122"/>
      <c r="AE415" s="122"/>
      <c r="AF415" s="122"/>
      <c r="AG415" s="122"/>
      <c r="AH415" s="122"/>
      <c r="AI415" s="122"/>
      <c r="AJ415" s="122"/>
      <c r="AK415" s="239"/>
      <c r="AL415" s="28"/>
      <c r="AM415" s="121" t="str">
        <f ca="1">"Tier "&amp;AW421&amp;""</f>
        <v xml:space="preserve">Tier </v>
      </c>
      <c r="AN415" s="122"/>
      <c r="AO415" s="122"/>
      <c r="AP415" s="122"/>
      <c r="AQ415" s="122"/>
      <c r="AR415" s="122"/>
      <c r="AS415" s="122"/>
      <c r="AT415" s="122"/>
      <c r="AU415" s="122"/>
      <c r="AV415" s="122"/>
      <c r="AW415" s="239"/>
      <c r="AX415" s="28"/>
      <c r="AY415" s="121" t="str">
        <f ca="1">"Tier "&amp;BI421&amp;""</f>
        <v xml:space="preserve">Tier </v>
      </c>
      <c r="AZ415" s="122"/>
      <c r="BA415" s="122"/>
      <c r="BB415" s="122"/>
      <c r="BC415" s="122"/>
      <c r="BD415" s="122"/>
      <c r="BE415" s="122"/>
      <c r="BF415" s="122"/>
      <c r="BG415" s="122"/>
      <c r="BH415" s="122"/>
      <c r="BI415" s="239"/>
      <c r="BJ415" s="29"/>
      <c r="BK415" s="70"/>
    </row>
    <row r="416" spans="1:77" x14ac:dyDescent="0.25">
      <c r="A416" s="1"/>
      <c r="B416" s="27"/>
      <c r="C416" s="326" t="s">
        <v>91</v>
      </c>
      <c r="D416" s="325"/>
      <c r="E416" s="327"/>
      <c r="F416" s="328" t="str">
        <f ca="1">IFERROR(IF(INDEX('Staff List'!$C$9:$C$358, MATCH(M422, 'Staff List'!$B$9:$B$358, 0))="", "", INDEX('Staff List'!$C$9:$C$358, MATCH(M422, 'Staff List'!$B$9:$B$358, 0))), "")</f>
        <v/>
      </c>
      <c r="G416" s="329"/>
      <c r="H416" s="329"/>
      <c r="I416" s="329"/>
      <c r="J416" s="329"/>
      <c r="K416" s="329"/>
      <c r="L416" s="329"/>
      <c r="M416" s="330"/>
      <c r="N416" s="70"/>
      <c r="O416" s="326" t="s">
        <v>91</v>
      </c>
      <c r="P416" s="325"/>
      <c r="Q416" s="327"/>
      <c r="R416" s="328" t="str">
        <f ca="1">IFERROR(IF(INDEX('Staff List'!$C$9:$C$358, MATCH(Y422, 'Staff List'!$B$9:$B$358, 0))="", "", INDEX('Staff List'!$C$9:$C$358, MATCH(Y422, 'Staff List'!$B$9:$B$358, 0))), "")</f>
        <v/>
      </c>
      <c r="S416" s="329"/>
      <c r="T416" s="329"/>
      <c r="U416" s="329"/>
      <c r="V416" s="329"/>
      <c r="W416" s="329"/>
      <c r="X416" s="329"/>
      <c r="Y416" s="330"/>
      <c r="Z416" s="28"/>
      <c r="AA416" s="326" t="s">
        <v>91</v>
      </c>
      <c r="AB416" s="325"/>
      <c r="AC416" s="327"/>
      <c r="AD416" s="328" t="str">
        <f ca="1">IFERROR(IF(INDEX('Staff List'!$C$9:$C$358, MATCH(AK422, 'Staff List'!$B$9:$B$358, 0))="", "", INDEX('Staff List'!$C$9:$C$358, MATCH(AK422, 'Staff List'!$B$9:$B$358, 0))), "")</f>
        <v/>
      </c>
      <c r="AE416" s="329"/>
      <c r="AF416" s="329"/>
      <c r="AG416" s="329"/>
      <c r="AH416" s="329"/>
      <c r="AI416" s="329"/>
      <c r="AJ416" s="329"/>
      <c r="AK416" s="330"/>
      <c r="AL416" s="28"/>
      <c r="AM416" s="326" t="s">
        <v>91</v>
      </c>
      <c r="AN416" s="325"/>
      <c r="AO416" s="327"/>
      <c r="AP416" s="328" t="str">
        <f ca="1">IFERROR(IF(INDEX('Staff List'!$C$9:$C$358, MATCH(AW422, 'Staff List'!$B$9:$B$358, 0))="", "", INDEX('Staff List'!$C$9:$C$358, MATCH(AW422, 'Staff List'!$B$9:$B$358, 0))), "")</f>
        <v/>
      </c>
      <c r="AQ416" s="329"/>
      <c r="AR416" s="329"/>
      <c r="AS416" s="329"/>
      <c r="AT416" s="329"/>
      <c r="AU416" s="329"/>
      <c r="AV416" s="329"/>
      <c r="AW416" s="330"/>
      <c r="AX416" s="28"/>
      <c r="AY416" s="326" t="s">
        <v>91</v>
      </c>
      <c r="AZ416" s="325"/>
      <c r="BA416" s="327"/>
      <c r="BB416" s="328" t="str">
        <f ca="1">IFERROR(IF(INDEX('Staff List'!$C$9:$C$358, MATCH(BI422, 'Staff List'!$B$9:$B$358, 0))="", "", INDEX('Staff List'!$C$9:$C$358, MATCH(BI422, 'Staff List'!$B$9:$B$358, 0))), "")</f>
        <v/>
      </c>
      <c r="BC416" s="329"/>
      <c r="BD416" s="329"/>
      <c r="BE416" s="329"/>
      <c r="BF416" s="329"/>
      <c r="BG416" s="329"/>
      <c r="BH416" s="329"/>
      <c r="BI416" s="330"/>
      <c r="BJ416" s="29"/>
      <c r="BK416" s="70"/>
    </row>
    <row r="417" spans="1:63" x14ac:dyDescent="0.25">
      <c r="A417" s="1"/>
      <c r="B417" s="27"/>
      <c r="C417" s="332" t="s">
        <v>90</v>
      </c>
      <c r="D417" s="333"/>
      <c r="E417" s="72" t="str">
        <f ca="1">IFERROR(INDEX('Staff List'!$K$9:$K$358, MATCH(M422, 'Staff List'!$B$9:$B$358, 0)), "")</f>
        <v/>
      </c>
      <c r="F417" s="317" t="str">
        <f ca="1">IFERROR(IF(INDEX('Staff List'!$D$9:$D$358, MATCH(M422, 'Staff List'!$B$9:$B$358, 0))="", "", INDEX('Staff List'!$D$9:$D$358, MATCH(M422, 'Staff List'!$B$9:$B$358, 0))), "")</f>
        <v/>
      </c>
      <c r="G417" s="313"/>
      <c r="H417" s="313"/>
      <c r="I417" s="313"/>
      <c r="J417" s="313"/>
      <c r="K417" s="313"/>
      <c r="L417" s="313"/>
      <c r="M417" s="331"/>
      <c r="N417" s="70"/>
      <c r="O417" s="332" t="s">
        <v>90</v>
      </c>
      <c r="P417" s="333"/>
      <c r="Q417" s="72" t="str">
        <f ca="1">IFERROR(INDEX('Staff List'!$K$9:$K$358, MATCH(Y422, 'Staff List'!$B$9:$B$358, 0)), "")</f>
        <v/>
      </c>
      <c r="R417" s="317" t="str">
        <f ca="1">IFERROR(IF(INDEX('Staff List'!$D$9:$D$358, MATCH(Y422, 'Staff List'!$B$9:$B$358, 0))="", "", INDEX('Staff List'!$D$9:$D$358, MATCH(Y422, 'Staff List'!$B$9:$B$358, 0))), "")</f>
        <v/>
      </c>
      <c r="S417" s="313"/>
      <c r="T417" s="313"/>
      <c r="U417" s="313"/>
      <c r="V417" s="313"/>
      <c r="W417" s="313"/>
      <c r="X417" s="313"/>
      <c r="Y417" s="331"/>
      <c r="Z417" s="28"/>
      <c r="AA417" s="332" t="s">
        <v>90</v>
      </c>
      <c r="AB417" s="333"/>
      <c r="AC417" s="72" t="str">
        <f ca="1">IFERROR(INDEX('Staff List'!$K$9:$K$358, MATCH(AK422, 'Staff List'!$B$9:$B$358, 0)), "")</f>
        <v/>
      </c>
      <c r="AD417" s="317" t="str">
        <f ca="1">IFERROR(IF(INDEX('Staff List'!$D$9:$D$358, MATCH(AK422, 'Staff List'!$B$9:$B$358, 0))="", "", INDEX('Staff List'!$D$9:$D$358, MATCH(AK422, 'Staff List'!$B$9:$B$358, 0))), "")</f>
        <v/>
      </c>
      <c r="AE417" s="313"/>
      <c r="AF417" s="313"/>
      <c r="AG417" s="313"/>
      <c r="AH417" s="313"/>
      <c r="AI417" s="313"/>
      <c r="AJ417" s="313"/>
      <c r="AK417" s="331"/>
      <c r="AL417" s="28"/>
      <c r="AM417" s="332" t="s">
        <v>90</v>
      </c>
      <c r="AN417" s="333"/>
      <c r="AO417" s="72" t="str">
        <f ca="1">IFERROR(INDEX('Staff List'!$K$9:$K$358, MATCH(AW422, 'Staff List'!$B$9:$B$358, 0)), "")</f>
        <v/>
      </c>
      <c r="AP417" s="317" t="str">
        <f ca="1">IFERROR(IF(INDEX('Staff List'!$D$9:$D$358, MATCH(AW422, 'Staff List'!$B$9:$B$358, 0))="", "", INDEX('Staff List'!$D$9:$D$358, MATCH(AW422, 'Staff List'!$B$9:$B$358, 0))), "")</f>
        <v/>
      </c>
      <c r="AQ417" s="313"/>
      <c r="AR417" s="313"/>
      <c r="AS417" s="313"/>
      <c r="AT417" s="313"/>
      <c r="AU417" s="313"/>
      <c r="AV417" s="313"/>
      <c r="AW417" s="331"/>
      <c r="AX417" s="28"/>
      <c r="AY417" s="332" t="s">
        <v>90</v>
      </c>
      <c r="AZ417" s="333"/>
      <c r="BA417" s="72" t="str">
        <f ca="1">IFERROR(INDEX('Staff List'!$K$9:$K$358, MATCH(BI422, 'Staff List'!$B$9:$B$358, 0)), "")</f>
        <v/>
      </c>
      <c r="BB417" s="317" t="str">
        <f ca="1">IFERROR(IF(INDEX('Staff List'!$D$9:$D$358, MATCH(BI422, 'Staff List'!$B$9:$B$358, 0))="", "", INDEX('Staff List'!$D$9:$D$358, MATCH(BI422, 'Staff List'!$B$9:$B$358, 0))), "")</f>
        <v/>
      </c>
      <c r="BC417" s="313"/>
      <c r="BD417" s="313"/>
      <c r="BE417" s="313"/>
      <c r="BF417" s="313"/>
      <c r="BG417" s="313"/>
      <c r="BH417" s="313"/>
      <c r="BI417" s="331"/>
      <c r="BJ417" s="29"/>
      <c r="BK417" s="70"/>
    </row>
    <row r="418" spans="1:63" x14ac:dyDescent="0.25">
      <c r="A418" s="1"/>
      <c r="B418" s="27"/>
      <c r="C418" s="314" t="s">
        <v>95</v>
      </c>
      <c r="D418" s="315"/>
      <c r="E418" s="315"/>
      <c r="F418" s="325"/>
      <c r="G418" s="73" t="str">
        <f ca="1">IFERROR(INDEX('Staff List'!$H$9:$H$358, MATCH(M422, 'Staff List'!$B$9:$B$358, 0)), "")</f>
        <v/>
      </c>
      <c r="H418" s="323" t="str">
        <f ca="1">IFERROR(INDEX('Staff List'!$AU$6:$AU$10, MATCH(G418, 'Staff List'!$AJ$6:$AJ$10, 0)), "")</f>
        <v/>
      </c>
      <c r="I418" s="324"/>
      <c r="J418" s="324"/>
      <c r="K418" s="324"/>
      <c r="L418" s="324"/>
      <c r="M418" s="331"/>
      <c r="N418" s="70"/>
      <c r="O418" s="314" t="s">
        <v>95</v>
      </c>
      <c r="P418" s="315"/>
      <c r="Q418" s="315"/>
      <c r="R418" s="325"/>
      <c r="S418" s="73" t="str">
        <f ca="1">IFERROR(INDEX('Staff List'!$H$9:$H$358, MATCH(Y422, 'Staff List'!$B$9:$B$358, 0)), "")</f>
        <v/>
      </c>
      <c r="T418" s="323" t="str">
        <f ca="1">IFERROR(INDEX('Staff List'!$AU$6:$AU$10, MATCH(S418, 'Staff List'!$AJ$6:$AJ$10, 0)), "")</f>
        <v/>
      </c>
      <c r="U418" s="324"/>
      <c r="V418" s="324"/>
      <c r="W418" s="324"/>
      <c r="X418" s="324"/>
      <c r="Y418" s="331"/>
      <c r="Z418" s="28"/>
      <c r="AA418" s="314" t="s">
        <v>95</v>
      </c>
      <c r="AB418" s="315"/>
      <c r="AC418" s="315"/>
      <c r="AD418" s="325"/>
      <c r="AE418" s="73" t="str">
        <f ca="1">IFERROR(INDEX('Staff List'!$H$9:$H$358, MATCH(AK422, 'Staff List'!$B$9:$B$358, 0)), "")</f>
        <v/>
      </c>
      <c r="AF418" s="323" t="str">
        <f ca="1">IFERROR(INDEX('Staff List'!$AU$6:$AU$10, MATCH(AE418, 'Staff List'!$AJ$6:$AJ$10, 0)), "")</f>
        <v/>
      </c>
      <c r="AG418" s="324"/>
      <c r="AH418" s="324"/>
      <c r="AI418" s="324"/>
      <c r="AJ418" s="324"/>
      <c r="AK418" s="331"/>
      <c r="AL418" s="28"/>
      <c r="AM418" s="314" t="s">
        <v>95</v>
      </c>
      <c r="AN418" s="315"/>
      <c r="AO418" s="315"/>
      <c r="AP418" s="325"/>
      <c r="AQ418" s="73" t="str">
        <f ca="1">IFERROR(INDEX('Staff List'!$H$9:$H$358, MATCH(AW422, 'Staff List'!$B$9:$B$358, 0)), "")</f>
        <v/>
      </c>
      <c r="AR418" s="323" t="str">
        <f ca="1">IFERROR(INDEX('Staff List'!$AU$6:$AU$10, MATCH(AQ418, 'Staff List'!$AJ$6:$AJ$10, 0)), "")</f>
        <v/>
      </c>
      <c r="AS418" s="324"/>
      <c r="AT418" s="324"/>
      <c r="AU418" s="324"/>
      <c r="AV418" s="324"/>
      <c r="AW418" s="331"/>
      <c r="AX418" s="28"/>
      <c r="AY418" s="314" t="s">
        <v>95</v>
      </c>
      <c r="AZ418" s="315"/>
      <c r="BA418" s="315"/>
      <c r="BB418" s="325"/>
      <c r="BC418" s="73" t="str">
        <f ca="1">IFERROR(INDEX('Staff List'!$H$9:$H$358, MATCH(BI422, 'Staff List'!$B$9:$B$358, 0)), "")</f>
        <v/>
      </c>
      <c r="BD418" s="323" t="str">
        <f ca="1">IFERROR(INDEX('Staff List'!$AU$6:$AU$10, MATCH(BC418, 'Staff List'!$AJ$6:$AJ$10, 0)), "")</f>
        <v/>
      </c>
      <c r="BE418" s="324"/>
      <c r="BF418" s="324"/>
      <c r="BG418" s="324"/>
      <c r="BH418" s="324"/>
      <c r="BI418" s="331"/>
      <c r="BJ418" s="29"/>
      <c r="BK418" s="70"/>
    </row>
    <row r="419" spans="1:63" x14ac:dyDescent="0.25">
      <c r="A419" s="1"/>
      <c r="B419" s="27"/>
      <c r="C419" s="314" t="s">
        <v>94</v>
      </c>
      <c r="D419" s="315"/>
      <c r="E419" s="315"/>
      <c r="F419" s="315"/>
      <c r="G419" s="74" t="str">
        <f ca="1">IFERROR(INDEX('Staff List'!$G$9:$G$358, MATCH(M422, 'Staff List'!$B$9:$B$358, 0)), "")</f>
        <v/>
      </c>
      <c r="H419" s="317" t="str">
        <f ca="1">IFERROR(INDEX('Staff List'!$AP$6:$AP$8, MATCH(G419, 'Staff List'!$AI$6:$AI$8, 0)), "")</f>
        <v/>
      </c>
      <c r="I419" s="313"/>
      <c r="J419" s="313"/>
      <c r="K419" s="313"/>
      <c r="L419" s="313"/>
      <c r="M419" s="331"/>
      <c r="N419" s="70"/>
      <c r="O419" s="314" t="s">
        <v>94</v>
      </c>
      <c r="P419" s="315"/>
      <c r="Q419" s="315"/>
      <c r="R419" s="315"/>
      <c r="S419" s="74" t="str">
        <f ca="1">IFERROR(INDEX('Staff List'!$G$9:$G$358, MATCH(Y422, 'Staff List'!$B$9:$B$358, 0)), "")</f>
        <v/>
      </c>
      <c r="T419" s="317" t="str">
        <f ca="1">IFERROR(INDEX('Staff List'!$AP$6:$AP$8, MATCH(S419, 'Staff List'!$AI$6:$AI$8, 0)), "")</f>
        <v/>
      </c>
      <c r="U419" s="313"/>
      <c r="V419" s="313"/>
      <c r="W419" s="313"/>
      <c r="X419" s="313"/>
      <c r="Y419" s="331"/>
      <c r="Z419" s="28"/>
      <c r="AA419" s="314" t="s">
        <v>94</v>
      </c>
      <c r="AB419" s="315"/>
      <c r="AC419" s="315"/>
      <c r="AD419" s="315"/>
      <c r="AE419" s="74" t="str">
        <f ca="1">IFERROR(INDEX('Staff List'!$G$9:$G$358, MATCH(AK422, 'Staff List'!$B$9:$B$358, 0)), "")</f>
        <v/>
      </c>
      <c r="AF419" s="317" t="str">
        <f ca="1">IFERROR(INDEX('Staff List'!$AP$6:$AP$8, MATCH(AE419, 'Staff List'!$AI$6:$AI$8, 0)), "")</f>
        <v/>
      </c>
      <c r="AG419" s="313"/>
      <c r="AH419" s="313"/>
      <c r="AI419" s="313"/>
      <c r="AJ419" s="313"/>
      <c r="AK419" s="331"/>
      <c r="AL419" s="28"/>
      <c r="AM419" s="314" t="s">
        <v>94</v>
      </c>
      <c r="AN419" s="315"/>
      <c r="AO419" s="315"/>
      <c r="AP419" s="315"/>
      <c r="AQ419" s="74" t="str">
        <f ca="1">IFERROR(INDEX('Staff List'!$G$9:$G$358, MATCH(AW422, 'Staff List'!$B$9:$B$358, 0)), "")</f>
        <v/>
      </c>
      <c r="AR419" s="317" t="str">
        <f ca="1">IFERROR(INDEX('Staff List'!$AP$6:$AP$8, MATCH(AQ419, 'Staff List'!$AI$6:$AI$8, 0)), "")</f>
        <v/>
      </c>
      <c r="AS419" s="313"/>
      <c r="AT419" s="313"/>
      <c r="AU419" s="313"/>
      <c r="AV419" s="313"/>
      <c r="AW419" s="331"/>
      <c r="AX419" s="28"/>
      <c r="AY419" s="314" t="s">
        <v>94</v>
      </c>
      <c r="AZ419" s="315"/>
      <c r="BA419" s="315"/>
      <c r="BB419" s="315"/>
      <c r="BC419" s="74" t="str">
        <f ca="1">IFERROR(INDEX('Staff List'!$G$9:$G$358, MATCH(BI422, 'Staff List'!$B$9:$B$358, 0)), "")</f>
        <v/>
      </c>
      <c r="BD419" s="317" t="str">
        <f ca="1">IFERROR(INDEX('Staff List'!$AP$6:$AP$8, MATCH(BC419, 'Staff List'!$AI$6:$AI$8, 0)), "")</f>
        <v/>
      </c>
      <c r="BE419" s="313"/>
      <c r="BF419" s="313"/>
      <c r="BG419" s="313"/>
      <c r="BH419" s="313"/>
      <c r="BI419" s="331"/>
      <c r="BJ419" s="29"/>
      <c r="BK419" s="70"/>
    </row>
    <row r="420" spans="1:63" x14ac:dyDescent="0.25">
      <c r="A420" s="1"/>
      <c r="B420" s="27"/>
      <c r="C420" s="314" t="s">
        <v>97</v>
      </c>
      <c r="D420" s="315"/>
      <c r="E420" s="315"/>
      <c r="F420" s="319"/>
      <c r="G420" s="320"/>
      <c r="H420" s="317" t="str">
        <f ca="1">IFERROR(INDEX('Staff List'!$AT$6:$AT$8, MATCH(E417, 'Staff List'!$AM$6:$AM$8, 0)), "")</f>
        <v/>
      </c>
      <c r="I420" s="313"/>
      <c r="J420" s="313"/>
      <c r="K420" s="313"/>
      <c r="L420" s="313"/>
      <c r="M420" s="75" t="e">
        <f ca="1">INDEX($BY$2:$BY$401, MATCH(M423, $BT$2:$BT$401, 0))</f>
        <v>#N/A</v>
      </c>
      <c r="N420" s="70"/>
      <c r="O420" s="314" t="s">
        <v>97</v>
      </c>
      <c r="P420" s="315"/>
      <c r="Q420" s="315"/>
      <c r="R420" s="319"/>
      <c r="S420" s="320"/>
      <c r="T420" s="317" t="str">
        <f ca="1">IFERROR(INDEX('Staff List'!$AT$6:$AT$8, MATCH(Q417, 'Staff List'!$AM$6:$AM$8, 0)), "")</f>
        <v/>
      </c>
      <c r="U420" s="313"/>
      <c r="V420" s="313"/>
      <c r="W420" s="313"/>
      <c r="X420" s="313"/>
      <c r="Y420" s="75" t="e">
        <f ca="1">INDEX($BY$2:$BY$401, MATCH(Y423, $BT$2:$BT$401, 0))</f>
        <v>#N/A</v>
      </c>
      <c r="Z420" s="28"/>
      <c r="AA420" s="314" t="s">
        <v>97</v>
      </c>
      <c r="AB420" s="315"/>
      <c r="AC420" s="315"/>
      <c r="AD420" s="319"/>
      <c r="AE420" s="320"/>
      <c r="AF420" s="317" t="str">
        <f ca="1">IFERROR(INDEX('Staff List'!$AT$6:$AT$8, MATCH(AC417, 'Staff List'!$AM$6:$AM$8, 0)), "")</f>
        <v/>
      </c>
      <c r="AG420" s="313"/>
      <c r="AH420" s="313"/>
      <c r="AI420" s="313"/>
      <c r="AJ420" s="313"/>
      <c r="AK420" s="75" t="e">
        <f ca="1">INDEX($BY$2:$BY$401, MATCH(AK423, $BT$2:$BT$401, 0))</f>
        <v>#N/A</v>
      </c>
      <c r="AL420" s="28"/>
      <c r="AM420" s="314" t="s">
        <v>97</v>
      </c>
      <c r="AN420" s="315"/>
      <c r="AO420" s="315"/>
      <c r="AP420" s="319"/>
      <c r="AQ420" s="320"/>
      <c r="AR420" s="317" t="str">
        <f ca="1">IFERROR(INDEX('Staff List'!$AT$6:$AT$8, MATCH(AO417, 'Staff List'!$AM$6:$AM$8, 0)), "")</f>
        <v/>
      </c>
      <c r="AS420" s="313"/>
      <c r="AT420" s="313"/>
      <c r="AU420" s="313"/>
      <c r="AV420" s="313"/>
      <c r="AW420" s="75" t="e">
        <f ca="1">INDEX($BY$2:$BY$401, MATCH(AW423, $BT$2:$BT$401, 0))</f>
        <v>#N/A</v>
      </c>
      <c r="AX420" s="28"/>
      <c r="AY420" s="314" t="s">
        <v>97</v>
      </c>
      <c r="AZ420" s="315"/>
      <c r="BA420" s="315"/>
      <c r="BB420" s="319"/>
      <c r="BC420" s="320"/>
      <c r="BD420" s="317" t="str">
        <f ca="1">IFERROR(INDEX('Staff List'!$AT$6:$AT$8, MATCH(BA417, 'Staff List'!$AM$6:$AM$8, 0)), "")</f>
        <v/>
      </c>
      <c r="BE420" s="313"/>
      <c r="BF420" s="313"/>
      <c r="BG420" s="313"/>
      <c r="BH420" s="313"/>
      <c r="BI420" s="75" t="e">
        <f ca="1">INDEX($BY$2:$BY$401, MATCH(BI423, $BT$2:$BT$401, 0))</f>
        <v>#N/A</v>
      </c>
      <c r="BJ420" s="29"/>
      <c r="BK420" s="70"/>
    </row>
    <row r="421" spans="1:63" x14ac:dyDescent="0.25">
      <c r="A421" s="1"/>
      <c r="B421" s="27"/>
      <c r="C421" s="314" t="s">
        <v>93</v>
      </c>
      <c r="D421" s="315"/>
      <c r="E421" s="316"/>
      <c r="F421" s="313" t="str">
        <f ca="1">IFERROR(IF(INDEX('Staff List'!$M$9:$M$358, MATCH(M422, 'Staff List'!$B$9:$B$358, 0))="", "", INDEX('Staff List'!$M$9:$M$358, MATCH(M422, 'Staff List'!$B$9:$B$358, 0))), "")</f>
        <v/>
      </c>
      <c r="G421" s="313"/>
      <c r="H421" s="313"/>
      <c r="I421" s="313"/>
      <c r="J421" s="313"/>
      <c r="K421" s="313"/>
      <c r="L421" s="313"/>
      <c r="M421" s="75" t="str">
        <f ca="1">IFERROR(INDEX($BO$2:$BO$351, MATCH(M420, $BP$2:$BP$351, 0)), "")</f>
        <v/>
      </c>
      <c r="N421" s="71"/>
      <c r="O421" s="314" t="s">
        <v>93</v>
      </c>
      <c r="P421" s="315"/>
      <c r="Q421" s="316"/>
      <c r="R421" s="313" t="str">
        <f ca="1">IFERROR(IF(INDEX('Staff List'!$M$9:$M$358, MATCH(Y422, 'Staff List'!$B$9:$B$358, 0))="", "", INDEX('Staff List'!$M$9:$M$358, MATCH(Y422, 'Staff List'!$B$9:$B$358, 0))), "")</f>
        <v/>
      </c>
      <c r="S421" s="313"/>
      <c r="T421" s="313"/>
      <c r="U421" s="313"/>
      <c r="V421" s="313"/>
      <c r="W421" s="313"/>
      <c r="X421" s="313"/>
      <c r="Y421" s="75" t="str">
        <f ca="1">IFERROR(INDEX($BO$2:$BO$351, MATCH(Y420, $BP$2:$BP$351, 0)), "")</f>
        <v/>
      </c>
      <c r="Z421" s="28"/>
      <c r="AA421" s="314" t="s">
        <v>93</v>
      </c>
      <c r="AB421" s="315"/>
      <c r="AC421" s="316"/>
      <c r="AD421" s="313" t="str">
        <f ca="1">IFERROR(IF(INDEX('Staff List'!$M$9:$M$358, MATCH(AK422, 'Staff List'!$B$9:$B$358, 0))="", "", INDEX('Staff List'!$M$9:$M$358, MATCH(AK422, 'Staff List'!$B$9:$B$358, 0))), "")</f>
        <v/>
      </c>
      <c r="AE421" s="313"/>
      <c r="AF421" s="313"/>
      <c r="AG421" s="313"/>
      <c r="AH421" s="313"/>
      <c r="AI421" s="313"/>
      <c r="AJ421" s="313"/>
      <c r="AK421" s="75" t="str">
        <f ca="1">IFERROR(INDEX($BO$2:$BO$351, MATCH(AK420, $BP$2:$BP$351, 0)), "")</f>
        <v/>
      </c>
      <c r="AL421" s="28"/>
      <c r="AM421" s="314" t="s">
        <v>93</v>
      </c>
      <c r="AN421" s="315"/>
      <c r="AO421" s="316"/>
      <c r="AP421" s="313" t="str">
        <f ca="1">IFERROR(IF(INDEX('Staff List'!$M$9:$M$358, MATCH(AW422, 'Staff List'!$B$9:$B$358, 0))="", "", INDEX('Staff List'!$M$9:$M$358, MATCH(AW422, 'Staff List'!$B$9:$B$358, 0))), "")</f>
        <v/>
      </c>
      <c r="AQ421" s="313"/>
      <c r="AR421" s="313"/>
      <c r="AS421" s="313"/>
      <c r="AT421" s="313"/>
      <c r="AU421" s="313"/>
      <c r="AV421" s="313"/>
      <c r="AW421" s="75" t="str">
        <f ca="1">IFERROR(INDEX($BO$2:$BO$351, MATCH(AW420, $BP$2:$BP$351, 0)), "")</f>
        <v/>
      </c>
      <c r="AX421" s="28"/>
      <c r="AY421" s="314" t="s">
        <v>93</v>
      </c>
      <c r="AZ421" s="315"/>
      <c r="BA421" s="316"/>
      <c r="BB421" s="313" t="str">
        <f ca="1">IFERROR(IF(INDEX('Staff List'!$M$9:$M$358, MATCH(BI422, 'Staff List'!$B$9:$B$358, 0))="", "", INDEX('Staff List'!$M$9:$M$358, MATCH(BI422, 'Staff List'!$B$9:$B$358, 0))), "")</f>
        <v/>
      </c>
      <c r="BC421" s="313"/>
      <c r="BD421" s="313"/>
      <c r="BE421" s="313"/>
      <c r="BF421" s="313"/>
      <c r="BG421" s="313"/>
      <c r="BH421" s="313"/>
      <c r="BI421" s="75" t="str">
        <f ca="1">IFERROR(INDEX($BO$2:$BO$351, MATCH(BI420, $BP$2:$BP$351, 0)), "")</f>
        <v/>
      </c>
      <c r="BJ421" s="29"/>
      <c r="BK421" s="70"/>
    </row>
    <row r="422" spans="1:63" x14ac:dyDescent="0.25">
      <c r="A422" s="1"/>
      <c r="B422" s="27"/>
      <c r="C422" s="314" t="s">
        <v>92</v>
      </c>
      <c r="D422" s="315"/>
      <c r="E422" s="316"/>
      <c r="F422" s="317" t="str">
        <f ca="1">IFERROR(IF(INDEX('Staff List'!$Q$9:$Q$358, MATCH(M422, 'Staff List'!$B$9:$B$358, 0))="", "", INDEX('Staff List'!$Q$9:$Q$358, MATCH(M422, 'Staff List'!$B$9:$B$358, 0))), "")</f>
        <v/>
      </c>
      <c r="G422" s="313"/>
      <c r="H422" s="313"/>
      <c r="I422" s="313"/>
      <c r="J422" s="313"/>
      <c r="K422" s="313"/>
      <c r="L422" s="313"/>
      <c r="M422" s="75" t="str">
        <f ca="1">IFERROR(IF(M420="", "", INDEX($BN$2:$BN$351, MATCH(M420, $BP$2:$BP$351, 0))), "")</f>
        <v/>
      </c>
      <c r="N422" s="71"/>
      <c r="O422" s="314" t="s">
        <v>92</v>
      </c>
      <c r="P422" s="315"/>
      <c r="Q422" s="316"/>
      <c r="R422" s="317" t="str">
        <f ca="1">IFERROR(IF(INDEX('Staff List'!$Q$9:$Q$358, MATCH(Y422, 'Staff List'!$B$9:$B$358, 0))="", "", INDEX('Staff List'!$Q$9:$Q$358, MATCH(Y422, 'Staff List'!$B$9:$B$358, 0))), "")</f>
        <v/>
      </c>
      <c r="S422" s="313"/>
      <c r="T422" s="313"/>
      <c r="U422" s="313"/>
      <c r="V422" s="313"/>
      <c r="W422" s="313"/>
      <c r="X422" s="313"/>
      <c r="Y422" s="75" t="str">
        <f ca="1">IFERROR(IF(Y420="", "", INDEX($BN$2:$BN$351, MATCH(Y420, $BP$2:$BP$351, 0))), "")</f>
        <v/>
      </c>
      <c r="Z422" s="28"/>
      <c r="AA422" s="314" t="s">
        <v>92</v>
      </c>
      <c r="AB422" s="315"/>
      <c r="AC422" s="316"/>
      <c r="AD422" s="317" t="str">
        <f ca="1">IFERROR(IF(INDEX('Staff List'!$Q$9:$Q$358, MATCH(AK422, 'Staff List'!$B$9:$B$358, 0))="", "", INDEX('Staff List'!$Q$9:$Q$358, MATCH(AK422, 'Staff List'!$B$9:$B$358, 0))), "")</f>
        <v/>
      </c>
      <c r="AE422" s="313"/>
      <c r="AF422" s="313"/>
      <c r="AG422" s="313"/>
      <c r="AH422" s="313"/>
      <c r="AI422" s="313"/>
      <c r="AJ422" s="313"/>
      <c r="AK422" s="75" t="str">
        <f ca="1">IFERROR(IF(AK420="", "", INDEX($BN$2:$BN$351, MATCH(AK420, $BP$2:$BP$351, 0))), "")</f>
        <v/>
      </c>
      <c r="AL422" s="28"/>
      <c r="AM422" s="314" t="s">
        <v>92</v>
      </c>
      <c r="AN422" s="315"/>
      <c r="AO422" s="316"/>
      <c r="AP422" s="317" t="str">
        <f ca="1">IFERROR(IF(INDEX('Staff List'!$Q$9:$Q$358, MATCH(AW422, 'Staff List'!$B$9:$B$358, 0))="", "", INDEX('Staff List'!$Q$9:$Q$358, MATCH(AW422, 'Staff List'!$B$9:$B$358, 0))), "")</f>
        <v/>
      </c>
      <c r="AQ422" s="313"/>
      <c r="AR422" s="313"/>
      <c r="AS422" s="313"/>
      <c r="AT422" s="313"/>
      <c r="AU422" s="313"/>
      <c r="AV422" s="313"/>
      <c r="AW422" s="75" t="str">
        <f ca="1">IFERROR(IF(AW420="", "", INDEX($BN$2:$BN$351, MATCH(AW420, $BP$2:$BP$351, 0))), "")</f>
        <v/>
      </c>
      <c r="AX422" s="28"/>
      <c r="AY422" s="314" t="s">
        <v>92</v>
      </c>
      <c r="AZ422" s="315"/>
      <c r="BA422" s="316"/>
      <c r="BB422" s="317" t="str">
        <f ca="1">IFERROR(IF(INDEX('Staff List'!$Q$9:$Q$358, MATCH(BI422, 'Staff List'!$B$9:$B$358, 0))="", "", INDEX('Staff List'!$Q$9:$Q$358, MATCH(BI422, 'Staff List'!$B$9:$B$358, 0))), "")</f>
        <v/>
      </c>
      <c r="BC422" s="313"/>
      <c r="BD422" s="313"/>
      <c r="BE422" s="313"/>
      <c r="BF422" s="313"/>
      <c r="BG422" s="313"/>
      <c r="BH422" s="313"/>
      <c r="BI422" s="75" t="str">
        <f ca="1">IFERROR(IF(BI420="", "", INDEX($BN$2:$BN$351, MATCH(BI420, $BP$2:$BP$351, 0))), "")</f>
        <v/>
      </c>
      <c r="BJ422" s="29"/>
      <c r="BK422" s="70"/>
    </row>
    <row r="423" spans="1:63" x14ac:dyDescent="0.25">
      <c r="A423" s="1"/>
      <c r="B423" s="27"/>
      <c r="C423" s="318" t="s">
        <v>96</v>
      </c>
      <c r="D423" s="319"/>
      <c r="E423" s="320"/>
      <c r="F423" s="321" t="str">
        <f ca="1">IFERROR(IF(INDEX('Staff List'!$U$9:$U$358, MATCH(M422, 'Staff List'!$B$9:$B$358, 0))="", "", INDEX('Staff List'!$U$9:$U$358, MATCH(M422, 'Staff List'!$B$9:$B$358, 0))), "")</f>
        <v/>
      </c>
      <c r="G423" s="322"/>
      <c r="H423" s="322"/>
      <c r="I423" s="322"/>
      <c r="J423" s="322"/>
      <c r="K423" s="322"/>
      <c r="L423" s="322"/>
      <c r="M423" s="81">
        <f ca="1">BI410+1</f>
        <v>695</v>
      </c>
      <c r="N423" s="28"/>
      <c r="O423" s="318" t="s">
        <v>96</v>
      </c>
      <c r="P423" s="319"/>
      <c r="Q423" s="320"/>
      <c r="R423" s="321" t="str">
        <f ca="1">IFERROR(IF(INDEX('Staff List'!$U$9:$U$358, MATCH(Y422, 'Staff List'!$B$9:$B$358, 0))="", "", INDEX('Staff List'!$U$9:$U$358, MATCH(Y422, 'Staff List'!$B$9:$B$358, 0))), "")</f>
        <v/>
      </c>
      <c r="S423" s="322"/>
      <c r="T423" s="322"/>
      <c r="U423" s="322"/>
      <c r="V423" s="322"/>
      <c r="W423" s="322"/>
      <c r="X423" s="322"/>
      <c r="Y423" s="81">
        <f ca="1">M423+1</f>
        <v>696</v>
      </c>
      <c r="Z423" s="28"/>
      <c r="AA423" s="318" t="s">
        <v>96</v>
      </c>
      <c r="AB423" s="319"/>
      <c r="AC423" s="320"/>
      <c r="AD423" s="321" t="str">
        <f ca="1">IFERROR(IF(INDEX('Staff List'!$U$9:$U$358, MATCH(AK422, 'Staff List'!$B$9:$B$358, 0))="", "", INDEX('Staff List'!$U$9:$U$358, MATCH(AK422, 'Staff List'!$B$9:$B$358, 0))), "")</f>
        <v/>
      </c>
      <c r="AE423" s="322"/>
      <c r="AF423" s="322"/>
      <c r="AG423" s="322"/>
      <c r="AH423" s="322"/>
      <c r="AI423" s="322"/>
      <c r="AJ423" s="322"/>
      <c r="AK423" s="81">
        <f ca="1">Y423+1</f>
        <v>697</v>
      </c>
      <c r="AL423" s="28"/>
      <c r="AM423" s="318" t="s">
        <v>96</v>
      </c>
      <c r="AN423" s="319"/>
      <c r="AO423" s="320"/>
      <c r="AP423" s="321" t="str">
        <f ca="1">IFERROR(IF(INDEX('Staff List'!$U$9:$U$358, MATCH(AW422, 'Staff List'!$B$9:$B$358, 0))="", "", INDEX('Staff List'!$U$9:$U$358, MATCH(AW422, 'Staff List'!$B$9:$B$358, 0))), "")</f>
        <v/>
      </c>
      <c r="AQ423" s="322"/>
      <c r="AR423" s="322"/>
      <c r="AS423" s="322"/>
      <c r="AT423" s="322"/>
      <c r="AU423" s="322"/>
      <c r="AV423" s="322"/>
      <c r="AW423" s="81">
        <f ca="1">AK423+1</f>
        <v>698</v>
      </c>
      <c r="AX423" s="28"/>
      <c r="AY423" s="318" t="s">
        <v>96</v>
      </c>
      <c r="AZ423" s="319"/>
      <c r="BA423" s="320"/>
      <c r="BB423" s="321" t="str">
        <f ca="1">IFERROR(IF(INDEX('Staff List'!$U$9:$U$358, MATCH(BI422, 'Staff List'!$B$9:$B$358, 0))="", "", INDEX('Staff List'!$U$9:$U$358, MATCH(BI422, 'Staff List'!$B$9:$B$358, 0))), "")</f>
        <v/>
      </c>
      <c r="BC423" s="322"/>
      <c r="BD423" s="322"/>
      <c r="BE423" s="322"/>
      <c r="BF423" s="322"/>
      <c r="BG423" s="322"/>
      <c r="BH423" s="322"/>
      <c r="BI423" s="81">
        <f ca="1">AW423+1</f>
        <v>699</v>
      </c>
      <c r="BJ423" s="29"/>
      <c r="BK423" s="1"/>
    </row>
    <row r="424" spans="1:63" x14ac:dyDescent="0.25">
      <c r="A424" s="1"/>
      <c r="B424" s="27"/>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c r="BA424" s="28"/>
      <c r="BB424" s="28"/>
      <c r="BC424" s="28"/>
      <c r="BD424" s="28"/>
      <c r="BE424" s="28"/>
      <c r="BF424" s="28"/>
      <c r="BG424" s="28"/>
      <c r="BH424" s="28"/>
      <c r="BI424" s="28"/>
      <c r="BJ424" s="29"/>
      <c r="BK424" s="1"/>
    </row>
    <row r="425" spans="1:63" x14ac:dyDescent="0.25">
      <c r="A425" s="1"/>
      <c r="B425" s="27"/>
      <c r="C425" s="121" t="str">
        <f ca="1">"Tier "&amp;M431&amp;""</f>
        <v xml:space="preserve">Tier </v>
      </c>
      <c r="D425" s="122"/>
      <c r="E425" s="122"/>
      <c r="F425" s="122"/>
      <c r="G425" s="122"/>
      <c r="H425" s="122"/>
      <c r="I425" s="122"/>
      <c r="J425" s="122"/>
      <c r="K425" s="122"/>
      <c r="L425" s="122"/>
      <c r="M425" s="239"/>
      <c r="N425" s="28"/>
      <c r="O425" s="121" t="str">
        <f ca="1">"Tier "&amp;Y431&amp;""</f>
        <v xml:space="preserve">Tier </v>
      </c>
      <c r="P425" s="122"/>
      <c r="Q425" s="122"/>
      <c r="R425" s="122"/>
      <c r="S425" s="122"/>
      <c r="T425" s="122"/>
      <c r="U425" s="122"/>
      <c r="V425" s="122"/>
      <c r="W425" s="122"/>
      <c r="X425" s="122"/>
      <c r="Y425" s="239"/>
      <c r="Z425" s="28"/>
      <c r="AA425" s="121" t="str">
        <f ca="1">"Tier "&amp;AK431&amp;""</f>
        <v xml:space="preserve">Tier </v>
      </c>
      <c r="AB425" s="122"/>
      <c r="AC425" s="122"/>
      <c r="AD425" s="122"/>
      <c r="AE425" s="122"/>
      <c r="AF425" s="122"/>
      <c r="AG425" s="122"/>
      <c r="AH425" s="122"/>
      <c r="AI425" s="122"/>
      <c r="AJ425" s="122"/>
      <c r="AK425" s="239"/>
      <c r="AL425" s="28"/>
      <c r="AM425" s="121" t="str">
        <f ca="1">"Tier "&amp;AW431&amp;""</f>
        <v xml:space="preserve">Tier </v>
      </c>
      <c r="AN425" s="122"/>
      <c r="AO425" s="122"/>
      <c r="AP425" s="122"/>
      <c r="AQ425" s="122"/>
      <c r="AR425" s="122"/>
      <c r="AS425" s="122"/>
      <c r="AT425" s="122"/>
      <c r="AU425" s="122"/>
      <c r="AV425" s="122"/>
      <c r="AW425" s="239"/>
      <c r="AX425" s="28"/>
      <c r="AY425" s="121" t="str">
        <f ca="1">"Tier "&amp;BI431&amp;""</f>
        <v xml:space="preserve">Tier </v>
      </c>
      <c r="AZ425" s="122"/>
      <c r="BA425" s="122"/>
      <c r="BB425" s="122"/>
      <c r="BC425" s="122"/>
      <c r="BD425" s="122"/>
      <c r="BE425" s="122"/>
      <c r="BF425" s="122"/>
      <c r="BG425" s="122"/>
      <c r="BH425" s="122"/>
      <c r="BI425" s="239"/>
      <c r="BJ425" s="29"/>
      <c r="BK425" s="1"/>
    </row>
    <row r="426" spans="1:63" x14ac:dyDescent="0.25">
      <c r="A426" s="1"/>
      <c r="B426" s="27"/>
      <c r="C426" s="326" t="s">
        <v>91</v>
      </c>
      <c r="D426" s="325"/>
      <c r="E426" s="327"/>
      <c r="F426" s="328" t="str">
        <f ca="1">IFERROR(IF(INDEX('Staff List'!$C$9:$C$358, MATCH(M432, 'Staff List'!$B$9:$B$358, 0))="", "", INDEX('Staff List'!$C$9:$C$358, MATCH(M432, 'Staff List'!$B$9:$B$358, 0))), "")</f>
        <v/>
      </c>
      <c r="G426" s="329"/>
      <c r="H426" s="329"/>
      <c r="I426" s="329"/>
      <c r="J426" s="329"/>
      <c r="K426" s="329"/>
      <c r="L426" s="329"/>
      <c r="M426" s="330"/>
      <c r="N426" s="28"/>
      <c r="O426" s="326" t="s">
        <v>91</v>
      </c>
      <c r="P426" s="325"/>
      <c r="Q426" s="327"/>
      <c r="R426" s="328" t="str">
        <f ca="1">IFERROR(IF(INDEX('Staff List'!$C$9:$C$358, MATCH(Y432, 'Staff List'!$B$9:$B$358, 0))="", "", INDEX('Staff List'!$C$9:$C$358, MATCH(Y432, 'Staff List'!$B$9:$B$358, 0))), "")</f>
        <v/>
      </c>
      <c r="S426" s="329"/>
      <c r="T426" s="329"/>
      <c r="U426" s="329"/>
      <c r="V426" s="329"/>
      <c r="W426" s="329"/>
      <c r="X426" s="329"/>
      <c r="Y426" s="330"/>
      <c r="Z426" s="28"/>
      <c r="AA426" s="326" t="s">
        <v>91</v>
      </c>
      <c r="AB426" s="325"/>
      <c r="AC426" s="327"/>
      <c r="AD426" s="328" t="str">
        <f ca="1">IFERROR(IF(INDEX('Staff List'!$C$9:$C$358, MATCH(AK432, 'Staff List'!$B$9:$B$358, 0))="", "", INDEX('Staff List'!$C$9:$C$358, MATCH(AK432, 'Staff List'!$B$9:$B$358, 0))), "")</f>
        <v/>
      </c>
      <c r="AE426" s="329"/>
      <c r="AF426" s="329"/>
      <c r="AG426" s="329"/>
      <c r="AH426" s="329"/>
      <c r="AI426" s="329"/>
      <c r="AJ426" s="329"/>
      <c r="AK426" s="330"/>
      <c r="AL426" s="28"/>
      <c r="AM426" s="326" t="s">
        <v>91</v>
      </c>
      <c r="AN426" s="325"/>
      <c r="AO426" s="327"/>
      <c r="AP426" s="328" t="str">
        <f ca="1">IFERROR(IF(INDEX('Staff List'!$C$9:$C$358, MATCH(AW432, 'Staff List'!$B$9:$B$358, 0))="", "", INDEX('Staff List'!$C$9:$C$358, MATCH(AW432, 'Staff List'!$B$9:$B$358, 0))), "")</f>
        <v/>
      </c>
      <c r="AQ426" s="329"/>
      <c r="AR426" s="329"/>
      <c r="AS426" s="329"/>
      <c r="AT426" s="329"/>
      <c r="AU426" s="329"/>
      <c r="AV426" s="329"/>
      <c r="AW426" s="330"/>
      <c r="AX426" s="28"/>
      <c r="AY426" s="326" t="s">
        <v>91</v>
      </c>
      <c r="AZ426" s="325"/>
      <c r="BA426" s="327"/>
      <c r="BB426" s="328" t="str">
        <f ca="1">IFERROR(IF(INDEX('Staff List'!$C$9:$C$358, MATCH(BI432, 'Staff List'!$B$9:$B$358, 0))="", "", INDEX('Staff List'!$C$9:$C$358, MATCH(BI432, 'Staff List'!$B$9:$B$358, 0))), "")</f>
        <v/>
      </c>
      <c r="BC426" s="329"/>
      <c r="BD426" s="329"/>
      <c r="BE426" s="329"/>
      <c r="BF426" s="329"/>
      <c r="BG426" s="329"/>
      <c r="BH426" s="329"/>
      <c r="BI426" s="330"/>
      <c r="BJ426" s="29"/>
      <c r="BK426" s="1"/>
    </row>
    <row r="427" spans="1:63" x14ac:dyDescent="0.25">
      <c r="A427" s="1"/>
      <c r="B427" s="27"/>
      <c r="C427" s="332" t="s">
        <v>90</v>
      </c>
      <c r="D427" s="333"/>
      <c r="E427" s="72" t="str">
        <f ca="1">IFERROR(INDEX('Staff List'!$K$9:$K$358, MATCH(M432, 'Staff List'!$B$9:$B$358, 0)), "")</f>
        <v/>
      </c>
      <c r="F427" s="317" t="str">
        <f ca="1">IFERROR(IF(INDEX('Staff List'!$D$9:$D$358, MATCH(M432, 'Staff List'!$B$9:$B$358, 0))="", "", INDEX('Staff List'!$D$9:$D$358, MATCH(M432, 'Staff List'!$B$9:$B$358, 0))), "")</f>
        <v/>
      </c>
      <c r="G427" s="313"/>
      <c r="H427" s="313"/>
      <c r="I427" s="313"/>
      <c r="J427" s="313"/>
      <c r="K427" s="313"/>
      <c r="L427" s="313"/>
      <c r="M427" s="331"/>
      <c r="N427" s="28"/>
      <c r="O427" s="332" t="s">
        <v>90</v>
      </c>
      <c r="P427" s="333"/>
      <c r="Q427" s="72" t="str">
        <f ca="1">IFERROR(INDEX('Staff List'!$K$9:$K$358, MATCH(Y432, 'Staff List'!$B$9:$B$358, 0)), "")</f>
        <v/>
      </c>
      <c r="R427" s="317" t="str">
        <f ca="1">IFERROR(IF(INDEX('Staff List'!$D$9:$D$358, MATCH(Y432, 'Staff List'!$B$9:$B$358, 0))="", "", INDEX('Staff List'!$D$9:$D$358, MATCH(Y432, 'Staff List'!$B$9:$B$358, 0))), "")</f>
        <v/>
      </c>
      <c r="S427" s="313"/>
      <c r="T427" s="313"/>
      <c r="U427" s="313"/>
      <c r="V427" s="313"/>
      <c r="W427" s="313"/>
      <c r="X427" s="313"/>
      <c r="Y427" s="331"/>
      <c r="Z427" s="28"/>
      <c r="AA427" s="332" t="s">
        <v>90</v>
      </c>
      <c r="AB427" s="333"/>
      <c r="AC427" s="72" t="str">
        <f ca="1">IFERROR(INDEX('Staff List'!$K$9:$K$358, MATCH(AK432, 'Staff List'!$B$9:$B$358, 0)), "")</f>
        <v/>
      </c>
      <c r="AD427" s="317" t="str">
        <f ca="1">IFERROR(IF(INDEX('Staff List'!$D$9:$D$358, MATCH(AK432, 'Staff List'!$B$9:$B$358, 0))="", "", INDEX('Staff List'!$D$9:$D$358, MATCH(AK432, 'Staff List'!$B$9:$B$358, 0))), "")</f>
        <v/>
      </c>
      <c r="AE427" s="313"/>
      <c r="AF427" s="313"/>
      <c r="AG427" s="313"/>
      <c r="AH427" s="313"/>
      <c r="AI427" s="313"/>
      <c r="AJ427" s="313"/>
      <c r="AK427" s="331"/>
      <c r="AL427" s="28"/>
      <c r="AM427" s="332" t="s">
        <v>90</v>
      </c>
      <c r="AN427" s="333"/>
      <c r="AO427" s="72" t="str">
        <f ca="1">IFERROR(INDEX('Staff List'!$K$9:$K$358, MATCH(AW432, 'Staff List'!$B$9:$B$358, 0)), "")</f>
        <v/>
      </c>
      <c r="AP427" s="317" t="str">
        <f ca="1">IFERROR(IF(INDEX('Staff List'!$D$9:$D$358, MATCH(AW432, 'Staff List'!$B$9:$B$358, 0))="", "", INDEX('Staff List'!$D$9:$D$358, MATCH(AW432, 'Staff List'!$B$9:$B$358, 0))), "")</f>
        <v/>
      </c>
      <c r="AQ427" s="313"/>
      <c r="AR427" s="313"/>
      <c r="AS427" s="313"/>
      <c r="AT427" s="313"/>
      <c r="AU427" s="313"/>
      <c r="AV427" s="313"/>
      <c r="AW427" s="331"/>
      <c r="AX427" s="28"/>
      <c r="AY427" s="332" t="s">
        <v>90</v>
      </c>
      <c r="AZ427" s="333"/>
      <c r="BA427" s="72" t="str">
        <f ca="1">IFERROR(INDEX('Staff List'!$K$9:$K$358, MATCH(BI432, 'Staff List'!$B$9:$B$358, 0)), "")</f>
        <v/>
      </c>
      <c r="BB427" s="317" t="str">
        <f ca="1">IFERROR(IF(INDEX('Staff List'!$D$9:$D$358, MATCH(BI432, 'Staff List'!$B$9:$B$358, 0))="", "", INDEX('Staff List'!$D$9:$D$358, MATCH(BI432, 'Staff List'!$B$9:$B$358, 0))), "")</f>
        <v/>
      </c>
      <c r="BC427" s="313"/>
      <c r="BD427" s="313"/>
      <c r="BE427" s="313"/>
      <c r="BF427" s="313"/>
      <c r="BG427" s="313"/>
      <c r="BH427" s="313"/>
      <c r="BI427" s="331"/>
      <c r="BJ427" s="29"/>
      <c r="BK427" s="1"/>
    </row>
    <row r="428" spans="1:63" x14ac:dyDescent="0.25">
      <c r="A428" s="1"/>
      <c r="B428" s="27"/>
      <c r="C428" s="314" t="s">
        <v>95</v>
      </c>
      <c r="D428" s="315"/>
      <c r="E428" s="315"/>
      <c r="F428" s="325"/>
      <c r="G428" s="73" t="str">
        <f ca="1">IFERROR(INDEX('Staff List'!$H$9:$H$358, MATCH(M432, 'Staff List'!$B$9:$B$358, 0)), "")</f>
        <v/>
      </c>
      <c r="H428" s="323" t="str">
        <f ca="1">IFERROR(INDEX('Staff List'!$AU$6:$AU$10, MATCH(G428, 'Staff List'!$AJ$6:$AJ$10, 0)), "")</f>
        <v/>
      </c>
      <c r="I428" s="324"/>
      <c r="J428" s="324"/>
      <c r="K428" s="324"/>
      <c r="L428" s="324"/>
      <c r="M428" s="331"/>
      <c r="N428" s="28"/>
      <c r="O428" s="314" t="s">
        <v>95</v>
      </c>
      <c r="P428" s="315"/>
      <c r="Q428" s="315"/>
      <c r="R428" s="325"/>
      <c r="S428" s="73" t="str">
        <f ca="1">IFERROR(INDEX('Staff List'!$H$9:$H$358, MATCH(Y432, 'Staff List'!$B$9:$B$358, 0)), "")</f>
        <v/>
      </c>
      <c r="T428" s="323" t="str">
        <f ca="1">IFERROR(INDEX('Staff List'!$AU$6:$AU$10, MATCH(S428, 'Staff List'!$AJ$6:$AJ$10, 0)), "")</f>
        <v/>
      </c>
      <c r="U428" s="324"/>
      <c r="V428" s="324"/>
      <c r="W428" s="324"/>
      <c r="X428" s="324"/>
      <c r="Y428" s="331"/>
      <c r="Z428" s="28"/>
      <c r="AA428" s="314" t="s">
        <v>95</v>
      </c>
      <c r="AB428" s="315"/>
      <c r="AC428" s="315"/>
      <c r="AD428" s="325"/>
      <c r="AE428" s="73" t="str">
        <f ca="1">IFERROR(INDEX('Staff List'!$H$9:$H$358, MATCH(AK432, 'Staff List'!$B$9:$B$358, 0)), "")</f>
        <v/>
      </c>
      <c r="AF428" s="323" t="str">
        <f ca="1">IFERROR(INDEX('Staff List'!$AU$6:$AU$10, MATCH(AE428, 'Staff List'!$AJ$6:$AJ$10, 0)), "")</f>
        <v/>
      </c>
      <c r="AG428" s="324"/>
      <c r="AH428" s="324"/>
      <c r="AI428" s="324"/>
      <c r="AJ428" s="324"/>
      <c r="AK428" s="331"/>
      <c r="AL428" s="28"/>
      <c r="AM428" s="314" t="s">
        <v>95</v>
      </c>
      <c r="AN428" s="315"/>
      <c r="AO428" s="315"/>
      <c r="AP428" s="325"/>
      <c r="AQ428" s="73" t="str">
        <f ca="1">IFERROR(INDEX('Staff List'!$H$9:$H$358, MATCH(AW432, 'Staff List'!$B$9:$B$358, 0)), "")</f>
        <v/>
      </c>
      <c r="AR428" s="323" t="str">
        <f ca="1">IFERROR(INDEX('Staff List'!$AU$6:$AU$10, MATCH(AQ428, 'Staff List'!$AJ$6:$AJ$10, 0)), "")</f>
        <v/>
      </c>
      <c r="AS428" s="324"/>
      <c r="AT428" s="324"/>
      <c r="AU428" s="324"/>
      <c r="AV428" s="324"/>
      <c r="AW428" s="331"/>
      <c r="AX428" s="28"/>
      <c r="AY428" s="314" t="s">
        <v>95</v>
      </c>
      <c r="AZ428" s="315"/>
      <c r="BA428" s="315"/>
      <c r="BB428" s="325"/>
      <c r="BC428" s="73" t="str">
        <f ca="1">IFERROR(INDEX('Staff List'!$H$9:$H$358, MATCH(BI432, 'Staff List'!$B$9:$B$358, 0)), "")</f>
        <v/>
      </c>
      <c r="BD428" s="323" t="str">
        <f ca="1">IFERROR(INDEX('Staff List'!$AU$6:$AU$10, MATCH(BC428, 'Staff List'!$AJ$6:$AJ$10, 0)), "")</f>
        <v/>
      </c>
      <c r="BE428" s="324"/>
      <c r="BF428" s="324"/>
      <c r="BG428" s="324"/>
      <c r="BH428" s="324"/>
      <c r="BI428" s="331"/>
      <c r="BJ428" s="29"/>
      <c r="BK428" s="1"/>
    </row>
    <row r="429" spans="1:63" x14ac:dyDescent="0.25">
      <c r="A429" s="1"/>
      <c r="B429" s="27"/>
      <c r="C429" s="314" t="s">
        <v>94</v>
      </c>
      <c r="D429" s="315"/>
      <c r="E429" s="315"/>
      <c r="F429" s="315"/>
      <c r="G429" s="74" t="str">
        <f ca="1">IFERROR(INDEX('Staff List'!$G$9:$G$358, MATCH(M432, 'Staff List'!$B$9:$B$358, 0)), "")</f>
        <v/>
      </c>
      <c r="H429" s="317" t="str">
        <f ca="1">IFERROR(INDEX('Staff List'!$AP$6:$AP$8, MATCH(G429, 'Staff List'!$AI$6:$AI$8, 0)), "")</f>
        <v/>
      </c>
      <c r="I429" s="313"/>
      <c r="J429" s="313"/>
      <c r="K429" s="313"/>
      <c r="L429" s="313"/>
      <c r="M429" s="331"/>
      <c r="N429" s="28"/>
      <c r="O429" s="314" t="s">
        <v>94</v>
      </c>
      <c r="P429" s="315"/>
      <c r="Q429" s="315"/>
      <c r="R429" s="315"/>
      <c r="S429" s="74" t="str">
        <f ca="1">IFERROR(INDEX('Staff List'!$G$9:$G$358, MATCH(Y432, 'Staff List'!$B$9:$B$358, 0)), "")</f>
        <v/>
      </c>
      <c r="T429" s="317" t="str">
        <f ca="1">IFERROR(INDEX('Staff List'!$AP$6:$AP$8, MATCH(S429, 'Staff List'!$AI$6:$AI$8, 0)), "")</f>
        <v/>
      </c>
      <c r="U429" s="313"/>
      <c r="V429" s="313"/>
      <c r="W429" s="313"/>
      <c r="X429" s="313"/>
      <c r="Y429" s="331"/>
      <c r="Z429" s="28"/>
      <c r="AA429" s="314" t="s">
        <v>94</v>
      </c>
      <c r="AB429" s="315"/>
      <c r="AC429" s="315"/>
      <c r="AD429" s="315"/>
      <c r="AE429" s="74" t="str">
        <f ca="1">IFERROR(INDEX('Staff List'!$G$9:$G$358, MATCH(AK432, 'Staff List'!$B$9:$B$358, 0)), "")</f>
        <v/>
      </c>
      <c r="AF429" s="317" t="str">
        <f ca="1">IFERROR(INDEX('Staff List'!$AP$6:$AP$8, MATCH(AE429, 'Staff List'!$AI$6:$AI$8, 0)), "")</f>
        <v/>
      </c>
      <c r="AG429" s="313"/>
      <c r="AH429" s="313"/>
      <c r="AI429" s="313"/>
      <c r="AJ429" s="313"/>
      <c r="AK429" s="331"/>
      <c r="AL429" s="28"/>
      <c r="AM429" s="314" t="s">
        <v>94</v>
      </c>
      <c r="AN429" s="315"/>
      <c r="AO429" s="315"/>
      <c r="AP429" s="315"/>
      <c r="AQ429" s="74" t="str">
        <f ca="1">IFERROR(INDEX('Staff List'!$G$9:$G$358, MATCH(AW432, 'Staff List'!$B$9:$B$358, 0)), "")</f>
        <v/>
      </c>
      <c r="AR429" s="317" t="str">
        <f ca="1">IFERROR(INDEX('Staff List'!$AP$6:$AP$8, MATCH(AQ429, 'Staff List'!$AI$6:$AI$8, 0)), "")</f>
        <v/>
      </c>
      <c r="AS429" s="313"/>
      <c r="AT429" s="313"/>
      <c r="AU429" s="313"/>
      <c r="AV429" s="313"/>
      <c r="AW429" s="331"/>
      <c r="AX429" s="28"/>
      <c r="AY429" s="314" t="s">
        <v>94</v>
      </c>
      <c r="AZ429" s="315"/>
      <c r="BA429" s="315"/>
      <c r="BB429" s="315"/>
      <c r="BC429" s="74" t="str">
        <f ca="1">IFERROR(INDEX('Staff List'!$G$9:$G$358, MATCH(BI432, 'Staff List'!$B$9:$B$358, 0)), "")</f>
        <v/>
      </c>
      <c r="BD429" s="317" t="str">
        <f ca="1">IFERROR(INDEX('Staff List'!$AP$6:$AP$8, MATCH(BC429, 'Staff List'!$AI$6:$AI$8, 0)), "")</f>
        <v/>
      </c>
      <c r="BE429" s="313"/>
      <c r="BF429" s="313"/>
      <c r="BG429" s="313"/>
      <c r="BH429" s="313"/>
      <c r="BI429" s="331"/>
      <c r="BJ429" s="29"/>
      <c r="BK429" s="1"/>
    </row>
    <row r="430" spans="1:63" x14ac:dyDescent="0.25">
      <c r="A430" s="1"/>
      <c r="B430" s="27"/>
      <c r="C430" s="314" t="s">
        <v>97</v>
      </c>
      <c r="D430" s="315"/>
      <c r="E430" s="315"/>
      <c r="F430" s="319"/>
      <c r="G430" s="320"/>
      <c r="H430" s="317" t="str">
        <f ca="1">IFERROR(INDEX('Staff List'!$AT$6:$AT$8, MATCH(E427, 'Staff List'!$AM$6:$AM$8, 0)), "")</f>
        <v/>
      </c>
      <c r="I430" s="313"/>
      <c r="J430" s="313"/>
      <c r="K430" s="313"/>
      <c r="L430" s="313"/>
      <c r="M430" s="75" t="e">
        <f ca="1">INDEX($BY$2:$BY$401, MATCH(M433, $BT$2:$BT$401, 0))</f>
        <v>#N/A</v>
      </c>
      <c r="N430" s="28"/>
      <c r="O430" s="314" t="s">
        <v>97</v>
      </c>
      <c r="P430" s="315"/>
      <c r="Q430" s="315"/>
      <c r="R430" s="319"/>
      <c r="S430" s="320"/>
      <c r="T430" s="317" t="str">
        <f ca="1">IFERROR(INDEX('Staff List'!$AT$6:$AT$8, MATCH(Q427, 'Staff List'!$AM$6:$AM$8, 0)), "")</f>
        <v/>
      </c>
      <c r="U430" s="313"/>
      <c r="V430" s="313"/>
      <c r="W430" s="313"/>
      <c r="X430" s="313"/>
      <c r="Y430" s="75" t="e">
        <f ca="1">INDEX($BY$2:$BY$401, MATCH(Y433, $BT$2:$BT$401, 0))</f>
        <v>#N/A</v>
      </c>
      <c r="Z430" s="28"/>
      <c r="AA430" s="314" t="s">
        <v>97</v>
      </c>
      <c r="AB430" s="315"/>
      <c r="AC430" s="315"/>
      <c r="AD430" s="319"/>
      <c r="AE430" s="320"/>
      <c r="AF430" s="317" t="str">
        <f ca="1">IFERROR(INDEX('Staff List'!$AT$6:$AT$8, MATCH(AC427, 'Staff List'!$AM$6:$AM$8, 0)), "")</f>
        <v/>
      </c>
      <c r="AG430" s="313"/>
      <c r="AH430" s="313"/>
      <c r="AI430" s="313"/>
      <c r="AJ430" s="313"/>
      <c r="AK430" s="75" t="e">
        <f ca="1">INDEX($BY$2:$BY$401, MATCH(AK433, $BT$2:$BT$401, 0))</f>
        <v>#N/A</v>
      </c>
      <c r="AL430" s="28"/>
      <c r="AM430" s="314" t="s">
        <v>97</v>
      </c>
      <c r="AN430" s="315"/>
      <c r="AO430" s="315"/>
      <c r="AP430" s="319"/>
      <c r="AQ430" s="320"/>
      <c r="AR430" s="317" t="str">
        <f ca="1">IFERROR(INDEX('Staff List'!$AT$6:$AT$8, MATCH(AO427, 'Staff List'!$AM$6:$AM$8, 0)), "")</f>
        <v/>
      </c>
      <c r="AS430" s="313"/>
      <c r="AT430" s="313"/>
      <c r="AU430" s="313"/>
      <c r="AV430" s="313"/>
      <c r="AW430" s="75" t="e">
        <f ca="1">INDEX($BY$2:$BY$401, MATCH(AW433, $BT$2:$BT$401, 0))</f>
        <v>#N/A</v>
      </c>
      <c r="AX430" s="28"/>
      <c r="AY430" s="314" t="s">
        <v>97</v>
      </c>
      <c r="AZ430" s="315"/>
      <c r="BA430" s="315"/>
      <c r="BB430" s="319"/>
      <c r="BC430" s="320"/>
      <c r="BD430" s="317" t="str">
        <f ca="1">IFERROR(INDEX('Staff List'!$AT$6:$AT$8, MATCH(BA427, 'Staff List'!$AM$6:$AM$8, 0)), "")</f>
        <v/>
      </c>
      <c r="BE430" s="313"/>
      <c r="BF430" s="313"/>
      <c r="BG430" s="313"/>
      <c r="BH430" s="313"/>
      <c r="BI430" s="75" t="e">
        <f ca="1">INDEX($BY$2:$BY$401, MATCH(BI433, $BT$2:$BT$401, 0))</f>
        <v>#N/A</v>
      </c>
      <c r="BJ430" s="29"/>
      <c r="BK430" s="1"/>
    </row>
    <row r="431" spans="1:63" x14ac:dyDescent="0.25">
      <c r="A431" s="1"/>
      <c r="B431" s="27"/>
      <c r="C431" s="314" t="s">
        <v>93</v>
      </c>
      <c r="D431" s="315"/>
      <c r="E431" s="316"/>
      <c r="F431" s="313" t="str">
        <f ca="1">IFERROR(IF(INDEX('Staff List'!$M$9:$M$358, MATCH(M432, 'Staff List'!$B$9:$B$358, 0))="", "", INDEX('Staff List'!$M$9:$M$358, MATCH(M432, 'Staff List'!$B$9:$B$358, 0))), "")</f>
        <v/>
      </c>
      <c r="G431" s="313"/>
      <c r="H431" s="313"/>
      <c r="I431" s="313"/>
      <c r="J431" s="313"/>
      <c r="K431" s="313"/>
      <c r="L431" s="313"/>
      <c r="M431" s="75" t="str">
        <f ca="1">IFERROR(INDEX($BO$2:$BO$351, MATCH(M430, $BP$2:$BP$351, 0)), "")</f>
        <v/>
      </c>
      <c r="N431" s="28"/>
      <c r="O431" s="314" t="s">
        <v>93</v>
      </c>
      <c r="P431" s="315"/>
      <c r="Q431" s="316"/>
      <c r="R431" s="313" t="str">
        <f ca="1">IFERROR(IF(INDEX('Staff List'!$M$9:$M$358, MATCH(Y432, 'Staff List'!$B$9:$B$358, 0))="", "", INDEX('Staff List'!$M$9:$M$358, MATCH(Y432, 'Staff List'!$B$9:$B$358, 0))), "")</f>
        <v/>
      </c>
      <c r="S431" s="313"/>
      <c r="T431" s="313"/>
      <c r="U431" s="313"/>
      <c r="V431" s="313"/>
      <c r="W431" s="313"/>
      <c r="X431" s="313"/>
      <c r="Y431" s="75" t="str">
        <f ca="1">IFERROR(INDEX($BO$2:$BO$351, MATCH(Y430, $BP$2:$BP$351, 0)), "")</f>
        <v/>
      </c>
      <c r="Z431" s="28"/>
      <c r="AA431" s="314" t="s">
        <v>93</v>
      </c>
      <c r="AB431" s="315"/>
      <c r="AC431" s="316"/>
      <c r="AD431" s="313" t="str">
        <f ca="1">IFERROR(IF(INDEX('Staff List'!$M$9:$M$358, MATCH(AK432, 'Staff List'!$B$9:$B$358, 0))="", "", INDEX('Staff List'!$M$9:$M$358, MATCH(AK432, 'Staff List'!$B$9:$B$358, 0))), "")</f>
        <v/>
      </c>
      <c r="AE431" s="313"/>
      <c r="AF431" s="313"/>
      <c r="AG431" s="313"/>
      <c r="AH431" s="313"/>
      <c r="AI431" s="313"/>
      <c r="AJ431" s="313"/>
      <c r="AK431" s="75" t="str">
        <f ca="1">IFERROR(INDEX($BO$2:$BO$351, MATCH(AK430, $BP$2:$BP$351, 0)), "")</f>
        <v/>
      </c>
      <c r="AL431" s="28"/>
      <c r="AM431" s="314" t="s">
        <v>93</v>
      </c>
      <c r="AN431" s="315"/>
      <c r="AO431" s="316"/>
      <c r="AP431" s="313" t="str">
        <f ca="1">IFERROR(IF(INDEX('Staff List'!$M$9:$M$358, MATCH(AW432, 'Staff List'!$B$9:$B$358, 0))="", "", INDEX('Staff List'!$M$9:$M$358, MATCH(AW432, 'Staff List'!$B$9:$B$358, 0))), "")</f>
        <v/>
      </c>
      <c r="AQ431" s="313"/>
      <c r="AR431" s="313"/>
      <c r="AS431" s="313"/>
      <c r="AT431" s="313"/>
      <c r="AU431" s="313"/>
      <c r="AV431" s="313"/>
      <c r="AW431" s="75" t="str">
        <f ca="1">IFERROR(INDEX($BO$2:$BO$351, MATCH(AW430, $BP$2:$BP$351, 0)), "")</f>
        <v/>
      </c>
      <c r="AX431" s="28"/>
      <c r="AY431" s="314" t="s">
        <v>93</v>
      </c>
      <c r="AZ431" s="315"/>
      <c r="BA431" s="316"/>
      <c r="BB431" s="313" t="str">
        <f ca="1">IFERROR(IF(INDEX('Staff List'!$M$9:$M$358, MATCH(BI432, 'Staff List'!$B$9:$B$358, 0))="", "", INDEX('Staff List'!$M$9:$M$358, MATCH(BI432, 'Staff List'!$B$9:$B$358, 0))), "")</f>
        <v/>
      </c>
      <c r="BC431" s="313"/>
      <c r="BD431" s="313"/>
      <c r="BE431" s="313"/>
      <c r="BF431" s="313"/>
      <c r="BG431" s="313"/>
      <c r="BH431" s="313"/>
      <c r="BI431" s="75" t="str">
        <f ca="1">IFERROR(INDEX($BO$2:$BO$351, MATCH(BI430, $BP$2:$BP$351, 0)), "")</f>
        <v/>
      </c>
      <c r="BJ431" s="29"/>
      <c r="BK431" s="1"/>
    </row>
    <row r="432" spans="1:63" x14ac:dyDescent="0.25">
      <c r="A432" s="1"/>
      <c r="B432" s="27"/>
      <c r="C432" s="314" t="s">
        <v>92</v>
      </c>
      <c r="D432" s="315"/>
      <c r="E432" s="316"/>
      <c r="F432" s="317" t="str">
        <f ca="1">IFERROR(IF(INDEX('Staff List'!$Q$9:$Q$358, MATCH(M432, 'Staff List'!$B$9:$B$358, 0))="", "", INDEX('Staff List'!$Q$9:$Q$358, MATCH(M432, 'Staff List'!$B$9:$B$358, 0))), "")</f>
        <v/>
      </c>
      <c r="G432" s="313"/>
      <c r="H432" s="313"/>
      <c r="I432" s="313"/>
      <c r="J432" s="313"/>
      <c r="K432" s="313"/>
      <c r="L432" s="313"/>
      <c r="M432" s="75" t="str">
        <f ca="1">IFERROR(IF(M430="", "", INDEX($BN$2:$BN$351, MATCH(M430, $BP$2:$BP$351, 0))), "")</f>
        <v/>
      </c>
      <c r="N432" s="28"/>
      <c r="O432" s="314" t="s">
        <v>92</v>
      </c>
      <c r="P432" s="315"/>
      <c r="Q432" s="316"/>
      <c r="R432" s="317" t="str">
        <f ca="1">IFERROR(IF(INDEX('Staff List'!$Q$9:$Q$358, MATCH(Y432, 'Staff List'!$B$9:$B$358, 0))="", "", INDEX('Staff List'!$Q$9:$Q$358, MATCH(Y432, 'Staff List'!$B$9:$B$358, 0))), "")</f>
        <v/>
      </c>
      <c r="S432" s="313"/>
      <c r="T432" s="313"/>
      <c r="U432" s="313"/>
      <c r="V432" s="313"/>
      <c r="W432" s="313"/>
      <c r="X432" s="313"/>
      <c r="Y432" s="75" t="str">
        <f ca="1">IFERROR(IF(Y430="", "", INDEX($BN$2:$BN$351, MATCH(Y430, $BP$2:$BP$351, 0))), "")</f>
        <v/>
      </c>
      <c r="Z432" s="28"/>
      <c r="AA432" s="314" t="s">
        <v>92</v>
      </c>
      <c r="AB432" s="315"/>
      <c r="AC432" s="316"/>
      <c r="AD432" s="317" t="str">
        <f ca="1">IFERROR(IF(INDEX('Staff List'!$Q$9:$Q$358, MATCH(AK432, 'Staff List'!$B$9:$B$358, 0))="", "", INDEX('Staff List'!$Q$9:$Q$358, MATCH(AK432, 'Staff List'!$B$9:$B$358, 0))), "")</f>
        <v/>
      </c>
      <c r="AE432" s="313"/>
      <c r="AF432" s="313"/>
      <c r="AG432" s="313"/>
      <c r="AH432" s="313"/>
      <c r="AI432" s="313"/>
      <c r="AJ432" s="313"/>
      <c r="AK432" s="75" t="str">
        <f ca="1">IFERROR(IF(AK430="", "", INDEX($BN$2:$BN$351, MATCH(AK430, $BP$2:$BP$351, 0))), "")</f>
        <v/>
      </c>
      <c r="AL432" s="28"/>
      <c r="AM432" s="314" t="s">
        <v>92</v>
      </c>
      <c r="AN432" s="315"/>
      <c r="AO432" s="316"/>
      <c r="AP432" s="317" t="str">
        <f ca="1">IFERROR(IF(INDEX('Staff List'!$Q$9:$Q$358, MATCH(AW432, 'Staff List'!$B$9:$B$358, 0))="", "", INDEX('Staff List'!$Q$9:$Q$358, MATCH(AW432, 'Staff List'!$B$9:$B$358, 0))), "")</f>
        <v/>
      </c>
      <c r="AQ432" s="313"/>
      <c r="AR432" s="313"/>
      <c r="AS432" s="313"/>
      <c r="AT432" s="313"/>
      <c r="AU432" s="313"/>
      <c r="AV432" s="313"/>
      <c r="AW432" s="75" t="str">
        <f ca="1">IFERROR(IF(AW430="", "", INDEX($BN$2:$BN$351, MATCH(AW430, $BP$2:$BP$351, 0))), "")</f>
        <v/>
      </c>
      <c r="AX432" s="28"/>
      <c r="AY432" s="314" t="s">
        <v>92</v>
      </c>
      <c r="AZ432" s="315"/>
      <c r="BA432" s="316"/>
      <c r="BB432" s="317" t="str">
        <f ca="1">IFERROR(IF(INDEX('Staff List'!$Q$9:$Q$358, MATCH(BI432, 'Staff List'!$B$9:$B$358, 0))="", "", INDEX('Staff List'!$Q$9:$Q$358, MATCH(BI432, 'Staff List'!$B$9:$B$358, 0))), "")</f>
        <v/>
      </c>
      <c r="BC432" s="313"/>
      <c r="BD432" s="313"/>
      <c r="BE432" s="313"/>
      <c r="BF432" s="313"/>
      <c r="BG432" s="313"/>
      <c r="BH432" s="313"/>
      <c r="BI432" s="75" t="str">
        <f ca="1">IFERROR(IF(BI430="", "", INDEX($BN$2:$BN$351, MATCH(BI430, $BP$2:$BP$351, 0))), "")</f>
        <v/>
      </c>
      <c r="BJ432" s="29"/>
      <c r="BK432" s="1"/>
    </row>
    <row r="433" spans="1:63" x14ac:dyDescent="0.25">
      <c r="A433" s="1"/>
      <c r="B433" s="27"/>
      <c r="C433" s="318" t="s">
        <v>96</v>
      </c>
      <c r="D433" s="319"/>
      <c r="E433" s="320"/>
      <c r="F433" s="321" t="str">
        <f ca="1">IFERROR(IF(INDEX('Staff List'!$U$9:$U$358, MATCH(M432, 'Staff List'!$B$9:$B$358, 0))="", "", INDEX('Staff List'!$U$9:$U$358, MATCH(M432, 'Staff List'!$B$9:$B$358, 0))), "")</f>
        <v/>
      </c>
      <c r="G433" s="322"/>
      <c r="H433" s="322"/>
      <c r="I433" s="322"/>
      <c r="J433" s="322"/>
      <c r="K433" s="322"/>
      <c r="L433" s="322"/>
      <c r="M433" s="81">
        <f ca="1">BI423+1</f>
        <v>700</v>
      </c>
      <c r="N433" s="28"/>
      <c r="O433" s="318" t="s">
        <v>96</v>
      </c>
      <c r="P433" s="319"/>
      <c r="Q433" s="320"/>
      <c r="R433" s="321" t="str">
        <f ca="1">IFERROR(IF(INDEX('Staff List'!$U$9:$U$358, MATCH(Y432, 'Staff List'!$B$9:$B$358, 0))="", "", INDEX('Staff List'!$U$9:$U$358, MATCH(Y432, 'Staff List'!$B$9:$B$358, 0))), "")</f>
        <v/>
      </c>
      <c r="S433" s="322"/>
      <c r="T433" s="322"/>
      <c r="U433" s="322"/>
      <c r="V433" s="322"/>
      <c r="W433" s="322"/>
      <c r="X433" s="322"/>
      <c r="Y433" s="81">
        <f ca="1">M433+1</f>
        <v>701</v>
      </c>
      <c r="Z433" s="28"/>
      <c r="AA433" s="318" t="s">
        <v>96</v>
      </c>
      <c r="AB433" s="319"/>
      <c r="AC433" s="320"/>
      <c r="AD433" s="321" t="str">
        <f ca="1">IFERROR(IF(INDEX('Staff List'!$U$9:$U$358, MATCH(AK432, 'Staff List'!$B$9:$B$358, 0))="", "", INDEX('Staff List'!$U$9:$U$358, MATCH(AK432, 'Staff List'!$B$9:$B$358, 0))), "")</f>
        <v/>
      </c>
      <c r="AE433" s="322"/>
      <c r="AF433" s="322"/>
      <c r="AG433" s="322"/>
      <c r="AH433" s="322"/>
      <c r="AI433" s="322"/>
      <c r="AJ433" s="322"/>
      <c r="AK433" s="81">
        <f ca="1">Y433+1</f>
        <v>702</v>
      </c>
      <c r="AL433" s="28"/>
      <c r="AM433" s="318" t="s">
        <v>96</v>
      </c>
      <c r="AN433" s="319"/>
      <c r="AO433" s="320"/>
      <c r="AP433" s="321" t="str">
        <f ca="1">IFERROR(IF(INDEX('Staff List'!$U$9:$U$358, MATCH(AW432, 'Staff List'!$B$9:$B$358, 0))="", "", INDEX('Staff List'!$U$9:$U$358, MATCH(AW432, 'Staff List'!$B$9:$B$358, 0))), "")</f>
        <v/>
      </c>
      <c r="AQ433" s="322"/>
      <c r="AR433" s="322"/>
      <c r="AS433" s="322"/>
      <c r="AT433" s="322"/>
      <c r="AU433" s="322"/>
      <c r="AV433" s="322"/>
      <c r="AW433" s="81">
        <f ca="1">AK433+1</f>
        <v>703</v>
      </c>
      <c r="AX433" s="28"/>
      <c r="AY433" s="318" t="s">
        <v>96</v>
      </c>
      <c r="AZ433" s="319"/>
      <c r="BA433" s="320"/>
      <c r="BB433" s="321" t="str">
        <f ca="1">IFERROR(IF(INDEX('Staff List'!$U$9:$U$358, MATCH(BI432, 'Staff List'!$B$9:$B$358, 0))="", "", INDEX('Staff List'!$U$9:$U$358, MATCH(BI432, 'Staff List'!$B$9:$B$358, 0))), "")</f>
        <v/>
      </c>
      <c r="BC433" s="322"/>
      <c r="BD433" s="322"/>
      <c r="BE433" s="322"/>
      <c r="BF433" s="322"/>
      <c r="BG433" s="322"/>
      <c r="BH433" s="322"/>
      <c r="BI433" s="81">
        <f ca="1">AW433+1</f>
        <v>704</v>
      </c>
      <c r="BJ433" s="29"/>
      <c r="BK433" s="1"/>
    </row>
    <row r="434" spans="1:63" x14ac:dyDescent="0.25">
      <c r="A434" s="1"/>
      <c r="B434" s="27"/>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c r="BE434" s="28"/>
      <c r="BF434" s="28"/>
      <c r="BG434" s="28"/>
      <c r="BH434" s="28"/>
      <c r="BI434" s="28"/>
      <c r="BJ434" s="29"/>
      <c r="BK434" s="1"/>
    </row>
    <row r="435" spans="1:63" x14ac:dyDescent="0.25">
      <c r="A435" s="1"/>
      <c r="B435" s="27"/>
      <c r="C435" s="121" t="str">
        <f ca="1">"Tier "&amp;M441&amp;""</f>
        <v xml:space="preserve">Tier </v>
      </c>
      <c r="D435" s="122"/>
      <c r="E435" s="122"/>
      <c r="F435" s="122"/>
      <c r="G435" s="122"/>
      <c r="H435" s="122"/>
      <c r="I435" s="122"/>
      <c r="J435" s="122"/>
      <c r="K435" s="122"/>
      <c r="L435" s="122"/>
      <c r="M435" s="239"/>
      <c r="N435" s="28"/>
      <c r="O435" s="121" t="str">
        <f ca="1">"Tier "&amp;Y441&amp;""</f>
        <v xml:space="preserve">Tier </v>
      </c>
      <c r="P435" s="122"/>
      <c r="Q435" s="122"/>
      <c r="R435" s="122"/>
      <c r="S435" s="122"/>
      <c r="T435" s="122"/>
      <c r="U435" s="122"/>
      <c r="V435" s="122"/>
      <c r="W435" s="122"/>
      <c r="X435" s="122"/>
      <c r="Y435" s="239"/>
      <c r="Z435" s="28"/>
      <c r="AA435" s="121" t="str">
        <f ca="1">"Tier "&amp;AK441&amp;""</f>
        <v xml:space="preserve">Tier </v>
      </c>
      <c r="AB435" s="122"/>
      <c r="AC435" s="122"/>
      <c r="AD435" s="122"/>
      <c r="AE435" s="122"/>
      <c r="AF435" s="122"/>
      <c r="AG435" s="122"/>
      <c r="AH435" s="122"/>
      <c r="AI435" s="122"/>
      <c r="AJ435" s="122"/>
      <c r="AK435" s="239"/>
      <c r="AL435" s="28"/>
      <c r="AM435" s="121" t="str">
        <f ca="1">"Tier "&amp;AW441&amp;""</f>
        <v xml:space="preserve">Tier </v>
      </c>
      <c r="AN435" s="122"/>
      <c r="AO435" s="122"/>
      <c r="AP435" s="122"/>
      <c r="AQ435" s="122"/>
      <c r="AR435" s="122"/>
      <c r="AS435" s="122"/>
      <c r="AT435" s="122"/>
      <c r="AU435" s="122"/>
      <c r="AV435" s="122"/>
      <c r="AW435" s="239"/>
      <c r="AX435" s="28"/>
      <c r="AY435" s="121" t="str">
        <f ca="1">"Tier "&amp;BI441&amp;""</f>
        <v xml:space="preserve">Tier </v>
      </c>
      <c r="AZ435" s="122"/>
      <c r="BA435" s="122"/>
      <c r="BB435" s="122"/>
      <c r="BC435" s="122"/>
      <c r="BD435" s="122"/>
      <c r="BE435" s="122"/>
      <c r="BF435" s="122"/>
      <c r="BG435" s="122"/>
      <c r="BH435" s="122"/>
      <c r="BI435" s="239"/>
      <c r="BJ435" s="29"/>
      <c r="BK435" s="1"/>
    </row>
    <row r="436" spans="1:63" x14ac:dyDescent="0.25">
      <c r="A436" s="1"/>
      <c r="B436" s="27"/>
      <c r="C436" s="326" t="s">
        <v>91</v>
      </c>
      <c r="D436" s="325"/>
      <c r="E436" s="327"/>
      <c r="F436" s="328" t="str">
        <f ca="1">IFERROR(IF(INDEX('Staff List'!$C$9:$C$358, MATCH(M442, 'Staff List'!$B$9:$B$358, 0))="", "", INDEX('Staff List'!$C$9:$C$358, MATCH(M442, 'Staff List'!$B$9:$B$358, 0))), "")</f>
        <v/>
      </c>
      <c r="G436" s="329"/>
      <c r="H436" s="329"/>
      <c r="I436" s="329"/>
      <c r="J436" s="329"/>
      <c r="K436" s="329"/>
      <c r="L436" s="329"/>
      <c r="M436" s="330"/>
      <c r="N436" s="28"/>
      <c r="O436" s="326" t="s">
        <v>91</v>
      </c>
      <c r="P436" s="325"/>
      <c r="Q436" s="327"/>
      <c r="R436" s="328" t="str">
        <f ca="1">IFERROR(IF(INDEX('Staff List'!$C$9:$C$358, MATCH(Y442, 'Staff List'!$B$9:$B$358, 0))="", "", INDEX('Staff List'!$C$9:$C$358, MATCH(Y442, 'Staff List'!$B$9:$B$358, 0))), "")</f>
        <v/>
      </c>
      <c r="S436" s="329"/>
      <c r="T436" s="329"/>
      <c r="U436" s="329"/>
      <c r="V436" s="329"/>
      <c r="W436" s="329"/>
      <c r="X436" s="329"/>
      <c r="Y436" s="330"/>
      <c r="Z436" s="28"/>
      <c r="AA436" s="326" t="s">
        <v>91</v>
      </c>
      <c r="AB436" s="325"/>
      <c r="AC436" s="327"/>
      <c r="AD436" s="328" t="str">
        <f ca="1">IFERROR(IF(INDEX('Staff List'!$C$9:$C$358, MATCH(AK442, 'Staff List'!$B$9:$B$358, 0))="", "", INDEX('Staff List'!$C$9:$C$358, MATCH(AK442, 'Staff List'!$B$9:$B$358, 0))), "")</f>
        <v/>
      </c>
      <c r="AE436" s="329"/>
      <c r="AF436" s="329"/>
      <c r="AG436" s="329"/>
      <c r="AH436" s="329"/>
      <c r="AI436" s="329"/>
      <c r="AJ436" s="329"/>
      <c r="AK436" s="330"/>
      <c r="AL436" s="28"/>
      <c r="AM436" s="326" t="s">
        <v>91</v>
      </c>
      <c r="AN436" s="325"/>
      <c r="AO436" s="327"/>
      <c r="AP436" s="328" t="str">
        <f ca="1">IFERROR(IF(INDEX('Staff List'!$C$9:$C$358, MATCH(AW442, 'Staff List'!$B$9:$B$358, 0))="", "", INDEX('Staff List'!$C$9:$C$358, MATCH(AW442, 'Staff List'!$B$9:$B$358, 0))), "")</f>
        <v/>
      </c>
      <c r="AQ436" s="329"/>
      <c r="AR436" s="329"/>
      <c r="AS436" s="329"/>
      <c r="AT436" s="329"/>
      <c r="AU436" s="329"/>
      <c r="AV436" s="329"/>
      <c r="AW436" s="330"/>
      <c r="AX436" s="28"/>
      <c r="AY436" s="326" t="s">
        <v>91</v>
      </c>
      <c r="AZ436" s="325"/>
      <c r="BA436" s="327"/>
      <c r="BB436" s="328" t="str">
        <f ca="1">IFERROR(IF(INDEX('Staff List'!$C$9:$C$358, MATCH(BI442, 'Staff List'!$B$9:$B$358, 0))="", "", INDEX('Staff List'!$C$9:$C$358, MATCH(BI442, 'Staff List'!$B$9:$B$358, 0))), "")</f>
        <v/>
      </c>
      <c r="BC436" s="329"/>
      <c r="BD436" s="329"/>
      <c r="BE436" s="329"/>
      <c r="BF436" s="329"/>
      <c r="BG436" s="329"/>
      <c r="BH436" s="329"/>
      <c r="BI436" s="330"/>
      <c r="BJ436" s="29"/>
      <c r="BK436" s="1"/>
    </row>
    <row r="437" spans="1:63" x14ac:dyDescent="0.25">
      <c r="A437" s="1"/>
      <c r="B437" s="27"/>
      <c r="C437" s="332" t="s">
        <v>90</v>
      </c>
      <c r="D437" s="333"/>
      <c r="E437" s="72" t="str">
        <f ca="1">IFERROR(INDEX('Staff List'!$K$9:$K$358, MATCH(M442, 'Staff List'!$B$9:$B$358, 0)), "")</f>
        <v/>
      </c>
      <c r="F437" s="317" t="str">
        <f ca="1">IFERROR(IF(INDEX('Staff List'!$D$9:$D$358, MATCH(M442, 'Staff List'!$B$9:$B$358, 0))="", "", INDEX('Staff List'!$D$9:$D$358, MATCH(M442, 'Staff List'!$B$9:$B$358, 0))), "")</f>
        <v/>
      </c>
      <c r="G437" s="313"/>
      <c r="H437" s="313"/>
      <c r="I437" s="313"/>
      <c r="J437" s="313"/>
      <c r="K437" s="313"/>
      <c r="L437" s="313"/>
      <c r="M437" s="331"/>
      <c r="N437" s="28"/>
      <c r="O437" s="332" t="s">
        <v>90</v>
      </c>
      <c r="P437" s="333"/>
      <c r="Q437" s="72" t="str">
        <f ca="1">IFERROR(INDEX('Staff List'!$K$9:$K$358, MATCH(Y442, 'Staff List'!$B$9:$B$358, 0)), "")</f>
        <v/>
      </c>
      <c r="R437" s="317" t="str">
        <f ca="1">IFERROR(IF(INDEX('Staff List'!$D$9:$D$358, MATCH(Y442, 'Staff List'!$B$9:$B$358, 0))="", "", INDEX('Staff List'!$D$9:$D$358, MATCH(Y442, 'Staff List'!$B$9:$B$358, 0))), "")</f>
        <v/>
      </c>
      <c r="S437" s="313"/>
      <c r="T437" s="313"/>
      <c r="U437" s="313"/>
      <c r="V437" s="313"/>
      <c r="W437" s="313"/>
      <c r="X437" s="313"/>
      <c r="Y437" s="331"/>
      <c r="Z437" s="28"/>
      <c r="AA437" s="332" t="s">
        <v>90</v>
      </c>
      <c r="AB437" s="333"/>
      <c r="AC437" s="72" t="str">
        <f ca="1">IFERROR(INDEX('Staff List'!$K$9:$K$358, MATCH(AK442, 'Staff List'!$B$9:$B$358, 0)), "")</f>
        <v/>
      </c>
      <c r="AD437" s="317" t="str">
        <f ca="1">IFERROR(IF(INDEX('Staff List'!$D$9:$D$358, MATCH(AK442, 'Staff List'!$B$9:$B$358, 0))="", "", INDEX('Staff List'!$D$9:$D$358, MATCH(AK442, 'Staff List'!$B$9:$B$358, 0))), "")</f>
        <v/>
      </c>
      <c r="AE437" s="313"/>
      <c r="AF437" s="313"/>
      <c r="AG437" s="313"/>
      <c r="AH437" s="313"/>
      <c r="AI437" s="313"/>
      <c r="AJ437" s="313"/>
      <c r="AK437" s="331"/>
      <c r="AL437" s="28"/>
      <c r="AM437" s="332" t="s">
        <v>90</v>
      </c>
      <c r="AN437" s="333"/>
      <c r="AO437" s="72" t="str">
        <f ca="1">IFERROR(INDEX('Staff List'!$K$9:$K$358, MATCH(AW442, 'Staff List'!$B$9:$B$358, 0)), "")</f>
        <v/>
      </c>
      <c r="AP437" s="317" t="str">
        <f ca="1">IFERROR(IF(INDEX('Staff List'!$D$9:$D$358, MATCH(AW442, 'Staff List'!$B$9:$B$358, 0))="", "", INDEX('Staff List'!$D$9:$D$358, MATCH(AW442, 'Staff List'!$B$9:$B$358, 0))), "")</f>
        <v/>
      </c>
      <c r="AQ437" s="313"/>
      <c r="AR437" s="313"/>
      <c r="AS437" s="313"/>
      <c r="AT437" s="313"/>
      <c r="AU437" s="313"/>
      <c r="AV437" s="313"/>
      <c r="AW437" s="331"/>
      <c r="AX437" s="28"/>
      <c r="AY437" s="332" t="s">
        <v>90</v>
      </c>
      <c r="AZ437" s="333"/>
      <c r="BA437" s="72" t="str">
        <f ca="1">IFERROR(INDEX('Staff List'!$K$9:$K$358, MATCH(BI442, 'Staff List'!$B$9:$B$358, 0)), "")</f>
        <v/>
      </c>
      <c r="BB437" s="317" t="str">
        <f ca="1">IFERROR(IF(INDEX('Staff List'!$D$9:$D$358, MATCH(BI442, 'Staff List'!$B$9:$B$358, 0))="", "", INDEX('Staff List'!$D$9:$D$358, MATCH(BI442, 'Staff List'!$B$9:$B$358, 0))), "")</f>
        <v/>
      </c>
      <c r="BC437" s="313"/>
      <c r="BD437" s="313"/>
      <c r="BE437" s="313"/>
      <c r="BF437" s="313"/>
      <c r="BG437" s="313"/>
      <c r="BH437" s="313"/>
      <c r="BI437" s="331"/>
      <c r="BJ437" s="29"/>
      <c r="BK437" s="1"/>
    </row>
    <row r="438" spans="1:63" x14ac:dyDescent="0.25">
      <c r="A438" s="1"/>
      <c r="B438" s="27"/>
      <c r="C438" s="314" t="s">
        <v>95</v>
      </c>
      <c r="D438" s="315"/>
      <c r="E438" s="315"/>
      <c r="F438" s="325"/>
      <c r="G438" s="73" t="str">
        <f ca="1">IFERROR(INDEX('Staff List'!$H$9:$H$358, MATCH(M442, 'Staff List'!$B$9:$B$358, 0)), "")</f>
        <v/>
      </c>
      <c r="H438" s="323" t="str">
        <f ca="1">IFERROR(INDEX('Staff List'!$AU$6:$AU$10, MATCH(G438, 'Staff List'!$AJ$6:$AJ$10, 0)), "")</f>
        <v/>
      </c>
      <c r="I438" s="324"/>
      <c r="J438" s="324"/>
      <c r="K438" s="324"/>
      <c r="L438" s="324"/>
      <c r="M438" s="331"/>
      <c r="N438" s="28"/>
      <c r="O438" s="314" t="s">
        <v>95</v>
      </c>
      <c r="P438" s="315"/>
      <c r="Q438" s="315"/>
      <c r="R438" s="325"/>
      <c r="S438" s="73" t="str">
        <f ca="1">IFERROR(INDEX('Staff List'!$H$9:$H$358, MATCH(Y442, 'Staff List'!$B$9:$B$358, 0)), "")</f>
        <v/>
      </c>
      <c r="T438" s="323" t="str">
        <f ca="1">IFERROR(INDEX('Staff List'!$AU$6:$AU$10, MATCH(S438, 'Staff List'!$AJ$6:$AJ$10, 0)), "")</f>
        <v/>
      </c>
      <c r="U438" s="324"/>
      <c r="V438" s="324"/>
      <c r="W438" s="324"/>
      <c r="X438" s="324"/>
      <c r="Y438" s="331"/>
      <c r="Z438" s="28"/>
      <c r="AA438" s="314" t="s">
        <v>95</v>
      </c>
      <c r="AB438" s="315"/>
      <c r="AC438" s="315"/>
      <c r="AD438" s="325"/>
      <c r="AE438" s="73" t="str">
        <f ca="1">IFERROR(INDEX('Staff List'!$H$9:$H$358, MATCH(AK442, 'Staff List'!$B$9:$B$358, 0)), "")</f>
        <v/>
      </c>
      <c r="AF438" s="323" t="str">
        <f ca="1">IFERROR(INDEX('Staff List'!$AU$6:$AU$10, MATCH(AE438, 'Staff List'!$AJ$6:$AJ$10, 0)), "")</f>
        <v/>
      </c>
      <c r="AG438" s="324"/>
      <c r="AH438" s="324"/>
      <c r="AI438" s="324"/>
      <c r="AJ438" s="324"/>
      <c r="AK438" s="331"/>
      <c r="AL438" s="28"/>
      <c r="AM438" s="314" t="s">
        <v>95</v>
      </c>
      <c r="AN438" s="315"/>
      <c r="AO438" s="315"/>
      <c r="AP438" s="325"/>
      <c r="AQ438" s="73" t="str">
        <f ca="1">IFERROR(INDEX('Staff List'!$H$9:$H$358, MATCH(AW442, 'Staff List'!$B$9:$B$358, 0)), "")</f>
        <v/>
      </c>
      <c r="AR438" s="323" t="str">
        <f ca="1">IFERROR(INDEX('Staff List'!$AU$6:$AU$10, MATCH(AQ438, 'Staff List'!$AJ$6:$AJ$10, 0)), "")</f>
        <v/>
      </c>
      <c r="AS438" s="324"/>
      <c r="AT438" s="324"/>
      <c r="AU438" s="324"/>
      <c r="AV438" s="324"/>
      <c r="AW438" s="331"/>
      <c r="AX438" s="28"/>
      <c r="AY438" s="314" t="s">
        <v>95</v>
      </c>
      <c r="AZ438" s="315"/>
      <c r="BA438" s="315"/>
      <c r="BB438" s="325"/>
      <c r="BC438" s="73" t="str">
        <f ca="1">IFERROR(INDEX('Staff List'!$H$9:$H$358, MATCH(BI442, 'Staff List'!$B$9:$B$358, 0)), "")</f>
        <v/>
      </c>
      <c r="BD438" s="323" t="str">
        <f ca="1">IFERROR(INDEX('Staff List'!$AU$6:$AU$10, MATCH(BC438, 'Staff List'!$AJ$6:$AJ$10, 0)), "")</f>
        <v/>
      </c>
      <c r="BE438" s="324"/>
      <c r="BF438" s="324"/>
      <c r="BG438" s="324"/>
      <c r="BH438" s="324"/>
      <c r="BI438" s="331"/>
      <c r="BJ438" s="29"/>
      <c r="BK438" s="1"/>
    </row>
    <row r="439" spans="1:63" x14ac:dyDescent="0.25">
      <c r="A439" s="1"/>
      <c r="B439" s="27"/>
      <c r="C439" s="314" t="s">
        <v>94</v>
      </c>
      <c r="D439" s="315"/>
      <c r="E439" s="315"/>
      <c r="F439" s="315"/>
      <c r="G439" s="74" t="str">
        <f ca="1">IFERROR(INDEX('Staff List'!$G$9:$G$358, MATCH(M442, 'Staff List'!$B$9:$B$358, 0)), "")</f>
        <v/>
      </c>
      <c r="H439" s="317" t="str">
        <f ca="1">IFERROR(INDEX('Staff List'!$AP$6:$AP$8, MATCH(G439, 'Staff List'!$AI$6:$AI$8, 0)), "")</f>
        <v/>
      </c>
      <c r="I439" s="313"/>
      <c r="J439" s="313"/>
      <c r="K439" s="313"/>
      <c r="L439" s="313"/>
      <c r="M439" s="331"/>
      <c r="N439" s="28"/>
      <c r="O439" s="314" t="s">
        <v>94</v>
      </c>
      <c r="P439" s="315"/>
      <c r="Q439" s="315"/>
      <c r="R439" s="315"/>
      <c r="S439" s="74" t="str">
        <f ca="1">IFERROR(INDEX('Staff List'!$G$9:$G$358, MATCH(Y442, 'Staff List'!$B$9:$B$358, 0)), "")</f>
        <v/>
      </c>
      <c r="T439" s="317" t="str">
        <f ca="1">IFERROR(INDEX('Staff List'!$AP$6:$AP$8, MATCH(S439, 'Staff List'!$AI$6:$AI$8, 0)), "")</f>
        <v/>
      </c>
      <c r="U439" s="313"/>
      <c r="V439" s="313"/>
      <c r="W439" s="313"/>
      <c r="X439" s="313"/>
      <c r="Y439" s="331"/>
      <c r="Z439" s="28"/>
      <c r="AA439" s="314" t="s">
        <v>94</v>
      </c>
      <c r="AB439" s="315"/>
      <c r="AC439" s="315"/>
      <c r="AD439" s="315"/>
      <c r="AE439" s="74" t="str">
        <f ca="1">IFERROR(INDEX('Staff List'!$G$9:$G$358, MATCH(AK442, 'Staff List'!$B$9:$B$358, 0)), "")</f>
        <v/>
      </c>
      <c r="AF439" s="317" t="str">
        <f ca="1">IFERROR(INDEX('Staff List'!$AP$6:$AP$8, MATCH(AE439, 'Staff List'!$AI$6:$AI$8, 0)), "")</f>
        <v/>
      </c>
      <c r="AG439" s="313"/>
      <c r="AH439" s="313"/>
      <c r="AI439" s="313"/>
      <c r="AJ439" s="313"/>
      <c r="AK439" s="331"/>
      <c r="AL439" s="28"/>
      <c r="AM439" s="314" t="s">
        <v>94</v>
      </c>
      <c r="AN439" s="315"/>
      <c r="AO439" s="315"/>
      <c r="AP439" s="315"/>
      <c r="AQ439" s="74" t="str">
        <f ca="1">IFERROR(INDEX('Staff List'!$G$9:$G$358, MATCH(AW442, 'Staff List'!$B$9:$B$358, 0)), "")</f>
        <v/>
      </c>
      <c r="AR439" s="317" t="str">
        <f ca="1">IFERROR(INDEX('Staff List'!$AP$6:$AP$8, MATCH(AQ439, 'Staff List'!$AI$6:$AI$8, 0)), "")</f>
        <v/>
      </c>
      <c r="AS439" s="313"/>
      <c r="AT439" s="313"/>
      <c r="AU439" s="313"/>
      <c r="AV439" s="313"/>
      <c r="AW439" s="331"/>
      <c r="AX439" s="28"/>
      <c r="AY439" s="314" t="s">
        <v>94</v>
      </c>
      <c r="AZ439" s="315"/>
      <c r="BA439" s="315"/>
      <c r="BB439" s="315"/>
      <c r="BC439" s="74" t="str">
        <f ca="1">IFERROR(INDEX('Staff List'!$G$9:$G$358, MATCH(BI442, 'Staff List'!$B$9:$B$358, 0)), "")</f>
        <v/>
      </c>
      <c r="BD439" s="317" t="str">
        <f ca="1">IFERROR(INDEX('Staff List'!$AP$6:$AP$8, MATCH(BC439, 'Staff List'!$AI$6:$AI$8, 0)), "")</f>
        <v/>
      </c>
      <c r="BE439" s="313"/>
      <c r="BF439" s="313"/>
      <c r="BG439" s="313"/>
      <c r="BH439" s="313"/>
      <c r="BI439" s="331"/>
      <c r="BJ439" s="29"/>
      <c r="BK439" s="1"/>
    </row>
    <row r="440" spans="1:63" x14ac:dyDescent="0.25">
      <c r="A440" s="1"/>
      <c r="B440" s="27"/>
      <c r="C440" s="314" t="s">
        <v>97</v>
      </c>
      <c r="D440" s="315"/>
      <c r="E440" s="315"/>
      <c r="F440" s="319"/>
      <c r="G440" s="320"/>
      <c r="H440" s="317" t="str">
        <f ca="1">IFERROR(INDEX('Staff List'!$AT$6:$AT$8, MATCH(E437, 'Staff List'!$AM$6:$AM$8, 0)), "")</f>
        <v/>
      </c>
      <c r="I440" s="313"/>
      <c r="J440" s="313"/>
      <c r="K440" s="313"/>
      <c r="L440" s="313"/>
      <c r="M440" s="75" t="e">
        <f ca="1">INDEX($BY$2:$BY$401, MATCH(M443, $BT$2:$BT$401, 0))</f>
        <v>#N/A</v>
      </c>
      <c r="N440" s="28"/>
      <c r="O440" s="314" t="s">
        <v>97</v>
      </c>
      <c r="P440" s="315"/>
      <c r="Q440" s="315"/>
      <c r="R440" s="319"/>
      <c r="S440" s="320"/>
      <c r="T440" s="317" t="str">
        <f ca="1">IFERROR(INDEX('Staff List'!$AT$6:$AT$8, MATCH(Q437, 'Staff List'!$AM$6:$AM$8, 0)), "")</f>
        <v/>
      </c>
      <c r="U440" s="313"/>
      <c r="V440" s="313"/>
      <c r="W440" s="313"/>
      <c r="X440" s="313"/>
      <c r="Y440" s="75" t="e">
        <f ca="1">INDEX($BY$2:$BY$401, MATCH(Y443, $BT$2:$BT$401, 0))</f>
        <v>#N/A</v>
      </c>
      <c r="Z440" s="28"/>
      <c r="AA440" s="314" t="s">
        <v>97</v>
      </c>
      <c r="AB440" s="315"/>
      <c r="AC440" s="315"/>
      <c r="AD440" s="319"/>
      <c r="AE440" s="320"/>
      <c r="AF440" s="317" t="str">
        <f ca="1">IFERROR(INDEX('Staff List'!$AT$6:$AT$8, MATCH(AC437, 'Staff List'!$AM$6:$AM$8, 0)), "")</f>
        <v/>
      </c>
      <c r="AG440" s="313"/>
      <c r="AH440" s="313"/>
      <c r="AI440" s="313"/>
      <c r="AJ440" s="313"/>
      <c r="AK440" s="75" t="e">
        <f ca="1">INDEX($BY$2:$BY$401, MATCH(AK443, $BT$2:$BT$401, 0))</f>
        <v>#N/A</v>
      </c>
      <c r="AL440" s="28"/>
      <c r="AM440" s="314" t="s">
        <v>97</v>
      </c>
      <c r="AN440" s="315"/>
      <c r="AO440" s="315"/>
      <c r="AP440" s="319"/>
      <c r="AQ440" s="320"/>
      <c r="AR440" s="317" t="str">
        <f ca="1">IFERROR(INDEX('Staff List'!$AT$6:$AT$8, MATCH(AO437, 'Staff List'!$AM$6:$AM$8, 0)), "")</f>
        <v/>
      </c>
      <c r="AS440" s="313"/>
      <c r="AT440" s="313"/>
      <c r="AU440" s="313"/>
      <c r="AV440" s="313"/>
      <c r="AW440" s="75" t="e">
        <f ca="1">INDEX($BY$2:$BY$401, MATCH(AW443, $BT$2:$BT$401, 0))</f>
        <v>#N/A</v>
      </c>
      <c r="AX440" s="28"/>
      <c r="AY440" s="314" t="s">
        <v>97</v>
      </c>
      <c r="AZ440" s="315"/>
      <c r="BA440" s="315"/>
      <c r="BB440" s="319"/>
      <c r="BC440" s="320"/>
      <c r="BD440" s="317" t="str">
        <f ca="1">IFERROR(INDEX('Staff List'!$AT$6:$AT$8, MATCH(BA437, 'Staff List'!$AM$6:$AM$8, 0)), "")</f>
        <v/>
      </c>
      <c r="BE440" s="313"/>
      <c r="BF440" s="313"/>
      <c r="BG440" s="313"/>
      <c r="BH440" s="313"/>
      <c r="BI440" s="75" t="e">
        <f ca="1">INDEX($BY$2:$BY$401, MATCH(BI443, $BT$2:$BT$401, 0))</f>
        <v>#N/A</v>
      </c>
      <c r="BJ440" s="29"/>
      <c r="BK440" s="1"/>
    </row>
    <row r="441" spans="1:63" x14ac:dyDescent="0.25">
      <c r="A441" s="1"/>
      <c r="B441" s="27"/>
      <c r="C441" s="314" t="s">
        <v>93</v>
      </c>
      <c r="D441" s="315"/>
      <c r="E441" s="316"/>
      <c r="F441" s="313" t="str">
        <f ca="1">IFERROR(IF(INDEX('Staff List'!$M$9:$M$358, MATCH(M442, 'Staff List'!$B$9:$B$358, 0))="", "", INDEX('Staff List'!$M$9:$M$358, MATCH(M442, 'Staff List'!$B$9:$B$358, 0))), "")</f>
        <v/>
      </c>
      <c r="G441" s="313"/>
      <c r="H441" s="313"/>
      <c r="I441" s="313"/>
      <c r="J441" s="313"/>
      <c r="K441" s="313"/>
      <c r="L441" s="313"/>
      <c r="M441" s="75" t="str">
        <f ca="1">IFERROR(INDEX($BO$2:$BO$351, MATCH(M440, $BP$2:$BP$351, 0)), "")</f>
        <v/>
      </c>
      <c r="N441" s="28"/>
      <c r="O441" s="314" t="s">
        <v>93</v>
      </c>
      <c r="P441" s="315"/>
      <c r="Q441" s="316"/>
      <c r="R441" s="313" t="str">
        <f ca="1">IFERROR(IF(INDEX('Staff List'!$M$9:$M$358, MATCH(Y442, 'Staff List'!$B$9:$B$358, 0))="", "", INDEX('Staff List'!$M$9:$M$358, MATCH(Y442, 'Staff List'!$B$9:$B$358, 0))), "")</f>
        <v/>
      </c>
      <c r="S441" s="313"/>
      <c r="T441" s="313"/>
      <c r="U441" s="313"/>
      <c r="V441" s="313"/>
      <c r="W441" s="313"/>
      <c r="X441" s="313"/>
      <c r="Y441" s="75" t="str">
        <f ca="1">IFERROR(INDEX($BO$2:$BO$351, MATCH(Y440, $BP$2:$BP$351, 0)), "")</f>
        <v/>
      </c>
      <c r="Z441" s="28"/>
      <c r="AA441" s="314" t="s">
        <v>93</v>
      </c>
      <c r="AB441" s="315"/>
      <c r="AC441" s="316"/>
      <c r="AD441" s="313" t="str">
        <f ca="1">IFERROR(IF(INDEX('Staff List'!$M$9:$M$358, MATCH(AK442, 'Staff List'!$B$9:$B$358, 0))="", "", INDEX('Staff List'!$M$9:$M$358, MATCH(AK442, 'Staff List'!$B$9:$B$358, 0))), "")</f>
        <v/>
      </c>
      <c r="AE441" s="313"/>
      <c r="AF441" s="313"/>
      <c r="AG441" s="313"/>
      <c r="AH441" s="313"/>
      <c r="AI441" s="313"/>
      <c r="AJ441" s="313"/>
      <c r="AK441" s="75" t="str">
        <f ca="1">IFERROR(INDEX($BO$2:$BO$351, MATCH(AK440, $BP$2:$BP$351, 0)), "")</f>
        <v/>
      </c>
      <c r="AL441" s="28"/>
      <c r="AM441" s="314" t="s">
        <v>93</v>
      </c>
      <c r="AN441" s="315"/>
      <c r="AO441" s="316"/>
      <c r="AP441" s="313" t="str">
        <f ca="1">IFERROR(IF(INDEX('Staff List'!$M$9:$M$358, MATCH(AW442, 'Staff List'!$B$9:$B$358, 0))="", "", INDEX('Staff List'!$M$9:$M$358, MATCH(AW442, 'Staff List'!$B$9:$B$358, 0))), "")</f>
        <v/>
      </c>
      <c r="AQ441" s="313"/>
      <c r="AR441" s="313"/>
      <c r="AS441" s="313"/>
      <c r="AT441" s="313"/>
      <c r="AU441" s="313"/>
      <c r="AV441" s="313"/>
      <c r="AW441" s="75" t="str">
        <f ca="1">IFERROR(INDEX($BO$2:$BO$351, MATCH(AW440, $BP$2:$BP$351, 0)), "")</f>
        <v/>
      </c>
      <c r="AX441" s="28"/>
      <c r="AY441" s="314" t="s">
        <v>93</v>
      </c>
      <c r="AZ441" s="315"/>
      <c r="BA441" s="316"/>
      <c r="BB441" s="313" t="str">
        <f ca="1">IFERROR(IF(INDEX('Staff List'!$M$9:$M$358, MATCH(BI442, 'Staff List'!$B$9:$B$358, 0))="", "", INDEX('Staff List'!$M$9:$M$358, MATCH(BI442, 'Staff List'!$B$9:$B$358, 0))), "")</f>
        <v/>
      </c>
      <c r="BC441" s="313"/>
      <c r="BD441" s="313"/>
      <c r="BE441" s="313"/>
      <c r="BF441" s="313"/>
      <c r="BG441" s="313"/>
      <c r="BH441" s="313"/>
      <c r="BI441" s="75" t="str">
        <f ca="1">IFERROR(INDEX($BO$2:$BO$351, MATCH(BI440, $BP$2:$BP$351, 0)), "")</f>
        <v/>
      </c>
      <c r="BJ441" s="29"/>
      <c r="BK441" s="1"/>
    </row>
    <row r="442" spans="1:63" x14ac:dyDescent="0.25">
      <c r="A442" s="1"/>
      <c r="B442" s="27"/>
      <c r="C442" s="314" t="s">
        <v>92</v>
      </c>
      <c r="D442" s="315"/>
      <c r="E442" s="316"/>
      <c r="F442" s="317" t="str">
        <f ca="1">IFERROR(IF(INDEX('Staff List'!$Q$9:$Q$358, MATCH(M442, 'Staff List'!$B$9:$B$358, 0))="", "", INDEX('Staff List'!$Q$9:$Q$358, MATCH(M442, 'Staff List'!$B$9:$B$358, 0))), "")</f>
        <v/>
      </c>
      <c r="G442" s="313"/>
      <c r="H442" s="313"/>
      <c r="I442" s="313"/>
      <c r="J442" s="313"/>
      <c r="K442" s="313"/>
      <c r="L442" s="313"/>
      <c r="M442" s="75" t="str">
        <f ca="1">IFERROR(IF(M440="", "", INDEX($BN$2:$BN$351, MATCH(M440, $BP$2:$BP$351, 0))), "")</f>
        <v/>
      </c>
      <c r="N442" s="28"/>
      <c r="O442" s="314" t="s">
        <v>92</v>
      </c>
      <c r="P442" s="315"/>
      <c r="Q442" s="316"/>
      <c r="R442" s="317" t="str">
        <f ca="1">IFERROR(IF(INDEX('Staff List'!$Q$9:$Q$358, MATCH(Y442, 'Staff List'!$B$9:$B$358, 0))="", "", INDEX('Staff List'!$Q$9:$Q$358, MATCH(Y442, 'Staff List'!$B$9:$B$358, 0))), "")</f>
        <v/>
      </c>
      <c r="S442" s="313"/>
      <c r="T442" s="313"/>
      <c r="U442" s="313"/>
      <c r="V442" s="313"/>
      <c r="W442" s="313"/>
      <c r="X442" s="313"/>
      <c r="Y442" s="75" t="str">
        <f ca="1">IFERROR(IF(Y440="", "", INDEX($BN$2:$BN$351, MATCH(Y440, $BP$2:$BP$351, 0))), "")</f>
        <v/>
      </c>
      <c r="Z442" s="28"/>
      <c r="AA442" s="314" t="s">
        <v>92</v>
      </c>
      <c r="AB442" s="315"/>
      <c r="AC442" s="316"/>
      <c r="AD442" s="317" t="str">
        <f ca="1">IFERROR(IF(INDEX('Staff List'!$Q$9:$Q$358, MATCH(AK442, 'Staff List'!$B$9:$B$358, 0))="", "", INDEX('Staff List'!$Q$9:$Q$358, MATCH(AK442, 'Staff List'!$B$9:$B$358, 0))), "")</f>
        <v/>
      </c>
      <c r="AE442" s="313"/>
      <c r="AF442" s="313"/>
      <c r="AG442" s="313"/>
      <c r="AH442" s="313"/>
      <c r="AI442" s="313"/>
      <c r="AJ442" s="313"/>
      <c r="AK442" s="75" t="str">
        <f ca="1">IFERROR(IF(AK440="", "", INDEX($BN$2:$BN$351, MATCH(AK440, $BP$2:$BP$351, 0))), "")</f>
        <v/>
      </c>
      <c r="AL442" s="28"/>
      <c r="AM442" s="314" t="s">
        <v>92</v>
      </c>
      <c r="AN442" s="315"/>
      <c r="AO442" s="316"/>
      <c r="AP442" s="317" t="str">
        <f ca="1">IFERROR(IF(INDEX('Staff List'!$Q$9:$Q$358, MATCH(AW442, 'Staff List'!$B$9:$B$358, 0))="", "", INDEX('Staff List'!$Q$9:$Q$358, MATCH(AW442, 'Staff List'!$B$9:$B$358, 0))), "")</f>
        <v/>
      </c>
      <c r="AQ442" s="313"/>
      <c r="AR442" s="313"/>
      <c r="AS442" s="313"/>
      <c r="AT442" s="313"/>
      <c r="AU442" s="313"/>
      <c r="AV442" s="313"/>
      <c r="AW442" s="75" t="str">
        <f ca="1">IFERROR(IF(AW440="", "", INDEX($BN$2:$BN$351, MATCH(AW440, $BP$2:$BP$351, 0))), "")</f>
        <v/>
      </c>
      <c r="AX442" s="28"/>
      <c r="AY442" s="314" t="s">
        <v>92</v>
      </c>
      <c r="AZ442" s="315"/>
      <c r="BA442" s="316"/>
      <c r="BB442" s="317" t="str">
        <f ca="1">IFERROR(IF(INDEX('Staff List'!$Q$9:$Q$358, MATCH(BI442, 'Staff List'!$B$9:$B$358, 0))="", "", INDEX('Staff List'!$Q$9:$Q$358, MATCH(BI442, 'Staff List'!$B$9:$B$358, 0))), "")</f>
        <v/>
      </c>
      <c r="BC442" s="313"/>
      <c r="BD442" s="313"/>
      <c r="BE442" s="313"/>
      <c r="BF442" s="313"/>
      <c r="BG442" s="313"/>
      <c r="BH442" s="313"/>
      <c r="BI442" s="75" t="str">
        <f ca="1">IFERROR(IF(BI440="", "", INDEX($BN$2:$BN$351, MATCH(BI440, $BP$2:$BP$351, 0))), "")</f>
        <v/>
      </c>
      <c r="BJ442" s="29"/>
      <c r="BK442" s="1"/>
    </row>
    <row r="443" spans="1:63" x14ac:dyDescent="0.25">
      <c r="A443" s="1"/>
      <c r="B443" s="27"/>
      <c r="C443" s="318" t="s">
        <v>96</v>
      </c>
      <c r="D443" s="319"/>
      <c r="E443" s="320"/>
      <c r="F443" s="321" t="str">
        <f ca="1">IFERROR(IF(INDEX('Staff List'!$U$9:$U$358, MATCH(M442, 'Staff List'!$B$9:$B$358, 0))="", "", INDEX('Staff List'!$U$9:$U$358, MATCH(M442, 'Staff List'!$B$9:$B$358, 0))), "")</f>
        <v/>
      </c>
      <c r="G443" s="322"/>
      <c r="H443" s="322"/>
      <c r="I443" s="322"/>
      <c r="J443" s="322"/>
      <c r="K443" s="322"/>
      <c r="L443" s="322"/>
      <c r="M443" s="81">
        <f ca="1">BI433+1</f>
        <v>705</v>
      </c>
      <c r="N443" s="28"/>
      <c r="O443" s="318" t="s">
        <v>96</v>
      </c>
      <c r="P443" s="319"/>
      <c r="Q443" s="320"/>
      <c r="R443" s="321" t="str">
        <f ca="1">IFERROR(IF(INDEX('Staff List'!$U$9:$U$358, MATCH(Y442, 'Staff List'!$B$9:$B$358, 0))="", "", INDEX('Staff List'!$U$9:$U$358, MATCH(Y442, 'Staff List'!$B$9:$B$358, 0))), "")</f>
        <v/>
      </c>
      <c r="S443" s="322"/>
      <c r="T443" s="322"/>
      <c r="U443" s="322"/>
      <c r="V443" s="322"/>
      <c r="W443" s="322"/>
      <c r="X443" s="322"/>
      <c r="Y443" s="81">
        <f ca="1">M443+1</f>
        <v>706</v>
      </c>
      <c r="Z443" s="28"/>
      <c r="AA443" s="318" t="s">
        <v>96</v>
      </c>
      <c r="AB443" s="319"/>
      <c r="AC443" s="320"/>
      <c r="AD443" s="321" t="str">
        <f ca="1">IFERROR(IF(INDEX('Staff List'!$U$9:$U$358, MATCH(AK442, 'Staff List'!$B$9:$B$358, 0))="", "", INDEX('Staff List'!$U$9:$U$358, MATCH(AK442, 'Staff List'!$B$9:$B$358, 0))), "")</f>
        <v/>
      </c>
      <c r="AE443" s="322"/>
      <c r="AF443" s="322"/>
      <c r="AG443" s="322"/>
      <c r="AH443" s="322"/>
      <c r="AI443" s="322"/>
      <c r="AJ443" s="322"/>
      <c r="AK443" s="81">
        <f ca="1">Y443+1</f>
        <v>707</v>
      </c>
      <c r="AL443" s="28"/>
      <c r="AM443" s="318" t="s">
        <v>96</v>
      </c>
      <c r="AN443" s="319"/>
      <c r="AO443" s="320"/>
      <c r="AP443" s="321" t="str">
        <f ca="1">IFERROR(IF(INDEX('Staff List'!$U$9:$U$358, MATCH(AW442, 'Staff List'!$B$9:$B$358, 0))="", "", INDEX('Staff List'!$U$9:$U$358, MATCH(AW442, 'Staff List'!$B$9:$B$358, 0))), "")</f>
        <v/>
      </c>
      <c r="AQ443" s="322"/>
      <c r="AR443" s="322"/>
      <c r="AS443" s="322"/>
      <c r="AT443" s="322"/>
      <c r="AU443" s="322"/>
      <c r="AV443" s="322"/>
      <c r="AW443" s="81">
        <f ca="1">AK443+1</f>
        <v>708</v>
      </c>
      <c r="AX443" s="28"/>
      <c r="AY443" s="318" t="s">
        <v>96</v>
      </c>
      <c r="AZ443" s="319"/>
      <c r="BA443" s="320"/>
      <c r="BB443" s="321" t="str">
        <f ca="1">IFERROR(IF(INDEX('Staff List'!$U$9:$U$358, MATCH(BI442, 'Staff List'!$B$9:$B$358, 0))="", "", INDEX('Staff List'!$U$9:$U$358, MATCH(BI442, 'Staff List'!$B$9:$B$358, 0))), "")</f>
        <v/>
      </c>
      <c r="BC443" s="322"/>
      <c r="BD443" s="322"/>
      <c r="BE443" s="322"/>
      <c r="BF443" s="322"/>
      <c r="BG443" s="322"/>
      <c r="BH443" s="322"/>
      <c r="BI443" s="81">
        <f ca="1">AW443+1</f>
        <v>709</v>
      </c>
      <c r="BJ443" s="29"/>
      <c r="BK443" s="1"/>
    </row>
    <row r="444" spans="1:63" x14ac:dyDescent="0.25">
      <c r="A444" s="1"/>
      <c r="B444" s="27"/>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c r="BA444" s="28"/>
      <c r="BB444" s="28"/>
      <c r="BC444" s="28"/>
      <c r="BD444" s="28"/>
      <c r="BE444" s="28"/>
      <c r="BF444" s="28"/>
      <c r="BG444" s="28"/>
      <c r="BH444" s="28"/>
      <c r="BI444" s="28"/>
      <c r="BJ444" s="29"/>
      <c r="BK444" s="1"/>
    </row>
    <row r="445" spans="1:63" x14ac:dyDescent="0.25">
      <c r="A445" s="1"/>
      <c r="B445" s="27"/>
      <c r="C445" s="121" t="str">
        <f ca="1">"Tier "&amp;M451&amp;""</f>
        <v xml:space="preserve">Tier </v>
      </c>
      <c r="D445" s="122"/>
      <c r="E445" s="122"/>
      <c r="F445" s="122"/>
      <c r="G445" s="122"/>
      <c r="H445" s="122"/>
      <c r="I445" s="122"/>
      <c r="J445" s="122"/>
      <c r="K445" s="122"/>
      <c r="L445" s="122"/>
      <c r="M445" s="239"/>
      <c r="N445" s="28"/>
      <c r="O445" s="121" t="str">
        <f ca="1">"Tier "&amp;Y451&amp;""</f>
        <v xml:space="preserve">Tier </v>
      </c>
      <c r="P445" s="122"/>
      <c r="Q445" s="122"/>
      <c r="R445" s="122"/>
      <c r="S445" s="122"/>
      <c r="T445" s="122"/>
      <c r="U445" s="122"/>
      <c r="V445" s="122"/>
      <c r="W445" s="122"/>
      <c r="X445" s="122"/>
      <c r="Y445" s="239"/>
      <c r="Z445" s="28"/>
      <c r="AA445" s="121" t="str">
        <f ca="1">"Tier "&amp;AK451&amp;""</f>
        <v xml:space="preserve">Tier </v>
      </c>
      <c r="AB445" s="122"/>
      <c r="AC445" s="122"/>
      <c r="AD445" s="122"/>
      <c r="AE445" s="122"/>
      <c r="AF445" s="122"/>
      <c r="AG445" s="122"/>
      <c r="AH445" s="122"/>
      <c r="AI445" s="122"/>
      <c r="AJ445" s="122"/>
      <c r="AK445" s="239"/>
      <c r="AL445" s="28"/>
      <c r="AM445" s="121" t="str">
        <f ca="1">"Tier "&amp;AW451&amp;""</f>
        <v xml:space="preserve">Tier </v>
      </c>
      <c r="AN445" s="122"/>
      <c r="AO445" s="122"/>
      <c r="AP445" s="122"/>
      <c r="AQ445" s="122"/>
      <c r="AR445" s="122"/>
      <c r="AS445" s="122"/>
      <c r="AT445" s="122"/>
      <c r="AU445" s="122"/>
      <c r="AV445" s="122"/>
      <c r="AW445" s="239"/>
      <c r="AX445" s="28"/>
      <c r="AY445" s="121" t="str">
        <f ca="1">"Tier "&amp;BI451&amp;""</f>
        <v xml:space="preserve">Tier </v>
      </c>
      <c r="AZ445" s="122"/>
      <c r="BA445" s="122"/>
      <c r="BB445" s="122"/>
      <c r="BC445" s="122"/>
      <c r="BD445" s="122"/>
      <c r="BE445" s="122"/>
      <c r="BF445" s="122"/>
      <c r="BG445" s="122"/>
      <c r="BH445" s="122"/>
      <c r="BI445" s="239"/>
      <c r="BJ445" s="29"/>
      <c r="BK445" s="1"/>
    </row>
    <row r="446" spans="1:63" x14ac:dyDescent="0.25">
      <c r="A446" s="1"/>
      <c r="B446" s="27"/>
      <c r="C446" s="326" t="s">
        <v>91</v>
      </c>
      <c r="D446" s="325"/>
      <c r="E446" s="327"/>
      <c r="F446" s="328" t="str">
        <f ca="1">IFERROR(IF(INDEX('Staff List'!$C$9:$C$358, MATCH(M452, 'Staff List'!$B$9:$B$358, 0))="", "", INDEX('Staff List'!$C$9:$C$358, MATCH(M452, 'Staff List'!$B$9:$B$358, 0))), "")</f>
        <v/>
      </c>
      <c r="G446" s="329"/>
      <c r="H446" s="329"/>
      <c r="I446" s="329"/>
      <c r="J446" s="329"/>
      <c r="K446" s="329"/>
      <c r="L446" s="329"/>
      <c r="M446" s="330"/>
      <c r="N446" s="28"/>
      <c r="O446" s="326" t="s">
        <v>91</v>
      </c>
      <c r="P446" s="325"/>
      <c r="Q446" s="327"/>
      <c r="R446" s="328" t="str">
        <f ca="1">IFERROR(IF(INDEX('Staff List'!$C$9:$C$358, MATCH(Y452, 'Staff List'!$B$9:$B$358, 0))="", "", INDEX('Staff List'!$C$9:$C$358, MATCH(Y452, 'Staff List'!$B$9:$B$358, 0))), "")</f>
        <v/>
      </c>
      <c r="S446" s="329"/>
      <c r="T446" s="329"/>
      <c r="U446" s="329"/>
      <c r="V446" s="329"/>
      <c r="W446" s="329"/>
      <c r="X446" s="329"/>
      <c r="Y446" s="330"/>
      <c r="Z446" s="28"/>
      <c r="AA446" s="326" t="s">
        <v>91</v>
      </c>
      <c r="AB446" s="325"/>
      <c r="AC446" s="327"/>
      <c r="AD446" s="328" t="str">
        <f ca="1">IFERROR(IF(INDEX('Staff List'!$C$9:$C$358, MATCH(AK452, 'Staff List'!$B$9:$B$358, 0))="", "", INDEX('Staff List'!$C$9:$C$358, MATCH(AK452, 'Staff List'!$B$9:$B$358, 0))), "")</f>
        <v/>
      </c>
      <c r="AE446" s="329"/>
      <c r="AF446" s="329"/>
      <c r="AG446" s="329"/>
      <c r="AH446" s="329"/>
      <c r="AI446" s="329"/>
      <c r="AJ446" s="329"/>
      <c r="AK446" s="330"/>
      <c r="AL446" s="28"/>
      <c r="AM446" s="326" t="s">
        <v>91</v>
      </c>
      <c r="AN446" s="325"/>
      <c r="AO446" s="327"/>
      <c r="AP446" s="328" t="str">
        <f ca="1">IFERROR(IF(INDEX('Staff List'!$C$9:$C$358, MATCH(AW452, 'Staff List'!$B$9:$B$358, 0))="", "", INDEX('Staff List'!$C$9:$C$358, MATCH(AW452, 'Staff List'!$B$9:$B$358, 0))), "")</f>
        <v/>
      </c>
      <c r="AQ446" s="329"/>
      <c r="AR446" s="329"/>
      <c r="AS446" s="329"/>
      <c r="AT446" s="329"/>
      <c r="AU446" s="329"/>
      <c r="AV446" s="329"/>
      <c r="AW446" s="330"/>
      <c r="AX446" s="28"/>
      <c r="AY446" s="326" t="s">
        <v>91</v>
      </c>
      <c r="AZ446" s="325"/>
      <c r="BA446" s="327"/>
      <c r="BB446" s="328" t="str">
        <f ca="1">IFERROR(IF(INDEX('Staff List'!$C$9:$C$358, MATCH(BI452, 'Staff List'!$B$9:$B$358, 0))="", "", INDEX('Staff List'!$C$9:$C$358, MATCH(BI452, 'Staff List'!$B$9:$B$358, 0))), "")</f>
        <v/>
      </c>
      <c r="BC446" s="329"/>
      <c r="BD446" s="329"/>
      <c r="BE446" s="329"/>
      <c r="BF446" s="329"/>
      <c r="BG446" s="329"/>
      <c r="BH446" s="329"/>
      <c r="BI446" s="330"/>
      <c r="BJ446" s="29"/>
      <c r="BK446" s="1"/>
    </row>
    <row r="447" spans="1:63" x14ac:dyDescent="0.25">
      <c r="A447" s="1"/>
      <c r="B447" s="27"/>
      <c r="C447" s="332" t="s">
        <v>90</v>
      </c>
      <c r="D447" s="333"/>
      <c r="E447" s="72" t="str">
        <f ca="1">IFERROR(INDEX('Staff List'!$K$9:$K$358, MATCH(M452, 'Staff List'!$B$9:$B$358, 0)), "")</f>
        <v/>
      </c>
      <c r="F447" s="317" t="str">
        <f ca="1">IFERROR(IF(INDEX('Staff List'!$D$9:$D$358, MATCH(M452, 'Staff List'!$B$9:$B$358, 0))="", "", INDEX('Staff List'!$D$9:$D$358, MATCH(M452, 'Staff List'!$B$9:$B$358, 0))), "")</f>
        <v/>
      </c>
      <c r="G447" s="313"/>
      <c r="H447" s="313"/>
      <c r="I447" s="313"/>
      <c r="J447" s="313"/>
      <c r="K447" s="313"/>
      <c r="L447" s="313"/>
      <c r="M447" s="331"/>
      <c r="N447" s="28"/>
      <c r="O447" s="332" t="s">
        <v>90</v>
      </c>
      <c r="P447" s="333"/>
      <c r="Q447" s="72" t="str">
        <f ca="1">IFERROR(INDEX('Staff List'!$K$9:$K$358, MATCH(Y452, 'Staff List'!$B$9:$B$358, 0)), "")</f>
        <v/>
      </c>
      <c r="R447" s="317" t="str">
        <f ca="1">IFERROR(IF(INDEX('Staff List'!$D$9:$D$358, MATCH(Y452, 'Staff List'!$B$9:$B$358, 0))="", "", INDEX('Staff List'!$D$9:$D$358, MATCH(Y452, 'Staff List'!$B$9:$B$358, 0))), "")</f>
        <v/>
      </c>
      <c r="S447" s="313"/>
      <c r="T447" s="313"/>
      <c r="U447" s="313"/>
      <c r="V447" s="313"/>
      <c r="W447" s="313"/>
      <c r="X447" s="313"/>
      <c r="Y447" s="331"/>
      <c r="Z447" s="28"/>
      <c r="AA447" s="332" t="s">
        <v>90</v>
      </c>
      <c r="AB447" s="333"/>
      <c r="AC447" s="72" t="str">
        <f ca="1">IFERROR(INDEX('Staff List'!$K$9:$K$358, MATCH(AK452, 'Staff List'!$B$9:$B$358, 0)), "")</f>
        <v/>
      </c>
      <c r="AD447" s="317" t="str">
        <f ca="1">IFERROR(IF(INDEX('Staff List'!$D$9:$D$358, MATCH(AK452, 'Staff List'!$B$9:$B$358, 0))="", "", INDEX('Staff List'!$D$9:$D$358, MATCH(AK452, 'Staff List'!$B$9:$B$358, 0))), "")</f>
        <v/>
      </c>
      <c r="AE447" s="313"/>
      <c r="AF447" s="313"/>
      <c r="AG447" s="313"/>
      <c r="AH447" s="313"/>
      <c r="AI447" s="313"/>
      <c r="AJ447" s="313"/>
      <c r="AK447" s="331"/>
      <c r="AL447" s="28"/>
      <c r="AM447" s="332" t="s">
        <v>90</v>
      </c>
      <c r="AN447" s="333"/>
      <c r="AO447" s="72" t="str">
        <f ca="1">IFERROR(INDEX('Staff List'!$K$9:$K$358, MATCH(AW452, 'Staff List'!$B$9:$B$358, 0)), "")</f>
        <v/>
      </c>
      <c r="AP447" s="317" t="str">
        <f ca="1">IFERROR(IF(INDEX('Staff List'!$D$9:$D$358, MATCH(AW452, 'Staff List'!$B$9:$B$358, 0))="", "", INDEX('Staff List'!$D$9:$D$358, MATCH(AW452, 'Staff List'!$B$9:$B$358, 0))), "")</f>
        <v/>
      </c>
      <c r="AQ447" s="313"/>
      <c r="AR447" s="313"/>
      <c r="AS447" s="313"/>
      <c r="AT447" s="313"/>
      <c r="AU447" s="313"/>
      <c r="AV447" s="313"/>
      <c r="AW447" s="331"/>
      <c r="AX447" s="28"/>
      <c r="AY447" s="332" t="s">
        <v>90</v>
      </c>
      <c r="AZ447" s="333"/>
      <c r="BA447" s="72" t="str">
        <f ca="1">IFERROR(INDEX('Staff List'!$K$9:$K$358, MATCH(BI452, 'Staff List'!$B$9:$B$358, 0)), "")</f>
        <v/>
      </c>
      <c r="BB447" s="317" t="str">
        <f ca="1">IFERROR(IF(INDEX('Staff List'!$D$9:$D$358, MATCH(BI452, 'Staff List'!$B$9:$B$358, 0))="", "", INDEX('Staff List'!$D$9:$D$358, MATCH(BI452, 'Staff List'!$B$9:$B$358, 0))), "")</f>
        <v/>
      </c>
      <c r="BC447" s="313"/>
      <c r="BD447" s="313"/>
      <c r="BE447" s="313"/>
      <c r="BF447" s="313"/>
      <c r="BG447" s="313"/>
      <c r="BH447" s="313"/>
      <c r="BI447" s="331"/>
      <c r="BJ447" s="29"/>
      <c r="BK447" s="1"/>
    </row>
    <row r="448" spans="1:63" x14ac:dyDescent="0.25">
      <c r="A448" s="1"/>
      <c r="B448" s="27"/>
      <c r="C448" s="314" t="s">
        <v>95</v>
      </c>
      <c r="D448" s="315"/>
      <c r="E448" s="315"/>
      <c r="F448" s="325"/>
      <c r="G448" s="73" t="str">
        <f ca="1">IFERROR(INDEX('Staff List'!$H$9:$H$358, MATCH(M452, 'Staff List'!$B$9:$B$358, 0)), "")</f>
        <v/>
      </c>
      <c r="H448" s="323" t="str">
        <f ca="1">IFERROR(INDEX('Staff List'!$AU$6:$AU$10, MATCH(G448, 'Staff List'!$AJ$6:$AJ$10, 0)), "")</f>
        <v/>
      </c>
      <c r="I448" s="324"/>
      <c r="J448" s="324"/>
      <c r="K448" s="324"/>
      <c r="L448" s="324"/>
      <c r="M448" s="331"/>
      <c r="N448" s="28"/>
      <c r="O448" s="314" t="s">
        <v>95</v>
      </c>
      <c r="P448" s="315"/>
      <c r="Q448" s="315"/>
      <c r="R448" s="325"/>
      <c r="S448" s="73" t="str">
        <f ca="1">IFERROR(INDEX('Staff List'!$H$9:$H$358, MATCH(Y452, 'Staff List'!$B$9:$B$358, 0)), "")</f>
        <v/>
      </c>
      <c r="T448" s="323" t="str">
        <f ca="1">IFERROR(INDEX('Staff List'!$AU$6:$AU$10, MATCH(S448, 'Staff List'!$AJ$6:$AJ$10, 0)), "")</f>
        <v/>
      </c>
      <c r="U448" s="324"/>
      <c r="V448" s="324"/>
      <c r="W448" s="324"/>
      <c r="X448" s="324"/>
      <c r="Y448" s="331"/>
      <c r="Z448" s="28"/>
      <c r="AA448" s="314" t="s">
        <v>95</v>
      </c>
      <c r="AB448" s="315"/>
      <c r="AC448" s="315"/>
      <c r="AD448" s="325"/>
      <c r="AE448" s="73" t="str">
        <f ca="1">IFERROR(INDEX('Staff List'!$H$9:$H$358, MATCH(AK452, 'Staff List'!$B$9:$B$358, 0)), "")</f>
        <v/>
      </c>
      <c r="AF448" s="323" t="str">
        <f ca="1">IFERROR(INDEX('Staff List'!$AU$6:$AU$10, MATCH(AE448, 'Staff List'!$AJ$6:$AJ$10, 0)), "")</f>
        <v/>
      </c>
      <c r="AG448" s="324"/>
      <c r="AH448" s="324"/>
      <c r="AI448" s="324"/>
      <c r="AJ448" s="324"/>
      <c r="AK448" s="331"/>
      <c r="AL448" s="28"/>
      <c r="AM448" s="314" t="s">
        <v>95</v>
      </c>
      <c r="AN448" s="315"/>
      <c r="AO448" s="315"/>
      <c r="AP448" s="325"/>
      <c r="AQ448" s="73" t="str">
        <f ca="1">IFERROR(INDEX('Staff List'!$H$9:$H$358, MATCH(AW452, 'Staff List'!$B$9:$B$358, 0)), "")</f>
        <v/>
      </c>
      <c r="AR448" s="323" t="str">
        <f ca="1">IFERROR(INDEX('Staff List'!$AU$6:$AU$10, MATCH(AQ448, 'Staff List'!$AJ$6:$AJ$10, 0)), "")</f>
        <v/>
      </c>
      <c r="AS448" s="324"/>
      <c r="AT448" s="324"/>
      <c r="AU448" s="324"/>
      <c r="AV448" s="324"/>
      <c r="AW448" s="331"/>
      <c r="AX448" s="28"/>
      <c r="AY448" s="314" t="s">
        <v>95</v>
      </c>
      <c r="AZ448" s="315"/>
      <c r="BA448" s="315"/>
      <c r="BB448" s="325"/>
      <c r="BC448" s="73" t="str">
        <f ca="1">IFERROR(INDEX('Staff List'!$H$9:$H$358, MATCH(BI452, 'Staff List'!$B$9:$B$358, 0)), "")</f>
        <v/>
      </c>
      <c r="BD448" s="323" t="str">
        <f ca="1">IFERROR(INDEX('Staff List'!$AU$6:$AU$10, MATCH(BC448, 'Staff List'!$AJ$6:$AJ$10, 0)), "")</f>
        <v/>
      </c>
      <c r="BE448" s="324"/>
      <c r="BF448" s="324"/>
      <c r="BG448" s="324"/>
      <c r="BH448" s="324"/>
      <c r="BI448" s="331"/>
      <c r="BJ448" s="29"/>
      <c r="BK448" s="1"/>
    </row>
    <row r="449" spans="1:63" x14ac:dyDescent="0.25">
      <c r="A449" s="1"/>
      <c r="B449" s="27"/>
      <c r="C449" s="314" t="s">
        <v>94</v>
      </c>
      <c r="D449" s="315"/>
      <c r="E449" s="315"/>
      <c r="F449" s="315"/>
      <c r="G449" s="74" t="str">
        <f ca="1">IFERROR(INDEX('Staff List'!$G$9:$G$358, MATCH(M452, 'Staff List'!$B$9:$B$358, 0)), "")</f>
        <v/>
      </c>
      <c r="H449" s="317" t="str">
        <f ca="1">IFERROR(INDEX('Staff List'!$AP$6:$AP$8, MATCH(G449, 'Staff List'!$AI$6:$AI$8, 0)), "")</f>
        <v/>
      </c>
      <c r="I449" s="313"/>
      <c r="J449" s="313"/>
      <c r="K449" s="313"/>
      <c r="L449" s="313"/>
      <c r="M449" s="331"/>
      <c r="N449" s="28"/>
      <c r="O449" s="314" t="s">
        <v>94</v>
      </c>
      <c r="P449" s="315"/>
      <c r="Q449" s="315"/>
      <c r="R449" s="315"/>
      <c r="S449" s="74" t="str">
        <f ca="1">IFERROR(INDEX('Staff List'!$G$9:$G$358, MATCH(Y452, 'Staff List'!$B$9:$B$358, 0)), "")</f>
        <v/>
      </c>
      <c r="T449" s="317" t="str">
        <f ca="1">IFERROR(INDEX('Staff List'!$AP$6:$AP$8, MATCH(S449, 'Staff List'!$AI$6:$AI$8, 0)), "")</f>
        <v/>
      </c>
      <c r="U449" s="313"/>
      <c r="V449" s="313"/>
      <c r="W449" s="313"/>
      <c r="X449" s="313"/>
      <c r="Y449" s="331"/>
      <c r="Z449" s="28"/>
      <c r="AA449" s="314" t="s">
        <v>94</v>
      </c>
      <c r="AB449" s="315"/>
      <c r="AC449" s="315"/>
      <c r="AD449" s="315"/>
      <c r="AE449" s="74" t="str">
        <f ca="1">IFERROR(INDEX('Staff List'!$G$9:$G$358, MATCH(AK452, 'Staff List'!$B$9:$B$358, 0)), "")</f>
        <v/>
      </c>
      <c r="AF449" s="317" t="str">
        <f ca="1">IFERROR(INDEX('Staff List'!$AP$6:$AP$8, MATCH(AE449, 'Staff List'!$AI$6:$AI$8, 0)), "")</f>
        <v/>
      </c>
      <c r="AG449" s="313"/>
      <c r="AH449" s="313"/>
      <c r="AI449" s="313"/>
      <c r="AJ449" s="313"/>
      <c r="AK449" s="331"/>
      <c r="AL449" s="28"/>
      <c r="AM449" s="314" t="s">
        <v>94</v>
      </c>
      <c r="AN449" s="315"/>
      <c r="AO449" s="315"/>
      <c r="AP449" s="315"/>
      <c r="AQ449" s="74" t="str">
        <f ca="1">IFERROR(INDEX('Staff List'!$G$9:$G$358, MATCH(AW452, 'Staff List'!$B$9:$B$358, 0)), "")</f>
        <v/>
      </c>
      <c r="AR449" s="317" t="str">
        <f ca="1">IFERROR(INDEX('Staff List'!$AP$6:$AP$8, MATCH(AQ449, 'Staff List'!$AI$6:$AI$8, 0)), "")</f>
        <v/>
      </c>
      <c r="AS449" s="313"/>
      <c r="AT449" s="313"/>
      <c r="AU449" s="313"/>
      <c r="AV449" s="313"/>
      <c r="AW449" s="331"/>
      <c r="AX449" s="28"/>
      <c r="AY449" s="314" t="s">
        <v>94</v>
      </c>
      <c r="AZ449" s="315"/>
      <c r="BA449" s="315"/>
      <c r="BB449" s="315"/>
      <c r="BC449" s="74" t="str">
        <f ca="1">IFERROR(INDEX('Staff List'!$G$9:$G$358, MATCH(BI452, 'Staff List'!$B$9:$B$358, 0)), "")</f>
        <v/>
      </c>
      <c r="BD449" s="317" t="str">
        <f ca="1">IFERROR(INDEX('Staff List'!$AP$6:$AP$8, MATCH(BC449, 'Staff List'!$AI$6:$AI$8, 0)), "")</f>
        <v/>
      </c>
      <c r="BE449" s="313"/>
      <c r="BF449" s="313"/>
      <c r="BG449" s="313"/>
      <c r="BH449" s="313"/>
      <c r="BI449" s="331"/>
      <c r="BJ449" s="29"/>
      <c r="BK449" s="1"/>
    </row>
    <row r="450" spans="1:63" x14ac:dyDescent="0.25">
      <c r="A450" s="1"/>
      <c r="B450" s="27"/>
      <c r="C450" s="314" t="s">
        <v>97</v>
      </c>
      <c r="D450" s="315"/>
      <c r="E450" s="315"/>
      <c r="F450" s="319"/>
      <c r="G450" s="320"/>
      <c r="H450" s="317" t="str">
        <f ca="1">IFERROR(INDEX('Staff List'!$AT$6:$AT$8, MATCH(E447, 'Staff List'!$AM$6:$AM$8, 0)), "")</f>
        <v/>
      </c>
      <c r="I450" s="313"/>
      <c r="J450" s="313"/>
      <c r="K450" s="313"/>
      <c r="L450" s="313"/>
      <c r="M450" s="75" t="e">
        <f ca="1">INDEX($BY$2:$BY$401, MATCH(M453, $BT$2:$BT$401, 0))</f>
        <v>#N/A</v>
      </c>
      <c r="N450" s="28"/>
      <c r="O450" s="314" t="s">
        <v>97</v>
      </c>
      <c r="P450" s="315"/>
      <c r="Q450" s="315"/>
      <c r="R450" s="319"/>
      <c r="S450" s="320"/>
      <c r="T450" s="317" t="str">
        <f ca="1">IFERROR(INDEX('Staff List'!$AT$6:$AT$8, MATCH(Q447, 'Staff List'!$AM$6:$AM$8, 0)), "")</f>
        <v/>
      </c>
      <c r="U450" s="313"/>
      <c r="V450" s="313"/>
      <c r="W450" s="313"/>
      <c r="X450" s="313"/>
      <c r="Y450" s="75" t="e">
        <f ca="1">INDEX($BY$2:$BY$401, MATCH(Y453, $BT$2:$BT$401, 0))</f>
        <v>#N/A</v>
      </c>
      <c r="Z450" s="28"/>
      <c r="AA450" s="314" t="s">
        <v>97</v>
      </c>
      <c r="AB450" s="315"/>
      <c r="AC450" s="315"/>
      <c r="AD450" s="319"/>
      <c r="AE450" s="320"/>
      <c r="AF450" s="317" t="str">
        <f ca="1">IFERROR(INDEX('Staff List'!$AT$6:$AT$8, MATCH(AC447, 'Staff List'!$AM$6:$AM$8, 0)), "")</f>
        <v/>
      </c>
      <c r="AG450" s="313"/>
      <c r="AH450" s="313"/>
      <c r="AI450" s="313"/>
      <c r="AJ450" s="313"/>
      <c r="AK450" s="75" t="e">
        <f ca="1">INDEX($BY$2:$BY$401, MATCH(AK453, $BT$2:$BT$401, 0))</f>
        <v>#N/A</v>
      </c>
      <c r="AL450" s="28"/>
      <c r="AM450" s="314" t="s">
        <v>97</v>
      </c>
      <c r="AN450" s="315"/>
      <c r="AO450" s="315"/>
      <c r="AP450" s="319"/>
      <c r="AQ450" s="320"/>
      <c r="AR450" s="317" t="str">
        <f ca="1">IFERROR(INDEX('Staff List'!$AT$6:$AT$8, MATCH(AO447, 'Staff List'!$AM$6:$AM$8, 0)), "")</f>
        <v/>
      </c>
      <c r="AS450" s="313"/>
      <c r="AT450" s="313"/>
      <c r="AU450" s="313"/>
      <c r="AV450" s="313"/>
      <c r="AW450" s="75" t="e">
        <f ca="1">INDEX($BY$2:$BY$401, MATCH(AW453, $BT$2:$BT$401, 0))</f>
        <v>#N/A</v>
      </c>
      <c r="AX450" s="28"/>
      <c r="AY450" s="314" t="s">
        <v>97</v>
      </c>
      <c r="AZ450" s="315"/>
      <c r="BA450" s="315"/>
      <c r="BB450" s="319"/>
      <c r="BC450" s="320"/>
      <c r="BD450" s="317" t="str">
        <f ca="1">IFERROR(INDEX('Staff List'!$AT$6:$AT$8, MATCH(BA447, 'Staff List'!$AM$6:$AM$8, 0)), "")</f>
        <v/>
      </c>
      <c r="BE450" s="313"/>
      <c r="BF450" s="313"/>
      <c r="BG450" s="313"/>
      <c r="BH450" s="313"/>
      <c r="BI450" s="75" t="e">
        <f ca="1">INDEX($BY$2:$BY$401, MATCH(BI453, $BT$2:$BT$401, 0))</f>
        <v>#N/A</v>
      </c>
      <c r="BJ450" s="29"/>
      <c r="BK450" s="1"/>
    </row>
    <row r="451" spans="1:63" x14ac:dyDescent="0.25">
      <c r="A451" s="1"/>
      <c r="B451" s="27"/>
      <c r="C451" s="314" t="s">
        <v>93</v>
      </c>
      <c r="D451" s="315"/>
      <c r="E451" s="316"/>
      <c r="F451" s="313" t="str">
        <f ca="1">IFERROR(IF(INDEX('Staff List'!$M$9:$M$358, MATCH(M452, 'Staff List'!$B$9:$B$358, 0))="", "", INDEX('Staff List'!$M$9:$M$358, MATCH(M452, 'Staff List'!$B$9:$B$358, 0))), "")</f>
        <v/>
      </c>
      <c r="G451" s="313"/>
      <c r="H451" s="313"/>
      <c r="I451" s="313"/>
      <c r="J451" s="313"/>
      <c r="K451" s="313"/>
      <c r="L451" s="313"/>
      <c r="M451" s="75" t="str">
        <f ca="1">IFERROR(INDEX($BO$2:$BO$351, MATCH(M450, $BP$2:$BP$351, 0)), "")</f>
        <v/>
      </c>
      <c r="N451" s="28"/>
      <c r="O451" s="314" t="s">
        <v>93</v>
      </c>
      <c r="P451" s="315"/>
      <c r="Q451" s="316"/>
      <c r="R451" s="313" t="str">
        <f ca="1">IFERROR(IF(INDEX('Staff List'!$M$9:$M$358, MATCH(Y452, 'Staff List'!$B$9:$B$358, 0))="", "", INDEX('Staff List'!$M$9:$M$358, MATCH(Y452, 'Staff List'!$B$9:$B$358, 0))), "")</f>
        <v/>
      </c>
      <c r="S451" s="313"/>
      <c r="T451" s="313"/>
      <c r="U451" s="313"/>
      <c r="V451" s="313"/>
      <c r="W451" s="313"/>
      <c r="X451" s="313"/>
      <c r="Y451" s="75" t="str">
        <f ca="1">IFERROR(INDEX($BO$2:$BO$351, MATCH(Y450, $BP$2:$BP$351, 0)), "")</f>
        <v/>
      </c>
      <c r="Z451" s="28"/>
      <c r="AA451" s="314" t="s">
        <v>93</v>
      </c>
      <c r="AB451" s="315"/>
      <c r="AC451" s="316"/>
      <c r="AD451" s="313" t="str">
        <f ca="1">IFERROR(IF(INDEX('Staff List'!$M$9:$M$358, MATCH(AK452, 'Staff List'!$B$9:$B$358, 0))="", "", INDEX('Staff List'!$M$9:$M$358, MATCH(AK452, 'Staff List'!$B$9:$B$358, 0))), "")</f>
        <v/>
      </c>
      <c r="AE451" s="313"/>
      <c r="AF451" s="313"/>
      <c r="AG451" s="313"/>
      <c r="AH451" s="313"/>
      <c r="AI451" s="313"/>
      <c r="AJ451" s="313"/>
      <c r="AK451" s="75" t="str">
        <f ca="1">IFERROR(INDEX($BO$2:$BO$351, MATCH(AK450, $BP$2:$BP$351, 0)), "")</f>
        <v/>
      </c>
      <c r="AL451" s="28"/>
      <c r="AM451" s="314" t="s">
        <v>93</v>
      </c>
      <c r="AN451" s="315"/>
      <c r="AO451" s="316"/>
      <c r="AP451" s="313" t="str">
        <f ca="1">IFERROR(IF(INDEX('Staff List'!$M$9:$M$358, MATCH(AW452, 'Staff List'!$B$9:$B$358, 0))="", "", INDEX('Staff List'!$M$9:$M$358, MATCH(AW452, 'Staff List'!$B$9:$B$358, 0))), "")</f>
        <v/>
      </c>
      <c r="AQ451" s="313"/>
      <c r="AR451" s="313"/>
      <c r="AS451" s="313"/>
      <c r="AT451" s="313"/>
      <c r="AU451" s="313"/>
      <c r="AV451" s="313"/>
      <c r="AW451" s="75" t="str">
        <f ca="1">IFERROR(INDEX($BO$2:$BO$351, MATCH(AW450, $BP$2:$BP$351, 0)), "")</f>
        <v/>
      </c>
      <c r="AX451" s="28"/>
      <c r="AY451" s="314" t="s">
        <v>93</v>
      </c>
      <c r="AZ451" s="315"/>
      <c r="BA451" s="316"/>
      <c r="BB451" s="313" t="str">
        <f ca="1">IFERROR(IF(INDEX('Staff List'!$M$9:$M$358, MATCH(BI452, 'Staff List'!$B$9:$B$358, 0))="", "", INDEX('Staff List'!$M$9:$M$358, MATCH(BI452, 'Staff List'!$B$9:$B$358, 0))), "")</f>
        <v/>
      </c>
      <c r="BC451" s="313"/>
      <c r="BD451" s="313"/>
      <c r="BE451" s="313"/>
      <c r="BF451" s="313"/>
      <c r="BG451" s="313"/>
      <c r="BH451" s="313"/>
      <c r="BI451" s="75" t="str">
        <f ca="1">IFERROR(INDEX($BO$2:$BO$351, MATCH(BI450, $BP$2:$BP$351, 0)), "")</f>
        <v/>
      </c>
      <c r="BJ451" s="29"/>
      <c r="BK451" s="1"/>
    </row>
    <row r="452" spans="1:63" x14ac:dyDescent="0.25">
      <c r="A452" s="1"/>
      <c r="B452" s="27"/>
      <c r="C452" s="314" t="s">
        <v>92</v>
      </c>
      <c r="D452" s="315"/>
      <c r="E452" s="316"/>
      <c r="F452" s="317" t="str">
        <f ca="1">IFERROR(IF(INDEX('Staff List'!$Q$9:$Q$358, MATCH(M452, 'Staff List'!$B$9:$B$358, 0))="", "", INDEX('Staff List'!$Q$9:$Q$358, MATCH(M452, 'Staff List'!$B$9:$B$358, 0))), "")</f>
        <v/>
      </c>
      <c r="G452" s="313"/>
      <c r="H452" s="313"/>
      <c r="I452" s="313"/>
      <c r="J452" s="313"/>
      <c r="K452" s="313"/>
      <c r="L452" s="313"/>
      <c r="M452" s="75" t="str">
        <f ca="1">IFERROR(IF(M450="", "", INDEX($BN$2:$BN$351, MATCH(M450, $BP$2:$BP$351, 0))), "")</f>
        <v/>
      </c>
      <c r="N452" s="28"/>
      <c r="O452" s="314" t="s">
        <v>92</v>
      </c>
      <c r="P452" s="315"/>
      <c r="Q452" s="316"/>
      <c r="R452" s="317" t="str">
        <f ca="1">IFERROR(IF(INDEX('Staff List'!$Q$9:$Q$358, MATCH(Y452, 'Staff List'!$B$9:$B$358, 0))="", "", INDEX('Staff List'!$Q$9:$Q$358, MATCH(Y452, 'Staff List'!$B$9:$B$358, 0))), "")</f>
        <v/>
      </c>
      <c r="S452" s="313"/>
      <c r="T452" s="313"/>
      <c r="U452" s="313"/>
      <c r="V452" s="313"/>
      <c r="W452" s="313"/>
      <c r="X452" s="313"/>
      <c r="Y452" s="75" t="str">
        <f ca="1">IFERROR(IF(Y450="", "", INDEX($BN$2:$BN$351, MATCH(Y450, $BP$2:$BP$351, 0))), "")</f>
        <v/>
      </c>
      <c r="Z452" s="28"/>
      <c r="AA452" s="314" t="s">
        <v>92</v>
      </c>
      <c r="AB452" s="315"/>
      <c r="AC452" s="316"/>
      <c r="AD452" s="317" t="str">
        <f ca="1">IFERROR(IF(INDEX('Staff List'!$Q$9:$Q$358, MATCH(AK452, 'Staff List'!$B$9:$B$358, 0))="", "", INDEX('Staff List'!$Q$9:$Q$358, MATCH(AK452, 'Staff List'!$B$9:$B$358, 0))), "")</f>
        <v/>
      </c>
      <c r="AE452" s="313"/>
      <c r="AF452" s="313"/>
      <c r="AG452" s="313"/>
      <c r="AH452" s="313"/>
      <c r="AI452" s="313"/>
      <c r="AJ452" s="313"/>
      <c r="AK452" s="75" t="str">
        <f ca="1">IFERROR(IF(AK450="", "", INDEX($BN$2:$BN$351, MATCH(AK450, $BP$2:$BP$351, 0))), "")</f>
        <v/>
      </c>
      <c r="AL452" s="28"/>
      <c r="AM452" s="314" t="s">
        <v>92</v>
      </c>
      <c r="AN452" s="315"/>
      <c r="AO452" s="316"/>
      <c r="AP452" s="317" t="str">
        <f ca="1">IFERROR(IF(INDEX('Staff List'!$Q$9:$Q$358, MATCH(AW452, 'Staff List'!$B$9:$B$358, 0))="", "", INDEX('Staff List'!$Q$9:$Q$358, MATCH(AW452, 'Staff List'!$B$9:$B$358, 0))), "")</f>
        <v/>
      </c>
      <c r="AQ452" s="313"/>
      <c r="AR452" s="313"/>
      <c r="AS452" s="313"/>
      <c r="AT452" s="313"/>
      <c r="AU452" s="313"/>
      <c r="AV452" s="313"/>
      <c r="AW452" s="75" t="str">
        <f ca="1">IFERROR(IF(AW450="", "", INDEX($BN$2:$BN$351, MATCH(AW450, $BP$2:$BP$351, 0))), "")</f>
        <v/>
      </c>
      <c r="AX452" s="28"/>
      <c r="AY452" s="314" t="s">
        <v>92</v>
      </c>
      <c r="AZ452" s="315"/>
      <c r="BA452" s="316"/>
      <c r="BB452" s="317" t="str">
        <f ca="1">IFERROR(IF(INDEX('Staff List'!$Q$9:$Q$358, MATCH(BI452, 'Staff List'!$B$9:$B$358, 0))="", "", INDEX('Staff List'!$Q$9:$Q$358, MATCH(BI452, 'Staff List'!$B$9:$B$358, 0))), "")</f>
        <v/>
      </c>
      <c r="BC452" s="313"/>
      <c r="BD452" s="313"/>
      <c r="BE452" s="313"/>
      <c r="BF452" s="313"/>
      <c r="BG452" s="313"/>
      <c r="BH452" s="313"/>
      <c r="BI452" s="75" t="str">
        <f ca="1">IFERROR(IF(BI450="", "", INDEX($BN$2:$BN$351, MATCH(BI450, $BP$2:$BP$351, 0))), "")</f>
        <v/>
      </c>
      <c r="BJ452" s="29"/>
      <c r="BK452" s="1"/>
    </row>
    <row r="453" spans="1:63" x14ac:dyDescent="0.25">
      <c r="A453" s="1"/>
      <c r="B453" s="27"/>
      <c r="C453" s="318" t="s">
        <v>96</v>
      </c>
      <c r="D453" s="319"/>
      <c r="E453" s="320"/>
      <c r="F453" s="321" t="str">
        <f ca="1">IFERROR(IF(INDEX('Staff List'!$U$9:$U$358, MATCH(M452, 'Staff List'!$B$9:$B$358, 0))="", "", INDEX('Staff List'!$U$9:$U$358, MATCH(M452, 'Staff List'!$B$9:$B$358, 0))), "")</f>
        <v/>
      </c>
      <c r="G453" s="322"/>
      <c r="H453" s="322"/>
      <c r="I453" s="322"/>
      <c r="J453" s="322"/>
      <c r="K453" s="322"/>
      <c r="L453" s="322"/>
      <c r="M453" s="81">
        <f ca="1">BI443+1</f>
        <v>710</v>
      </c>
      <c r="N453" s="28"/>
      <c r="O453" s="318" t="s">
        <v>96</v>
      </c>
      <c r="P453" s="319"/>
      <c r="Q453" s="320"/>
      <c r="R453" s="321" t="str">
        <f ca="1">IFERROR(IF(INDEX('Staff List'!$U$9:$U$358, MATCH(Y452, 'Staff List'!$B$9:$B$358, 0))="", "", INDEX('Staff List'!$U$9:$U$358, MATCH(Y452, 'Staff List'!$B$9:$B$358, 0))), "")</f>
        <v/>
      </c>
      <c r="S453" s="322"/>
      <c r="T453" s="322"/>
      <c r="U453" s="322"/>
      <c r="V453" s="322"/>
      <c r="W453" s="322"/>
      <c r="X453" s="322"/>
      <c r="Y453" s="81">
        <f ca="1">M453+1</f>
        <v>711</v>
      </c>
      <c r="Z453" s="28"/>
      <c r="AA453" s="318" t="s">
        <v>96</v>
      </c>
      <c r="AB453" s="319"/>
      <c r="AC453" s="320"/>
      <c r="AD453" s="321" t="str">
        <f ca="1">IFERROR(IF(INDEX('Staff List'!$U$9:$U$358, MATCH(AK452, 'Staff List'!$B$9:$B$358, 0))="", "", INDEX('Staff List'!$U$9:$U$358, MATCH(AK452, 'Staff List'!$B$9:$B$358, 0))), "")</f>
        <v/>
      </c>
      <c r="AE453" s="322"/>
      <c r="AF453" s="322"/>
      <c r="AG453" s="322"/>
      <c r="AH453" s="322"/>
      <c r="AI453" s="322"/>
      <c r="AJ453" s="322"/>
      <c r="AK453" s="81">
        <f ca="1">Y453+1</f>
        <v>712</v>
      </c>
      <c r="AL453" s="28"/>
      <c r="AM453" s="318" t="s">
        <v>96</v>
      </c>
      <c r="AN453" s="319"/>
      <c r="AO453" s="320"/>
      <c r="AP453" s="321" t="str">
        <f ca="1">IFERROR(IF(INDEX('Staff List'!$U$9:$U$358, MATCH(AW452, 'Staff List'!$B$9:$B$358, 0))="", "", INDEX('Staff List'!$U$9:$U$358, MATCH(AW452, 'Staff List'!$B$9:$B$358, 0))), "")</f>
        <v/>
      </c>
      <c r="AQ453" s="322"/>
      <c r="AR453" s="322"/>
      <c r="AS453" s="322"/>
      <c r="AT453" s="322"/>
      <c r="AU453" s="322"/>
      <c r="AV453" s="322"/>
      <c r="AW453" s="81">
        <f ca="1">AK453+1</f>
        <v>713</v>
      </c>
      <c r="AX453" s="28"/>
      <c r="AY453" s="318" t="s">
        <v>96</v>
      </c>
      <c r="AZ453" s="319"/>
      <c r="BA453" s="320"/>
      <c r="BB453" s="321" t="str">
        <f ca="1">IFERROR(IF(INDEX('Staff List'!$U$9:$U$358, MATCH(BI452, 'Staff List'!$B$9:$B$358, 0))="", "", INDEX('Staff List'!$U$9:$U$358, MATCH(BI452, 'Staff List'!$B$9:$B$358, 0))), "")</f>
        <v/>
      </c>
      <c r="BC453" s="322"/>
      <c r="BD453" s="322"/>
      <c r="BE453" s="322"/>
      <c r="BF453" s="322"/>
      <c r="BG453" s="322"/>
      <c r="BH453" s="322"/>
      <c r="BI453" s="81">
        <f ca="1">AW453+1</f>
        <v>714</v>
      </c>
      <c r="BJ453" s="29"/>
      <c r="BK453" s="1"/>
    </row>
    <row r="454" spans="1:63" x14ac:dyDescent="0.25">
      <c r="A454" s="1"/>
      <c r="B454" s="27"/>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c r="BA454" s="28"/>
      <c r="BB454" s="28"/>
      <c r="BC454" s="28"/>
      <c r="BD454" s="28"/>
      <c r="BE454" s="28"/>
      <c r="BF454" s="28"/>
      <c r="BG454" s="28"/>
      <c r="BH454" s="28"/>
      <c r="BI454" s="28"/>
      <c r="BJ454" s="29"/>
      <c r="BK454" s="1"/>
    </row>
    <row r="455" spans="1:63" x14ac:dyDescent="0.25">
      <c r="A455" s="1"/>
      <c r="B455" s="27"/>
      <c r="C455" s="121" t="str">
        <f ca="1">"Tier "&amp;M461&amp;""</f>
        <v xml:space="preserve">Tier </v>
      </c>
      <c r="D455" s="122"/>
      <c r="E455" s="122"/>
      <c r="F455" s="122"/>
      <c r="G455" s="122"/>
      <c r="H455" s="122"/>
      <c r="I455" s="122"/>
      <c r="J455" s="122"/>
      <c r="K455" s="122"/>
      <c r="L455" s="122"/>
      <c r="M455" s="239"/>
      <c r="N455" s="28"/>
      <c r="O455" s="121" t="str">
        <f ca="1">"Tier "&amp;Y461&amp;""</f>
        <v xml:space="preserve">Tier </v>
      </c>
      <c r="P455" s="122"/>
      <c r="Q455" s="122"/>
      <c r="R455" s="122"/>
      <c r="S455" s="122"/>
      <c r="T455" s="122"/>
      <c r="U455" s="122"/>
      <c r="V455" s="122"/>
      <c r="W455" s="122"/>
      <c r="X455" s="122"/>
      <c r="Y455" s="239"/>
      <c r="Z455" s="28"/>
      <c r="AA455" s="121" t="str">
        <f ca="1">"Tier "&amp;AK461&amp;""</f>
        <v xml:space="preserve">Tier </v>
      </c>
      <c r="AB455" s="122"/>
      <c r="AC455" s="122"/>
      <c r="AD455" s="122"/>
      <c r="AE455" s="122"/>
      <c r="AF455" s="122"/>
      <c r="AG455" s="122"/>
      <c r="AH455" s="122"/>
      <c r="AI455" s="122"/>
      <c r="AJ455" s="122"/>
      <c r="AK455" s="239"/>
      <c r="AL455" s="28"/>
      <c r="AM455" s="121" t="str">
        <f ca="1">"Tier "&amp;AW461&amp;""</f>
        <v xml:space="preserve">Tier </v>
      </c>
      <c r="AN455" s="122"/>
      <c r="AO455" s="122"/>
      <c r="AP455" s="122"/>
      <c r="AQ455" s="122"/>
      <c r="AR455" s="122"/>
      <c r="AS455" s="122"/>
      <c r="AT455" s="122"/>
      <c r="AU455" s="122"/>
      <c r="AV455" s="122"/>
      <c r="AW455" s="239"/>
      <c r="AX455" s="28"/>
      <c r="AY455" s="121" t="str">
        <f ca="1">"Tier "&amp;BI461&amp;""</f>
        <v xml:space="preserve">Tier </v>
      </c>
      <c r="AZ455" s="122"/>
      <c r="BA455" s="122"/>
      <c r="BB455" s="122"/>
      <c r="BC455" s="122"/>
      <c r="BD455" s="122"/>
      <c r="BE455" s="122"/>
      <c r="BF455" s="122"/>
      <c r="BG455" s="122"/>
      <c r="BH455" s="122"/>
      <c r="BI455" s="239"/>
      <c r="BJ455" s="29"/>
      <c r="BK455" s="1"/>
    </row>
    <row r="456" spans="1:63" x14ac:dyDescent="0.25">
      <c r="A456" s="1"/>
      <c r="B456" s="27"/>
      <c r="C456" s="326" t="s">
        <v>91</v>
      </c>
      <c r="D456" s="325"/>
      <c r="E456" s="327"/>
      <c r="F456" s="328" t="str">
        <f ca="1">IFERROR(IF(INDEX('Staff List'!$C$9:$C$358, MATCH(M462, 'Staff List'!$B$9:$B$358, 0))="", "", INDEX('Staff List'!$C$9:$C$358, MATCH(M462, 'Staff List'!$B$9:$B$358, 0))), "")</f>
        <v/>
      </c>
      <c r="G456" s="329"/>
      <c r="H456" s="329"/>
      <c r="I456" s="329"/>
      <c r="J456" s="329"/>
      <c r="K456" s="329"/>
      <c r="L456" s="329"/>
      <c r="M456" s="330"/>
      <c r="N456" s="28"/>
      <c r="O456" s="326" t="s">
        <v>91</v>
      </c>
      <c r="P456" s="325"/>
      <c r="Q456" s="327"/>
      <c r="R456" s="328" t="str">
        <f ca="1">IFERROR(IF(INDEX('Staff List'!$C$9:$C$358, MATCH(Y462, 'Staff List'!$B$9:$B$358, 0))="", "", INDEX('Staff List'!$C$9:$C$358, MATCH(Y462, 'Staff List'!$B$9:$B$358, 0))), "")</f>
        <v/>
      </c>
      <c r="S456" s="329"/>
      <c r="T456" s="329"/>
      <c r="U456" s="329"/>
      <c r="V456" s="329"/>
      <c r="W456" s="329"/>
      <c r="X456" s="329"/>
      <c r="Y456" s="330"/>
      <c r="Z456" s="28"/>
      <c r="AA456" s="326" t="s">
        <v>91</v>
      </c>
      <c r="AB456" s="325"/>
      <c r="AC456" s="327"/>
      <c r="AD456" s="328" t="str">
        <f ca="1">IFERROR(IF(INDEX('Staff List'!$C$9:$C$358, MATCH(AK462, 'Staff List'!$B$9:$B$358, 0))="", "", INDEX('Staff List'!$C$9:$C$358, MATCH(AK462, 'Staff List'!$B$9:$B$358, 0))), "")</f>
        <v/>
      </c>
      <c r="AE456" s="329"/>
      <c r="AF456" s="329"/>
      <c r="AG456" s="329"/>
      <c r="AH456" s="329"/>
      <c r="AI456" s="329"/>
      <c r="AJ456" s="329"/>
      <c r="AK456" s="330"/>
      <c r="AL456" s="28"/>
      <c r="AM456" s="326" t="s">
        <v>91</v>
      </c>
      <c r="AN456" s="325"/>
      <c r="AO456" s="327"/>
      <c r="AP456" s="328" t="str">
        <f ca="1">IFERROR(IF(INDEX('Staff List'!$C$9:$C$358, MATCH(AW462, 'Staff List'!$B$9:$B$358, 0))="", "", INDEX('Staff List'!$C$9:$C$358, MATCH(AW462, 'Staff List'!$B$9:$B$358, 0))), "")</f>
        <v/>
      </c>
      <c r="AQ456" s="329"/>
      <c r="AR456" s="329"/>
      <c r="AS456" s="329"/>
      <c r="AT456" s="329"/>
      <c r="AU456" s="329"/>
      <c r="AV456" s="329"/>
      <c r="AW456" s="330"/>
      <c r="AX456" s="28"/>
      <c r="AY456" s="326" t="s">
        <v>91</v>
      </c>
      <c r="AZ456" s="325"/>
      <c r="BA456" s="327"/>
      <c r="BB456" s="328" t="str">
        <f ca="1">IFERROR(IF(INDEX('Staff List'!$C$9:$C$358, MATCH(BI462, 'Staff List'!$B$9:$B$358, 0))="", "", INDEX('Staff List'!$C$9:$C$358, MATCH(BI462, 'Staff List'!$B$9:$B$358, 0))), "")</f>
        <v/>
      </c>
      <c r="BC456" s="329"/>
      <c r="BD456" s="329"/>
      <c r="BE456" s="329"/>
      <c r="BF456" s="329"/>
      <c r="BG456" s="329"/>
      <c r="BH456" s="329"/>
      <c r="BI456" s="330"/>
      <c r="BJ456" s="29"/>
      <c r="BK456" s="1"/>
    </row>
    <row r="457" spans="1:63" x14ac:dyDescent="0.25">
      <c r="A457" s="1"/>
      <c r="B457" s="27"/>
      <c r="C457" s="332" t="s">
        <v>90</v>
      </c>
      <c r="D457" s="333"/>
      <c r="E457" s="72" t="str">
        <f ca="1">IFERROR(INDEX('Staff List'!$K$9:$K$358, MATCH(M462, 'Staff List'!$B$9:$B$358, 0)), "")</f>
        <v/>
      </c>
      <c r="F457" s="317" t="str">
        <f ca="1">IFERROR(IF(INDEX('Staff List'!$D$9:$D$358, MATCH(M462, 'Staff List'!$B$9:$B$358, 0))="", "", INDEX('Staff List'!$D$9:$D$358, MATCH(M462, 'Staff List'!$B$9:$B$358, 0))), "")</f>
        <v/>
      </c>
      <c r="G457" s="313"/>
      <c r="H457" s="313"/>
      <c r="I457" s="313"/>
      <c r="J457" s="313"/>
      <c r="K457" s="313"/>
      <c r="L457" s="313"/>
      <c r="M457" s="331"/>
      <c r="N457" s="28"/>
      <c r="O457" s="332" t="s">
        <v>90</v>
      </c>
      <c r="P457" s="333"/>
      <c r="Q457" s="72" t="str">
        <f ca="1">IFERROR(INDEX('Staff List'!$K$9:$K$358, MATCH(Y462, 'Staff List'!$B$9:$B$358, 0)), "")</f>
        <v/>
      </c>
      <c r="R457" s="317" t="str">
        <f ca="1">IFERROR(IF(INDEX('Staff List'!$D$9:$D$358, MATCH(Y462, 'Staff List'!$B$9:$B$358, 0))="", "", INDEX('Staff List'!$D$9:$D$358, MATCH(Y462, 'Staff List'!$B$9:$B$358, 0))), "")</f>
        <v/>
      </c>
      <c r="S457" s="313"/>
      <c r="T457" s="313"/>
      <c r="U457" s="313"/>
      <c r="V457" s="313"/>
      <c r="W457" s="313"/>
      <c r="X457" s="313"/>
      <c r="Y457" s="331"/>
      <c r="Z457" s="28"/>
      <c r="AA457" s="332" t="s">
        <v>90</v>
      </c>
      <c r="AB457" s="333"/>
      <c r="AC457" s="72" t="str">
        <f ca="1">IFERROR(INDEX('Staff List'!$K$9:$K$358, MATCH(AK462, 'Staff List'!$B$9:$B$358, 0)), "")</f>
        <v/>
      </c>
      <c r="AD457" s="317" t="str">
        <f ca="1">IFERROR(IF(INDEX('Staff List'!$D$9:$D$358, MATCH(AK462, 'Staff List'!$B$9:$B$358, 0))="", "", INDEX('Staff List'!$D$9:$D$358, MATCH(AK462, 'Staff List'!$B$9:$B$358, 0))), "")</f>
        <v/>
      </c>
      <c r="AE457" s="313"/>
      <c r="AF457" s="313"/>
      <c r="AG457" s="313"/>
      <c r="AH457" s="313"/>
      <c r="AI457" s="313"/>
      <c r="AJ457" s="313"/>
      <c r="AK457" s="331"/>
      <c r="AL457" s="28"/>
      <c r="AM457" s="332" t="s">
        <v>90</v>
      </c>
      <c r="AN457" s="333"/>
      <c r="AO457" s="72" t="str">
        <f ca="1">IFERROR(INDEX('Staff List'!$K$9:$K$358, MATCH(AW462, 'Staff List'!$B$9:$B$358, 0)), "")</f>
        <v/>
      </c>
      <c r="AP457" s="317" t="str">
        <f ca="1">IFERROR(IF(INDEX('Staff List'!$D$9:$D$358, MATCH(AW462, 'Staff List'!$B$9:$B$358, 0))="", "", INDEX('Staff List'!$D$9:$D$358, MATCH(AW462, 'Staff List'!$B$9:$B$358, 0))), "")</f>
        <v/>
      </c>
      <c r="AQ457" s="313"/>
      <c r="AR457" s="313"/>
      <c r="AS457" s="313"/>
      <c r="AT457" s="313"/>
      <c r="AU457" s="313"/>
      <c r="AV457" s="313"/>
      <c r="AW457" s="331"/>
      <c r="AX457" s="28"/>
      <c r="AY457" s="332" t="s">
        <v>90</v>
      </c>
      <c r="AZ457" s="333"/>
      <c r="BA457" s="72" t="str">
        <f ca="1">IFERROR(INDEX('Staff List'!$K$9:$K$358, MATCH(BI462, 'Staff List'!$B$9:$B$358, 0)), "")</f>
        <v/>
      </c>
      <c r="BB457" s="317" t="str">
        <f ca="1">IFERROR(IF(INDEX('Staff List'!$D$9:$D$358, MATCH(BI462, 'Staff List'!$B$9:$B$358, 0))="", "", INDEX('Staff List'!$D$9:$D$358, MATCH(BI462, 'Staff List'!$B$9:$B$358, 0))), "")</f>
        <v/>
      </c>
      <c r="BC457" s="313"/>
      <c r="BD457" s="313"/>
      <c r="BE457" s="313"/>
      <c r="BF457" s="313"/>
      <c r="BG457" s="313"/>
      <c r="BH457" s="313"/>
      <c r="BI457" s="331"/>
      <c r="BJ457" s="29"/>
      <c r="BK457" s="1"/>
    </row>
    <row r="458" spans="1:63" x14ac:dyDescent="0.25">
      <c r="A458" s="1"/>
      <c r="B458" s="27"/>
      <c r="C458" s="314" t="s">
        <v>95</v>
      </c>
      <c r="D458" s="315"/>
      <c r="E458" s="315"/>
      <c r="F458" s="325"/>
      <c r="G458" s="73" t="str">
        <f ca="1">IFERROR(INDEX('Staff List'!$H$9:$H$358, MATCH(M462, 'Staff List'!$B$9:$B$358, 0)), "")</f>
        <v/>
      </c>
      <c r="H458" s="323" t="str">
        <f ca="1">IFERROR(INDEX('Staff List'!$AU$6:$AU$10, MATCH(G458, 'Staff List'!$AJ$6:$AJ$10, 0)), "")</f>
        <v/>
      </c>
      <c r="I458" s="324"/>
      <c r="J458" s="324"/>
      <c r="K458" s="324"/>
      <c r="L458" s="324"/>
      <c r="M458" s="331"/>
      <c r="N458" s="28"/>
      <c r="O458" s="314" t="s">
        <v>95</v>
      </c>
      <c r="P458" s="315"/>
      <c r="Q458" s="315"/>
      <c r="R458" s="325"/>
      <c r="S458" s="73" t="str">
        <f ca="1">IFERROR(INDEX('Staff List'!$H$9:$H$358, MATCH(Y462, 'Staff List'!$B$9:$B$358, 0)), "")</f>
        <v/>
      </c>
      <c r="T458" s="323" t="str">
        <f ca="1">IFERROR(INDEX('Staff List'!$AU$6:$AU$10, MATCH(S458, 'Staff List'!$AJ$6:$AJ$10, 0)), "")</f>
        <v/>
      </c>
      <c r="U458" s="324"/>
      <c r="V458" s="324"/>
      <c r="W458" s="324"/>
      <c r="X458" s="324"/>
      <c r="Y458" s="331"/>
      <c r="Z458" s="28"/>
      <c r="AA458" s="314" t="s">
        <v>95</v>
      </c>
      <c r="AB458" s="315"/>
      <c r="AC458" s="315"/>
      <c r="AD458" s="325"/>
      <c r="AE458" s="73" t="str">
        <f ca="1">IFERROR(INDEX('Staff List'!$H$9:$H$358, MATCH(AK462, 'Staff List'!$B$9:$B$358, 0)), "")</f>
        <v/>
      </c>
      <c r="AF458" s="323" t="str">
        <f ca="1">IFERROR(INDEX('Staff List'!$AU$6:$AU$10, MATCH(AE458, 'Staff List'!$AJ$6:$AJ$10, 0)), "")</f>
        <v/>
      </c>
      <c r="AG458" s="324"/>
      <c r="AH458" s="324"/>
      <c r="AI458" s="324"/>
      <c r="AJ458" s="324"/>
      <c r="AK458" s="331"/>
      <c r="AL458" s="28"/>
      <c r="AM458" s="314" t="s">
        <v>95</v>
      </c>
      <c r="AN458" s="315"/>
      <c r="AO458" s="315"/>
      <c r="AP458" s="325"/>
      <c r="AQ458" s="73" t="str">
        <f ca="1">IFERROR(INDEX('Staff List'!$H$9:$H$358, MATCH(AW462, 'Staff List'!$B$9:$B$358, 0)), "")</f>
        <v/>
      </c>
      <c r="AR458" s="323" t="str">
        <f ca="1">IFERROR(INDEX('Staff List'!$AU$6:$AU$10, MATCH(AQ458, 'Staff List'!$AJ$6:$AJ$10, 0)), "")</f>
        <v/>
      </c>
      <c r="AS458" s="324"/>
      <c r="AT458" s="324"/>
      <c r="AU458" s="324"/>
      <c r="AV458" s="324"/>
      <c r="AW458" s="331"/>
      <c r="AX458" s="28"/>
      <c r="AY458" s="314" t="s">
        <v>95</v>
      </c>
      <c r="AZ458" s="315"/>
      <c r="BA458" s="315"/>
      <c r="BB458" s="325"/>
      <c r="BC458" s="73" t="str">
        <f ca="1">IFERROR(INDEX('Staff List'!$H$9:$H$358, MATCH(BI462, 'Staff List'!$B$9:$B$358, 0)), "")</f>
        <v/>
      </c>
      <c r="BD458" s="323" t="str">
        <f ca="1">IFERROR(INDEX('Staff List'!$AU$6:$AU$10, MATCH(BC458, 'Staff List'!$AJ$6:$AJ$10, 0)), "")</f>
        <v/>
      </c>
      <c r="BE458" s="324"/>
      <c r="BF458" s="324"/>
      <c r="BG458" s="324"/>
      <c r="BH458" s="324"/>
      <c r="BI458" s="331"/>
      <c r="BJ458" s="29"/>
      <c r="BK458" s="1"/>
    </row>
    <row r="459" spans="1:63" x14ac:dyDescent="0.25">
      <c r="A459" s="1"/>
      <c r="B459" s="27"/>
      <c r="C459" s="314" t="s">
        <v>94</v>
      </c>
      <c r="D459" s="315"/>
      <c r="E459" s="315"/>
      <c r="F459" s="315"/>
      <c r="G459" s="74" t="str">
        <f ca="1">IFERROR(INDEX('Staff List'!$G$9:$G$358, MATCH(M462, 'Staff List'!$B$9:$B$358, 0)), "")</f>
        <v/>
      </c>
      <c r="H459" s="317" t="str">
        <f ca="1">IFERROR(INDEX('Staff List'!$AP$6:$AP$8, MATCH(G459, 'Staff List'!$AI$6:$AI$8, 0)), "")</f>
        <v/>
      </c>
      <c r="I459" s="313"/>
      <c r="J459" s="313"/>
      <c r="K459" s="313"/>
      <c r="L459" s="313"/>
      <c r="M459" s="331"/>
      <c r="N459" s="28"/>
      <c r="O459" s="314" t="s">
        <v>94</v>
      </c>
      <c r="P459" s="315"/>
      <c r="Q459" s="315"/>
      <c r="R459" s="315"/>
      <c r="S459" s="74" t="str">
        <f ca="1">IFERROR(INDEX('Staff List'!$G$9:$G$358, MATCH(Y462, 'Staff List'!$B$9:$B$358, 0)), "")</f>
        <v/>
      </c>
      <c r="T459" s="317" t="str">
        <f ca="1">IFERROR(INDEX('Staff List'!$AP$6:$AP$8, MATCH(S459, 'Staff List'!$AI$6:$AI$8, 0)), "")</f>
        <v/>
      </c>
      <c r="U459" s="313"/>
      <c r="V459" s="313"/>
      <c r="W459" s="313"/>
      <c r="X459" s="313"/>
      <c r="Y459" s="331"/>
      <c r="Z459" s="28"/>
      <c r="AA459" s="314" t="s">
        <v>94</v>
      </c>
      <c r="AB459" s="315"/>
      <c r="AC459" s="315"/>
      <c r="AD459" s="315"/>
      <c r="AE459" s="74" t="str">
        <f ca="1">IFERROR(INDEX('Staff List'!$G$9:$G$358, MATCH(AK462, 'Staff List'!$B$9:$B$358, 0)), "")</f>
        <v/>
      </c>
      <c r="AF459" s="317" t="str">
        <f ca="1">IFERROR(INDEX('Staff List'!$AP$6:$AP$8, MATCH(AE459, 'Staff List'!$AI$6:$AI$8, 0)), "")</f>
        <v/>
      </c>
      <c r="AG459" s="313"/>
      <c r="AH459" s="313"/>
      <c r="AI459" s="313"/>
      <c r="AJ459" s="313"/>
      <c r="AK459" s="331"/>
      <c r="AL459" s="28"/>
      <c r="AM459" s="314" t="s">
        <v>94</v>
      </c>
      <c r="AN459" s="315"/>
      <c r="AO459" s="315"/>
      <c r="AP459" s="315"/>
      <c r="AQ459" s="74" t="str">
        <f ca="1">IFERROR(INDEX('Staff List'!$G$9:$G$358, MATCH(AW462, 'Staff List'!$B$9:$B$358, 0)), "")</f>
        <v/>
      </c>
      <c r="AR459" s="317" t="str">
        <f ca="1">IFERROR(INDEX('Staff List'!$AP$6:$AP$8, MATCH(AQ459, 'Staff List'!$AI$6:$AI$8, 0)), "")</f>
        <v/>
      </c>
      <c r="AS459" s="313"/>
      <c r="AT459" s="313"/>
      <c r="AU459" s="313"/>
      <c r="AV459" s="313"/>
      <c r="AW459" s="331"/>
      <c r="AX459" s="28"/>
      <c r="AY459" s="314" t="s">
        <v>94</v>
      </c>
      <c r="AZ459" s="315"/>
      <c r="BA459" s="315"/>
      <c r="BB459" s="315"/>
      <c r="BC459" s="74" t="str">
        <f ca="1">IFERROR(INDEX('Staff List'!$G$9:$G$358, MATCH(BI462, 'Staff List'!$B$9:$B$358, 0)), "")</f>
        <v/>
      </c>
      <c r="BD459" s="317" t="str">
        <f ca="1">IFERROR(INDEX('Staff List'!$AP$6:$AP$8, MATCH(BC459, 'Staff List'!$AI$6:$AI$8, 0)), "")</f>
        <v/>
      </c>
      <c r="BE459" s="313"/>
      <c r="BF459" s="313"/>
      <c r="BG459" s="313"/>
      <c r="BH459" s="313"/>
      <c r="BI459" s="331"/>
      <c r="BJ459" s="29"/>
      <c r="BK459" s="1"/>
    </row>
    <row r="460" spans="1:63" x14ac:dyDescent="0.25">
      <c r="A460" s="1"/>
      <c r="B460" s="27"/>
      <c r="C460" s="314" t="s">
        <v>97</v>
      </c>
      <c r="D460" s="315"/>
      <c r="E460" s="315"/>
      <c r="F460" s="319"/>
      <c r="G460" s="320"/>
      <c r="H460" s="317" t="str">
        <f ca="1">IFERROR(INDEX('Staff List'!$AT$6:$AT$8, MATCH(E457, 'Staff List'!$AM$6:$AM$8, 0)), "")</f>
        <v/>
      </c>
      <c r="I460" s="313"/>
      <c r="J460" s="313"/>
      <c r="K460" s="313"/>
      <c r="L460" s="313"/>
      <c r="M460" s="75" t="e">
        <f ca="1">INDEX($BY$2:$BY$401, MATCH(M463, $BT$2:$BT$401, 0))</f>
        <v>#N/A</v>
      </c>
      <c r="N460" s="28"/>
      <c r="O460" s="314" t="s">
        <v>97</v>
      </c>
      <c r="P460" s="315"/>
      <c r="Q460" s="315"/>
      <c r="R460" s="319"/>
      <c r="S460" s="320"/>
      <c r="T460" s="317" t="str">
        <f ca="1">IFERROR(INDEX('Staff List'!$AT$6:$AT$8, MATCH(Q457, 'Staff List'!$AM$6:$AM$8, 0)), "")</f>
        <v/>
      </c>
      <c r="U460" s="313"/>
      <c r="V460" s="313"/>
      <c r="W460" s="313"/>
      <c r="X460" s="313"/>
      <c r="Y460" s="75" t="e">
        <f ca="1">INDEX($BY$2:$BY$401, MATCH(Y463, $BT$2:$BT$401, 0))</f>
        <v>#N/A</v>
      </c>
      <c r="Z460" s="28"/>
      <c r="AA460" s="314" t="s">
        <v>97</v>
      </c>
      <c r="AB460" s="315"/>
      <c r="AC460" s="315"/>
      <c r="AD460" s="319"/>
      <c r="AE460" s="320"/>
      <c r="AF460" s="317" t="str">
        <f ca="1">IFERROR(INDEX('Staff List'!$AT$6:$AT$8, MATCH(AC457, 'Staff List'!$AM$6:$AM$8, 0)), "")</f>
        <v/>
      </c>
      <c r="AG460" s="313"/>
      <c r="AH460" s="313"/>
      <c r="AI460" s="313"/>
      <c r="AJ460" s="313"/>
      <c r="AK460" s="75" t="e">
        <f ca="1">INDEX($BY$2:$BY$401, MATCH(AK463, $BT$2:$BT$401, 0))</f>
        <v>#N/A</v>
      </c>
      <c r="AL460" s="28"/>
      <c r="AM460" s="314" t="s">
        <v>97</v>
      </c>
      <c r="AN460" s="315"/>
      <c r="AO460" s="315"/>
      <c r="AP460" s="319"/>
      <c r="AQ460" s="320"/>
      <c r="AR460" s="317" t="str">
        <f ca="1">IFERROR(INDEX('Staff List'!$AT$6:$AT$8, MATCH(AO457, 'Staff List'!$AM$6:$AM$8, 0)), "")</f>
        <v/>
      </c>
      <c r="AS460" s="313"/>
      <c r="AT460" s="313"/>
      <c r="AU460" s="313"/>
      <c r="AV460" s="313"/>
      <c r="AW460" s="75" t="e">
        <f ca="1">INDEX($BY$2:$BY$401, MATCH(AW463, $BT$2:$BT$401, 0))</f>
        <v>#N/A</v>
      </c>
      <c r="AX460" s="28"/>
      <c r="AY460" s="314" t="s">
        <v>97</v>
      </c>
      <c r="AZ460" s="315"/>
      <c r="BA460" s="315"/>
      <c r="BB460" s="319"/>
      <c r="BC460" s="320"/>
      <c r="BD460" s="317" t="str">
        <f ca="1">IFERROR(INDEX('Staff List'!$AT$6:$AT$8, MATCH(BA457, 'Staff List'!$AM$6:$AM$8, 0)), "")</f>
        <v/>
      </c>
      <c r="BE460" s="313"/>
      <c r="BF460" s="313"/>
      <c r="BG460" s="313"/>
      <c r="BH460" s="313"/>
      <c r="BI460" s="75" t="e">
        <f ca="1">INDEX($BY$2:$BY$401, MATCH(BI463, $BT$2:$BT$401, 0))</f>
        <v>#N/A</v>
      </c>
      <c r="BJ460" s="29"/>
      <c r="BK460" s="1"/>
    </row>
    <row r="461" spans="1:63" x14ac:dyDescent="0.25">
      <c r="A461" s="1"/>
      <c r="B461" s="27"/>
      <c r="C461" s="314" t="s">
        <v>93</v>
      </c>
      <c r="D461" s="315"/>
      <c r="E461" s="316"/>
      <c r="F461" s="313" t="str">
        <f ca="1">IFERROR(IF(INDEX('Staff List'!$M$9:$M$358, MATCH(M462, 'Staff List'!$B$9:$B$358, 0))="", "", INDEX('Staff List'!$M$9:$M$358, MATCH(M462, 'Staff List'!$B$9:$B$358, 0))), "")</f>
        <v/>
      </c>
      <c r="G461" s="313"/>
      <c r="H461" s="313"/>
      <c r="I461" s="313"/>
      <c r="J461" s="313"/>
      <c r="K461" s="313"/>
      <c r="L461" s="313"/>
      <c r="M461" s="75" t="str">
        <f ca="1">IFERROR(INDEX($BO$2:$BO$351, MATCH(M460, $BP$2:$BP$351, 0)), "")</f>
        <v/>
      </c>
      <c r="N461" s="28"/>
      <c r="O461" s="314" t="s">
        <v>93</v>
      </c>
      <c r="P461" s="315"/>
      <c r="Q461" s="316"/>
      <c r="R461" s="313" t="str">
        <f ca="1">IFERROR(IF(INDEX('Staff List'!$M$9:$M$358, MATCH(Y462, 'Staff List'!$B$9:$B$358, 0))="", "", INDEX('Staff List'!$M$9:$M$358, MATCH(Y462, 'Staff List'!$B$9:$B$358, 0))), "")</f>
        <v/>
      </c>
      <c r="S461" s="313"/>
      <c r="T461" s="313"/>
      <c r="U461" s="313"/>
      <c r="V461" s="313"/>
      <c r="W461" s="313"/>
      <c r="X461" s="313"/>
      <c r="Y461" s="75" t="str">
        <f ca="1">IFERROR(INDEX($BO$2:$BO$351, MATCH(Y460, $BP$2:$BP$351, 0)), "")</f>
        <v/>
      </c>
      <c r="Z461" s="28"/>
      <c r="AA461" s="314" t="s">
        <v>93</v>
      </c>
      <c r="AB461" s="315"/>
      <c r="AC461" s="316"/>
      <c r="AD461" s="313" t="str">
        <f ca="1">IFERROR(IF(INDEX('Staff List'!$M$9:$M$358, MATCH(AK462, 'Staff List'!$B$9:$B$358, 0))="", "", INDEX('Staff List'!$M$9:$M$358, MATCH(AK462, 'Staff List'!$B$9:$B$358, 0))), "")</f>
        <v/>
      </c>
      <c r="AE461" s="313"/>
      <c r="AF461" s="313"/>
      <c r="AG461" s="313"/>
      <c r="AH461" s="313"/>
      <c r="AI461" s="313"/>
      <c r="AJ461" s="313"/>
      <c r="AK461" s="75" t="str">
        <f ca="1">IFERROR(INDEX($BO$2:$BO$351, MATCH(AK460, $BP$2:$BP$351, 0)), "")</f>
        <v/>
      </c>
      <c r="AL461" s="28"/>
      <c r="AM461" s="314" t="s">
        <v>93</v>
      </c>
      <c r="AN461" s="315"/>
      <c r="AO461" s="316"/>
      <c r="AP461" s="313" t="str">
        <f ca="1">IFERROR(IF(INDEX('Staff List'!$M$9:$M$358, MATCH(AW462, 'Staff List'!$B$9:$B$358, 0))="", "", INDEX('Staff List'!$M$9:$M$358, MATCH(AW462, 'Staff List'!$B$9:$B$358, 0))), "")</f>
        <v/>
      </c>
      <c r="AQ461" s="313"/>
      <c r="AR461" s="313"/>
      <c r="AS461" s="313"/>
      <c r="AT461" s="313"/>
      <c r="AU461" s="313"/>
      <c r="AV461" s="313"/>
      <c r="AW461" s="75" t="str">
        <f ca="1">IFERROR(INDEX($BO$2:$BO$351, MATCH(AW460, $BP$2:$BP$351, 0)), "")</f>
        <v/>
      </c>
      <c r="AX461" s="28"/>
      <c r="AY461" s="314" t="s">
        <v>93</v>
      </c>
      <c r="AZ461" s="315"/>
      <c r="BA461" s="316"/>
      <c r="BB461" s="313" t="str">
        <f ca="1">IFERROR(IF(INDEX('Staff List'!$M$9:$M$358, MATCH(BI462, 'Staff List'!$B$9:$B$358, 0))="", "", INDEX('Staff List'!$M$9:$M$358, MATCH(BI462, 'Staff List'!$B$9:$B$358, 0))), "")</f>
        <v/>
      </c>
      <c r="BC461" s="313"/>
      <c r="BD461" s="313"/>
      <c r="BE461" s="313"/>
      <c r="BF461" s="313"/>
      <c r="BG461" s="313"/>
      <c r="BH461" s="313"/>
      <c r="BI461" s="75" t="str">
        <f ca="1">IFERROR(INDEX($BO$2:$BO$351, MATCH(BI460, $BP$2:$BP$351, 0)), "")</f>
        <v/>
      </c>
      <c r="BJ461" s="29"/>
      <c r="BK461" s="1"/>
    </row>
    <row r="462" spans="1:63" x14ac:dyDescent="0.25">
      <c r="A462" s="1"/>
      <c r="B462" s="27"/>
      <c r="C462" s="314" t="s">
        <v>92</v>
      </c>
      <c r="D462" s="315"/>
      <c r="E462" s="316"/>
      <c r="F462" s="317" t="str">
        <f ca="1">IFERROR(IF(INDEX('Staff List'!$Q$9:$Q$358, MATCH(M462, 'Staff List'!$B$9:$B$358, 0))="", "", INDEX('Staff List'!$Q$9:$Q$358, MATCH(M462, 'Staff List'!$B$9:$B$358, 0))), "")</f>
        <v/>
      </c>
      <c r="G462" s="313"/>
      <c r="H462" s="313"/>
      <c r="I462" s="313"/>
      <c r="J462" s="313"/>
      <c r="K462" s="313"/>
      <c r="L462" s="313"/>
      <c r="M462" s="75" t="str">
        <f ca="1">IFERROR(IF(M460="", "", INDEX($BN$2:$BN$351, MATCH(M460, $BP$2:$BP$351, 0))), "")</f>
        <v/>
      </c>
      <c r="N462" s="28"/>
      <c r="O462" s="314" t="s">
        <v>92</v>
      </c>
      <c r="P462" s="315"/>
      <c r="Q462" s="316"/>
      <c r="R462" s="317" t="str">
        <f ca="1">IFERROR(IF(INDEX('Staff List'!$Q$9:$Q$358, MATCH(Y462, 'Staff List'!$B$9:$B$358, 0))="", "", INDEX('Staff List'!$Q$9:$Q$358, MATCH(Y462, 'Staff List'!$B$9:$B$358, 0))), "")</f>
        <v/>
      </c>
      <c r="S462" s="313"/>
      <c r="T462" s="313"/>
      <c r="U462" s="313"/>
      <c r="V462" s="313"/>
      <c r="W462" s="313"/>
      <c r="X462" s="313"/>
      <c r="Y462" s="75" t="str">
        <f ca="1">IFERROR(IF(Y460="", "", INDEX($BN$2:$BN$351, MATCH(Y460, $BP$2:$BP$351, 0))), "")</f>
        <v/>
      </c>
      <c r="Z462" s="28"/>
      <c r="AA462" s="314" t="s">
        <v>92</v>
      </c>
      <c r="AB462" s="315"/>
      <c r="AC462" s="316"/>
      <c r="AD462" s="317" t="str">
        <f ca="1">IFERROR(IF(INDEX('Staff List'!$Q$9:$Q$358, MATCH(AK462, 'Staff List'!$B$9:$B$358, 0))="", "", INDEX('Staff List'!$Q$9:$Q$358, MATCH(AK462, 'Staff List'!$B$9:$B$358, 0))), "")</f>
        <v/>
      </c>
      <c r="AE462" s="313"/>
      <c r="AF462" s="313"/>
      <c r="AG462" s="313"/>
      <c r="AH462" s="313"/>
      <c r="AI462" s="313"/>
      <c r="AJ462" s="313"/>
      <c r="AK462" s="75" t="str">
        <f ca="1">IFERROR(IF(AK460="", "", INDEX($BN$2:$BN$351, MATCH(AK460, $BP$2:$BP$351, 0))), "")</f>
        <v/>
      </c>
      <c r="AL462" s="28"/>
      <c r="AM462" s="314" t="s">
        <v>92</v>
      </c>
      <c r="AN462" s="315"/>
      <c r="AO462" s="316"/>
      <c r="AP462" s="317" t="str">
        <f ca="1">IFERROR(IF(INDEX('Staff List'!$Q$9:$Q$358, MATCH(AW462, 'Staff List'!$B$9:$B$358, 0))="", "", INDEX('Staff List'!$Q$9:$Q$358, MATCH(AW462, 'Staff List'!$B$9:$B$358, 0))), "")</f>
        <v/>
      </c>
      <c r="AQ462" s="313"/>
      <c r="AR462" s="313"/>
      <c r="AS462" s="313"/>
      <c r="AT462" s="313"/>
      <c r="AU462" s="313"/>
      <c r="AV462" s="313"/>
      <c r="AW462" s="75" t="str">
        <f ca="1">IFERROR(IF(AW460="", "", INDEX($BN$2:$BN$351, MATCH(AW460, $BP$2:$BP$351, 0))), "")</f>
        <v/>
      </c>
      <c r="AX462" s="28"/>
      <c r="AY462" s="314" t="s">
        <v>92</v>
      </c>
      <c r="AZ462" s="315"/>
      <c r="BA462" s="316"/>
      <c r="BB462" s="317" t="str">
        <f ca="1">IFERROR(IF(INDEX('Staff List'!$Q$9:$Q$358, MATCH(BI462, 'Staff List'!$B$9:$B$358, 0))="", "", INDEX('Staff List'!$Q$9:$Q$358, MATCH(BI462, 'Staff List'!$B$9:$B$358, 0))), "")</f>
        <v/>
      </c>
      <c r="BC462" s="313"/>
      <c r="BD462" s="313"/>
      <c r="BE462" s="313"/>
      <c r="BF462" s="313"/>
      <c r="BG462" s="313"/>
      <c r="BH462" s="313"/>
      <c r="BI462" s="75" t="str">
        <f ca="1">IFERROR(IF(BI460="", "", INDEX($BN$2:$BN$351, MATCH(BI460, $BP$2:$BP$351, 0))), "")</f>
        <v/>
      </c>
      <c r="BJ462" s="29"/>
      <c r="BK462" s="1"/>
    </row>
    <row r="463" spans="1:63" x14ac:dyDescent="0.25">
      <c r="A463" s="1"/>
      <c r="B463" s="27"/>
      <c r="C463" s="318" t="s">
        <v>96</v>
      </c>
      <c r="D463" s="319"/>
      <c r="E463" s="320"/>
      <c r="F463" s="321" t="str">
        <f ca="1">IFERROR(IF(INDEX('Staff List'!$U$9:$U$358, MATCH(M462, 'Staff List'!$B$9:$B$358, 0))="", "", INDEX('Staff List'!$U$9:$U$358, MATCH(M462, 'Staff List'!$B$9:$B$358, 0))), "")</f>
        <v/>
      </c>
      <c r="G463" s="322"/>
      <c r="H463" s="322"/>
      <c r="I463" s="322"/>
      <c r="J463" s="322"/>
      <c r="K463" s="322"/>
      <c r="L463" s="322"/>
      <c r="M463" s="81">
        <f ca="1">BI453+1</f>
        <v>715</v>
      </c>
      <c r="N463" s="28"/>
      <c r="O463" s="318" t="s">
        <v>96</v>
      </c>
      <c r="P463" s="319"/>
      <c r="Q463" s="320"/>
      <c r="R463" s="321" t="str">
        <f ca="1">IFERROR(IF(INDEX('Staff List'!$U$9:$U$358, MATCH(Y462, 'Staff List'!$B$9:$B$358, 0))="", "", INDEX('Staff List'!$U$9:$U$358, MATCH(Y462, 'Staff List'!$B$9:$B$358, 0))), "")</f>
        <v/>
      </c>
      <c r="S463" s="322"/>
      <c r="T463" s="322"/>
      <c r="U463" s="322"/>
      <c r="V463" s="322"/>
      <c r="W463" s="322"/>
      <c r="X463" s="322"/>
      <c r="Y463" s="81">
        <f ca="1">M463+1</f>
        <v>716</v>
      </c>
      <c r="Z463" s="28"/>
      <c r="AA463" s="318" t="s">
        <v>96</v>
      </c>
      <c r="AB463" s="319"/>
      <c r="AC463" s="320"/>
      <c r="AD463" s="321" t="str">
        <f ca="1">IFERROR(IF(INDEX('Staff List'!$U$9:$U$358, MATCH(AK462, 'Staff List'!$B$9:$B$358, 0))="", "", INDEX('Staff List'!$U$9:$U$358, MATCH(AK462, 'Staff List'!$B$9:$B$358, 0))), "")</f>
        <v/>
      </c>
      <c r="AE463" s="322"/>
      <c r="AF463" s="322"/>
      <c r="AG463" s="322"/>
      <c r="AH463" s="322"/>
      <c r="AI463" s="322"/>
      <c r="AJ463" s="322"/>
      <c r="AK463" s="81">
        <f ca="1">Y463+1</f>
        <v>717</v>
      </c>
      <c r="AL463" s="28"/>
      <c r="AM463" s="318" t="s">
        <v>96</v>
      </c>
      <c r="AN463" s="319"/>
      <c r="AO463" s="320"/>
      <c r="AP463" s="321" t="str">
        <f ca="1">IFERROR(IF(INDEX('Staff List'!$U$9:$U$358, MATCH(AW462, 'Staff List'!$B$9:$B$358, 0))="", "", INDEX('Staff List'!$U$9:$U$358, MATCH(AW462, 'Staff List'!$B$9:$B$358, 0))), "")</f>
        <v/>
      </c>
      <c r="AQ463" s="322"/>
      <c r="AR463" s="322"/>
      <c r="AS463" s="322"/>
      <c r="AT463" s="322"/>
      <c r="AU463" s="322"/>
      <c r="AV463" s="322"/>
      <c r="AW463" s="81">
        <f ca="1">AK463+1</f>
        <v>718</v>
      </c>
      <c r="AX463" s="28"/>
      <c r="AY463" s="318" t="s">
        <v>96</v>
      </c>
      <c r="AZ463" s="319"/>
      <c r="BA463" s="320"/>
      <c r="BB463" s="321" t="str">
        <f ca="1">IFERROR(IF(INDEX('Staff List'!$U$9:$U$358, MATCH(BI462, 'Staff List'!$B$9:$B$358, 0))="", "", INDEX('Staff List'!$U$9:$U$358, MATCH(BI462, 'Staff List'!$B$9:$B$358, 0))), "")</f>
        <v/>
      </c>
      <c r="BC463" s="322"/>
      <c r="BD463" s="322"/>
      <c r="BE463" s="322"/>
      <c r="BF463" s="322"/>
      <c r="BG463" s="322"/>
      <c r="BH463" s="322"/>
      <c r="BI463" s="81">
        <f ca="1">AW463+1</f>
        <v>719</v>
      </c>
      <c r="BJ463" s="29"/>
      <c r="BK463" s="1"/>
    </row>
    <row r="464" spans="1:63" x14ac:dyDescent="0.25">
      <c r="A464" s="1"/>
      <c r="B464" s="27"/>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c r="BA464" s="28"/>
      <c r="BB464" s="28"/>
      <c r="BC464" s="28"/>
      <c r="BD464" s="28"/>
      <c r="BE464" s="28"/>
      <c r="BF464" s="28"/>
      <c r="BG464" s="28"/>
      <c r="BH464" s="28"/>
      <c r="BI464" s="28"/>
      <c r="BJ464" s="29"/>
      <c r="BK464" s="1"/>
    </row>
    <row r="465" spans="1:63" x14ac:dyDescent="0.25">
      <c r="A465" s="1"/>
      <c r="B465" s="27"/>
      <c r="C465" s="121" t="str">
        <f ca="1">"Tier "&amp;M471&amp;""</f>
        <v xml:space="preserve">Tier </v>
      </c>
      <c r="D465" s="122"/>
      <c r="E465" s="122"/>
      <c r="F465" s="122"/>
      <c r="G465" s="122"/>
      <c r="H465" s="122"/>
      <c r="I465" s="122"/>
      <c r="J465" s="122"/>
      <c r="K465" s="122"/>
      <c r="L465" s="122"/>
      <c r="M465" s="239"/>
      <c r="N465" s="28"/>
      <c r="O465" s="121" t="str">
        <f ca="1">"Tier "&amp;Y471&amp;""</f>
        <v xml:space="preserve">Tier </v>
      </c>
      <c r="P465" s="122"/>
      <c r="Q465" s="122"/>
      <c r="R465" s="122"/>
      <c r="S465" s="122"/>
      <c r="T465" s="122"/>
      <c r="U465" s="122"/>
      <c r="V465" s="122"/>
      <c r="W465" s="122"/>
      <c r="X465" s="122"/>
      <c r="Y465" s="239"/>
      <c r="Z465" s="28"/>
      <c r="AA465" s="121" t="str">
        <f ca="1">"Tier "&amp;AK471&amp;""</f>
        <v xml:space="preserve">Tier </v>
      </c>
      <c r="AB465" s="122"/>
      <c r="AC465" s="122"/>
      <c r="AD465" s="122"/>
      <c r="AE465" s="122"/>
      <c r="AF465" s="122"/>
      <c r="AG465" s="122"/>
      <c r="AH465" s="122"/>
      <c r="AI465" s="122"/>
      <c r="AJ465" s="122"/>
      <c r="AK465" s="239"/>
      <c r="AL465" s="28"/>
      <c r="AM465" s="121" t="str">
        <f ca="1">"Tier "&amp;AW471&amp;""</f>
        <v xml:space="preserve">Tier </v>
      </c>
      <c r="AN465" s="122"/>
      <c r="AO465" s="122"/>
      <c r="AP465" s="122"/>
      <c r="AQ465" s="122"/>
      <c r="AR465" s="122"/>
      <c r="AS465" s="122"/>
      <c r="AT465" s="122"/>
      <c r="AU465" s="122"/>
      <c r="AV465" s="122"/>
      <c r="AW465" s="239"/>
      <c r="AX465" s="28"/>
      <c r="AY465" s="121" t="str">
        <f ca="1">"Tier "&amp;BI471&amp;""</f>
        <v xml:space="preserve">Tier </v>
      </c>
      <c r="AZ465" s="122"/>
      <c r="BA465" s="122"/>
      <c r="BB465" s="122"/>
      <c r="BC465" s="122"/>
      <c r="BD465" s="122"/>
      <c r="BE465" s="122"/>
      <c r="BF465" s="122"/>
      <c r="BG465" s="122"/>
      <c r="BH465" s="122"/>
      <c r="BI465" s="239"/>
      <c r="BJ465" s="29"/>
      <c r="BK465" s="1"/>
    </row>
    <row r="466" spans="1:63" x14ac:dyDescent="0.25">
      <c r="A466" s="1"/>
      <c r="B466" s="27"/>
      <c r="C466" s="326" t="s">
        <v>91</v>
      </c>
      <c r="D466" s="325"/>
      <c r="E466" s="327"/>
      <c r="F466" s="328" t="str">
        <f ca="1">IFERROR(IF(INDEX('Staff List'!$C$9:$C$358, MATCH(M472, 'Staff List'!$B$9:$B$358, 0))="", "", INDEX('Staff List'!$C$9:$C$358, MATCH(M472, 'Staff List'!$B$9:$B$358, 0))), "")</f>
        <v/>
      </c>
      <c r="G466" s="329"/>
      <c r="H466" s="329"/>
      <c r="I466" s="329"/>
      <c r="J466" s="329"/>
      <c r="K466" s="329"/>
      <c r="L466" s="329"/>
      <c r="M466" s="330"/>
      <c r="N466" s="28"/>
      <c r="O466" s="326" t="s">
        <v>91</v>
      </c>
      <c r="P466" s="325"/>
      <c r="Q466" s="327"/>
      <c r="R466" s="328" t="str">
        <f ca="1">IFERROR(IF(INDEX('Staff List'!$C$9:$C$358, MATCH(Y472, 'Staff List'!$B$9:$B$358, 0))="", "", INDEX('Staff List'!$C$9:$C$358, MATCH(Y472, 'Staff List'!$B$9:$B$358, 0))), "")</f>
        <v/>
      </c>
      <c r="S466" s="329"/>
      <c r="T466" s="329"/>
      <c r="U466" s="329"/>
      <c r="V466" s="329"/>
      <c r="W466" s="329"/>
      <c r="X466" s="329"/>
      <c r="Y466" s="330"/>
      <c r="Z466" s="28"/>
      <c r="AA466" s="326" t="s">
        <v>91</v>
      </c>
      <c r="AB466" s="325"/>
      <c r="AC466" s="327"/>
      <c r="AD466" s="328" t="str">
        <f ca="1">IFERROR(IF(INDEX('Staff List'!$C$9:$C$358, MATCH(AK472, 'Staff List'!$B$9:$B$358, 0))="", "", INDEX('Staff List'!$C$9:$C$358, MATCH(AK472, 'Staff List'!$B$9:$B$358, 0))), "")</f>
        <v/>
      </c>
      <c r="AE466" s="329"/>
      <c r="AF466" s="329"/>
      <c r="AG466" s="329"/>
      <c r="AH466" s="329"/>
      <c r="AI466" s="329"/>
      <c r="AJ466" s="329"/>
      <c r="AK466" s="330"/>
      <c r="AL466" s="28"/>
      <c r="AM466" s="326" t="s">
        <v>91</v>
      </c>
      <c r="AN466" s="325"/>
      <c r="AO466" s="327"/>
      <c r="AP466" s="328" t="str">
        <f ca="1">IFERROR(IF(INDEX('Staff List'!$C$9:$C$358, MATCH(AW472, 'Staff List'!$B$9:$B$358, 0))="", "", INDEX('Staff List'!$C$9:$C$358, MATCH(AW472, 'Staff List'!$B$9:$B$358, 0))), "")</f>
        <v/>
      </c>
      <c r="AQ466" s="329"/>
      <c r="AR466" s="329"/>
      <c r="AS466" s="329"/>
      <c r="AT466" s="329"/>
      <c r="AU466" s="329"/>
      <c r="AV466" s="329"/>
      <c r="AW466" s="330"/>
      <c r="AX466" s="28"/>
      <c r="AY466" s="326" t="s">
        <v>91</v>
      </c>
      <c r="AZ466" s="325"/>
      <c r="BA466" s="327"/>
      <c r="BB466" s="328" t="str">
        <f ca="1">IFERROR(IF(INDEX('Staff List'!$C$9:$C$358, MATCH(BI472, 'Staff List'!$B$9:$B$358, 0))="", "", INDEX('Staff List'!$C$9:$C$358, MATCH(BI472, 'Staff List'!$B$9:$B$358, 0))), "")</f>
        <v/>
      </c>
      <c r="BC466" s="329"/>
      <c r="BD466" s="329"/>
      <c r="BE466" s="329"/>
      <c r="BF466" s="329"/>
      <c r="BG466" s="329"/>
      <c r="BH466" s="329"/>
      <c r="BI466" s="330"/>
      <c r="BJ466" s="29"/>
      <c r="BK466" s="1"/>
    </row>
    <row r="467" spans="1:63" x14ac:dyDescent="0.25">
      <c r="A467" s="1"/>
      <c r="B467" s="27"/>
      <c r="C467" s="332" t="s">
        <v>90</v>
      </c>
      <c r="D467" s="333"/>
      <c r="E467" s="72" t="str">
        <f ca="1">IFERROR(INDEX('Staff List'!$K$9:$K$358, MATCH(M472, 'Staff List'!$B$9:$B$358, 0)), "")</f>
        <v/>
      </c>
      <c r="F467" s="317" t="str">
        <f ca="1">IFERROR(IF(INDEX('Staff List'!$D$9:$D$358, MATCH(M472, 'Staff List'!$B$9:$B$358, 0))="", "", INDEX('Staff List'!$D$9:$D$358, MATCH(M472, 'Staff List'!$B$9:$B$358, 0))), "")</f>
        <v/>
      </c>
      <c r="G467" s="313"/>
      <c r="H467" s="313"/>
      <c r="I467" s="313"/>
      <c r="J467" s="313"/>
      <c r="K467" s="313"/>
      <c r="L467" s="313"/>
      <c r="M467" s="331"/>
      <c r="N467" s="28"/>
      <c r="O467" s="332" t="s">
        <v>90</v>
      </c>
      <c r="P467" s="333"/>
      <c r="Q467" s="72" t="str">
        <f ca="1">IFERROR(INDEX('Staff List'!$K$9:$K$358, MATCH(Y472, 'Staff List'!$B$9:$B$358, 0)), "")</f>
        <v/>
      </c>
      <c r="R467" s="317" t="str">
        <f ca="1">IFERROR(IF(INDEX('Staff List'!$D$9:$D$358, MATCH(Y472, 'Staff List'!$B$9:$B$358, 0))="", "", INDEX('Staff List'!$D$9:$D$358, MATCH(Y472, 'Staff List'!$B$9:$B$358, 0))), "")</f>
        <v/>
      </c>
      <c r="S467" s="313"/>
      <c r="T467" s="313"/>
      <c r="U467" s="313"/>
      <c r="V467" s="313"/>
      <c r="W467" s="313"/>
      <c r="X467" s="313"/>
      <c r="Y467" s="331"/>
      <c r="Z467" s="28"/>
      <c r="AA467" s="332" t="s">
        <v>90</v>
      </c>
      <c r="AB467" s="333"/>
      <c r="AC467" s="72" t="str">
        <f ca="1">IFERROR(INDEX('Staff List'!$K$9:$K$358, MATCH(AK472, 'Staff List'!$B$9:$B$358, 0)), "")</f>
        <v/>
      </c>
      <c r="AD467" s="317" t="str">
        <f ca="1">IFERROR(IF(INDEX('Staff List'!$D$9:$D$358, MATCH(AK472, 'Staff List'!$B$9:$B$358, 0))="", "", INDEX('Staff List'!$D$9:$D$358, MATCH(AK472, 'Staff List'!$B$9:$B$358, 0))), "")</f>
        <v/>
      </c>
      <c r="AE467" s="313"/>
      <c r="AF467" s="313"/>
      <c r="AG467" s="313"/>
      <c r="AH467" s="313"/>
      <c r="AI467" s="313"/>
      <c r="AJ467" s="313"/>
      <c r="AK467" s="331"/>
      <c r="AL467" s="28"/>
      <c r="AM467" s="332" t="s">
        <v>90</v>
      </c>
      <c r="AN467" s="333"/>
      <c r="AO467" s="72" t="str">
        <f ca="1">IFERROR(INDEX('Staff List'!$K$9:$K$358, MATCH(AW472, 'Staff List'!$B$9:$B$358, 0)), "")</f>
        <v/>
      </c>
      <c r="AP467" s="317" t="str">
        <f ca="1">IFERROR(IF(INDEX('Staff List'!$D$9:$D$358, MATCH(AW472, 'Staff List'!$B$9:$B$358, 0))="", "", INDEX('Staff List'!$D$9:$D$358, MATCH(AW472, 'Staff List'!$B$9:$B$358, 0))), "")</f>
        <v/>
      </c>
      <c r="AQ467" s="313"/>
      <c r="AR467" s="313"/>
      <c r="AS467" s="313"/>
      <c r="AT467" s="313"/>
      <c r="AU467" s="313"/>
      <c r="AV467" s="313"/>
      <c r="AW467" s="331"/>
      <c r="AX467" s="28"/>
      <c r="AY467" s="332" t="s">
        <v>90</v>
      </c>
      <c r="AZ467" s="333"/>
      <c r="BA467" s="72" t="str">
        <f ca="1">IFERROR(INDEX('Staff List'!$K$9:$K$358, MATCH(BI472, 'Staff List'!$B$9:$B$358, 0)), "")</f>
        <v/>
      </c>
      <c r="BB467" s="317" t="str">
        <f ca="1">IFERROR(IF(INDEX('Staff List'!$D$9:$D$358, MATCH(BI472, 'Staff List'!$B$9:$B$358, 0))="", "", INDEX('Staff List'!$D$9:$D$358, MATCH(BI472, 'Staff List'!$B$9:$B$358, 0))), "")</f>
        <v/>
      </c>
      <c r="BC467" s="313"/>
      <c r="BD467" s="313"/>
      <c r="BE467" s="313"/>
      <c r="BF467" s="313"/>
      <c r="BG467" s="313"/>
      <c r="BH467" s="313"/>
      <c r="BI467" s="331"/>
      <c r="BJ467" s="29"/>
      <c r="BK467" s="1"/>
    </row>
    <row r="468" spans="1:63" x14ac:dyDescent="0.25">
      <c r="A468" s="1"/>
      <c r="B468" s="27"/>
      <c r="C468" s="314" t="s">
        <v>95</v>
      </c>
      <c r="D468" s="315"/>
      <c r="E468" s="315"/>
      <c r="F468" s="325"/>
      <c r="G468" s="73" t="str">
        <f ca="1">IFERROR(INDEX('Staff List'!$H$9:$H$358, MATCH(M472, 'Staff List'!$B$9:$B$358, 0)), "")</f>
        <v/>
      </c>
      <c r="H468" s="323" t="str">
        <f ca="1">IFERROR(INDEX('Staff List'!$AU$6:$AU$10, MATCH(G468, 'Staff List'!$AJ$6:$AJ$10, 0)), "")</f>
        <v/>
      </c>
      <c r="I468" s="324"/>
      <c r="J468" s="324"/>
      <c r="K468" s="324"/>
      <c r="L468" s="324"/>
      <c r="M468" s="331"/>
      <c r="N468" s="28"/>
      <c r="O468" s="314" t="s">
        <v>95</v>
      </c>
      <c r="P468" s="315"/>
      <c r="Q468" s="315"/>
      <c r="R468" s="325"/>
      <c r="S468" s="73" t="str">
        <f ca="1">IFERROR(INDEX('Staff List'!$H$9:$H$358, MATCH(Y472, 'Staff List'!$B$9:$B$358, 0)), "")</f>
        <v/>
      </c>
      <c r="T468" s="323" t="str">
        <f ca="1">IFERROR(INDEX('Staff List'!$AU$6:$AU$10, MATCH(S468, 'Staff List'!$AJ$6:$AJ$10, 0)), "")</f>
        <v/>
      </c>
      <c r="U468" s="324"/>
      <c r="V468" s="324"/>
      <c r="W468" s="324"/>
      <c r="X468" s="324"/>
      <c r="Y468" s="331"/>
      <c r="Z468" s="28"/>
      <c r="AA468" s="314" t="s">
        <v>95</v>
      </c>
      <c r="AB468" s="315"/>
      <c r="AC468" s="315"/>
      <c r="AD468" s="325"/>
      <c r="AE468" s="73" t="str">
        <f ca="1">IFERROR(INDEX('Staff List'!$H$9:$H$358, MATCH(AK472, 'Staff List'!$B$9:$B$358, 0)), "")</f>
        <v/>
      </c>
      <c r="AF468" s="323" t="str">
        <f ca="1">IFERROR(INDEX('Staff List'!$AU$6:$AU$10, MATCH(AE468, 'Staff List'!$AJ$6:$AJ$10, 0)), "")</f>
        <v/>
      </c>
      <c r="AG468" s="324"/>
      <c r="AH468" s="324"/>
      <c r="AI468" s="324"/>
      <c r="AJ468" s="324"/>
      <c r="AK468" s="331"/>
      <c r="AL468" s="28"/>
      <c r="AM468" s="314" t="s">
        <v>95</v>
      </c>
      <c r="AN468" s="315"/>
      <c r="AO468" s="315"/>
      <c r="AP468" s="325"/>
      <c r="AQ468" s="73" t="str">
        <f ca="1">IFERROR(INDEX('Staff List'!$H$9:$H$358, MATCH(AW472, 'Staff List'!$B$9:$B$358, 0)), "")</f>
        <v/>
      </c>
      <c r="AR468" s="323" t="str">
        <f ca="1">IFERROR(INDEX('Staff List'!$AU$6:$AU$10, MATCH(AQ468, 'Staff List'!$AJ$6:$AJ$10, 0)), "")</f>
        <v/>
      </c>
      <c r="AS468" s="324"/>
      <c r="AT468" s="324"/>
      <c r="AU468" s="324"/>
      <c r="AV468" s="324"/>
      <c r="AW468" s="331"/>
      <c r="AX468" s="28"/>
      <c r="AY468" s="314" t="s">
        <v>95</v>
      </c>
      <c r="AZ468" s="315"/>
      <c r="BA468" s="315"/>
      <c r="BB468" s="325"/>
      <c r="BC468" s="73" t="str">
        <f ca="1">IFERROR(INDEX('Staff List'!$H$9:$H$358, MATCH(BI472, 'Staff List'!$B$9:$B$358, 0)), "")</f>
        <v/>
      </c>
      <c r="BD468" s="323" t="str">
        <f ca="1">IFERROR(INDEX('Staff List'!$AU$6:$AU$10, MATCH(BC468, 'Staff List'!$AJ$6:$AJ$10, 0)), "")</f>
        <v/>
      </c>
      <c r="BE468" s="324"/>
      <c r="BF468" s="324"/>
      <c r="BG468" s="324"/>
      <c r="BH468" s="324"/>
      <c r="BI468" s="331"/>
      <c r="BJ468" s="29"/>
      <c r="BK468" s="1"/>
    </row>
    <row r="469" spans="1:63" x14ac:dyDescent="0.25">
      <c r="A469" s="1"/>
      <c r="B469" s="27"/>
      <c r="C469" s="314" t="s">
        <v>94</v>
      </c>
      <c r="D469" s="315"/>
      <c r="E469" s="315"/>
      <c r="F469" s="315"/>
      <c r="G469" s="74" t="str">
        <f ca="1">IFERROR(INDEX('Staff List'!$G$9:$G$358, MATCH(M472, 'Staff List'!$B$9:$B$358, 0)), "")</f>
        <v/>
      </c>
      <c r="H469" s="317" t="str">
        <f ca="1">IFERROR(INDEX('Staff List'!$AP$6:$AP$8, MATCH(G469, 'Staff List'!$AI$6:$AI$8, 0)), "")</f>
        <v/>
      </c>
      <c r="I469" s="313"/>
      <c r="J469" s="313"/>
      <c r="K469" s="313"/>
      <c r="L469" s="313"/>
      <c r="M469" s="331"/>
      <c r="N469" s="28"/>
      <c r="O469" s="314" t="s">
        <v>94</v>
      </c>
      <c r="P469" s="315"/>
      <c r="Q469" s="315"/>
      <c r="R469" s="315"/>
      <c r="S469" s="74" t="str">
        <f ca="1">IFERROR(INDEX('Staff List'!$G$9:$G$358, MATCH(Y472, 'Staff List'!$B$9:$B$358, 0)), "")</f>
        <v/>
      </c>
      <c r="T469" s="317" t="str">
        <f ca="1">IFERROR(INDEX('Staff List'!$AP$6:$AP$8, MATCH(S469, 'Staff List'!$AI$6:$AI$8, 0)), "")</f>
        <v/>
      </c>
      <c r="U469" s="313"/>
      <c r="V469" s="313"/>
      <c r="W469" s="313"/>
      <c r="X469" s="313"/>
      <c r="Y469" s="331"/>
      <c r="Z469" s="28"/>
      <c r="AA469" s="314" t="s">
        <v>94</v>
      </c>
      <c r="AB469" s="315"/>
      <c r="AC469" s="315"/>
      <c r="AD469" s="315"/>
      <c r="AE469" s="74" t="str">
        <f ca="1">IFERROR(INDEX('Staff List'!$G$9:$G$358, MATCH(AK472, 'Staff List'!$B$9:$B$358, 0)), "")</f>
        <v/>
      </c>
      <c r="AF469" s="317" t="str">
        <f ca="1">IFERROR(INDEX('Staff List'!$AP$6:$AP$8, MATCH(AE469, 'Staff List'!$AI$6:$AI$8, 0)), "")</f>
        <v/>
      </c>
      <c r="AG469" s="313"/>
      <c r="AH469" s="313"/>
      <c r="AI469" s="313"/>
      <c r="AJ469" s="313"/>
      <c r="AK469" s="331"/>
      <c r="AL469" s="28"/>
      <c r="AM469" s="314" t="s">
        <v>94</v>
      </c>
      <c r="AN469" s="315"/>
      <c r="AO469" s="315"/>
      <c r="AP469" s="315"/>
      <c r="AQ469" s="74" t="str">
        <f ca="1">IFERROR(INDEX('Staff List'!$G$9:$G$358, MATCH(AW472, 'Staff List'!$B$9:$B$358, 0)), "")</f>
        <v/>
      </c>
      <c r="AR469" s="317" t="str">
        <f ca="1">IFERROR(INDEX('Staff List'!$AP$6:$AP$8, MATCH(AQ469, 'Staff List'!$AI$6:$AI$8, 0)), "")</f>
        <v/>
      </c>
      <c r="AS469" s="313"/>
      <c r="AT469" s="313"/>
      <c r="AU469" s="313"/>
      <c r="AV469" s="313"/>
      <c r="AW469" s="331"/>
      <c r="AX469" s="28"/>
      <c r="AY469" s="314" t="s">
        <v>94</v>
      </c>
      <c r="AZ469" s="315"/>
      <c r="BA469" s="315"/>
      <c r="BB469" s="315"/>
      <c r="BC469" s="74" t="str">
        <f ca="1">IFERROR(INDEX('Staff List'!$G$9:$G$358, MATCH(BI472, 'Staff List'!$B$9:$B$358, 0)), "")</f>
        <v/>
      </c>
      <c r="BD469" s="317" t="str">
        <f ca="1">IFERROR(INDEX('Staff List'!$AP$6:$AP$8, MATCH(BC469, 'Staff List'!$AI$6:$AI$8, 0)), "")</f>
        <v/>
      </c>
      <c r="BE469" s="313"/>
      <c r="BF469" s="313"/>
      <c r="BG469" s="313"/>
      <c r="BH469" s="313"/>
      <c r="BI469" s="331"/>
      <c r="BJ469" s="29"/>
      <c r="BK469" s="1"/>
    </row>
    <row r="470" spans="1:63" x14ac:dyDescent="0.25">
      <c r="A470" s="1"/>
      <c r="B470" s="27"/>
      <c r="C470" s="314" t="s">
        <v>97</v>
      </c>
      <c r="D470" s="315"/>
      <c r="E470" s="315"/>
      <c r="F470" s="319"/>
      <c r="G470" s="320"/>
      <c r="H470" s="317" t="str">
        <f ca="1">IFERROR(INDEX('Staff List'!$AT$6:$AT$8, MATCH(E467, 'Staff List'!$AM$6:$AM$8, 0)), "")</f>
        <v/>
      </c>
      <c r="I470" s="313"/>
      <c r="J470" s="313"/>
      <c r="K470" s="313"/>
      <c r="L470" s="313"/>
      <c r="M470" s="75" t="e">
        <f ca="1">INDEX($BY$2:$BY$401, MATCH(M473, $BT$2:$BT$401, 0))</f>
        <v>#N/A</v>
      </c>
      <c r="N470" s="28"/>
      <c r="O470" s="314" t="s">
        <v>97</v>
      </c>
      <c r="P470" s="315"/>
      <c r="Q470" s="315"/>
      <c r="R470" s="319"/>
      <c r="S470" s="320"/>
      <c r="T470" s="317" t="str">
        <f ca="1">IFERROR(INDEX('Staff List'!$AT$6:$AT$8, MATCH(Q467, 'Staff List'!$AM$6:$AM$8, 0)), "")</f>
        <v/>
      </c>
      <c r="U470" s="313"/>
      <c r="V470" s="313"/>
      <c r="W470" s="313"/>
      <c r="X470" s="313"/>
      <c r="Y470" s="75" t="e">
        <f ca="1">INDEX($BY$2:$BY$401, MATCH(Y473, $BT$2:$BT$401, 0))</f>
        <v>#N/A</v>
      </c>
      <c r="Z470" s="28"/>
      <c r="AA470" s="314" t="s">
        <v>97</v>
      </c>
      <c r="AB470" s="315"/>
      <c r="AC470" s="315"/>
      <c r="AD470" s="319"/>
      <c r="AE470" s="320"/>
      <c r="AF470" s="317" t="str">
        <f ca="1">IFERROR(INDEX('Staff List'!$AT$6:$AT$8, MATCH(AC467, 'Staff List'!$AM$6:$AM$8, 0)), "")</f>
        <v/>
      </c>
      <c r="AG470" s="313"/>
      <c r="AH470" s="313"/>
      <c r="AI470" s="313"/>
      <c r="AJ470" s="313"/>
      <c r="AK470" s="75" t="e">
        <f ca="1">INDEX($BY$2:$BY$401, MATCH(AK473, $BT$2:$BT$401, 0))</f>
        <v>#N/A</v>
      </c>
      <c r="AL470" s="28"/>
      <c r="AM470" s="314" t="s">
        <v>97</v>
      </c>
      <c r="AN470" s="315"/>
      <c r="AO470" s="315"/>
      <c r="AP470" s="319"/>
      <c r="AQ470" s="320"/>
      <c r="AR470" s="317" t="str">
        <f ca="1">IFERROR(INDEX('Staff List'!$AT$6:$AT$8, MATCH(AO467, 'Staff List'!$AM$6:$AM$8, 0)), "")</f>
        <v/>
      </c>
      <c r="AS470" s="313"/>
      <c r="AT470" s="313"/>
      <c r="AU470" s="313"/>
      <c r="AV470" s="313"/>
      <c r="AW470" s="75" t="e">
        <f ca="1">INDEX($BY$2:$BY$401, MATCH(AW473, $BT$2:$BT$401, 0))</f>
        <v>#N/A</v>
      </c>
      <c r="AX470" s="28"/>
      <c r="AY470" s="314" t="s">
        <v>97</v>
      </c>
      <c r="AZ470" s="315"/>
      <c r="BA470" s="315"/>
      <c r="BB470" s="319"/>
      <c r="BC470" s="320"/>
      <c r="BD470" s="317" t="str">
        <f ca="1">IFERROR(INDEX('Staff List'!$AT$6:$AT$8, MATCH(BA467, 'Staff List'!$AM$6:$AM$8, 0)), "")</f>
        <v/>
      </c>
      <c r="BE470" s="313"/>
      <c r="BF470" s="313"/>
      <c r="BG470" s="313"/>
      <c r="BH470" s="313"/>
      <c r="BI470" s="75" t="e">
        <f ca="1">INDEX($BY$2:$BY$401, MATCH(BI473, $BT$2:$BT$401, 0))</f>
        <v>#N/A</v>
      </c>
      <c r="BJ470" s="29"/>
      <c r="BK470" s="1"/>
    </row>
    <row r="471" spans="1:63" x14ac:dyDescent="0.25">
      <c r="A471" s="1"/>
      <c r="B471" s="27"/>
      <c r="C471" s="314" t="s">
        <v>93</v>
      </c>
      <c r="D471" s="315"/>
      <c r="E471" s="316"/>
      <c r="F471" s="313" t="str">
        <f ca="1">IFERROR(IF(INDEX('Staff List'!$M$9:$M$358, MATCH(M472, 'Staff List'!$B$9:$B$358, 0))="", "", INDEX('Staff List'!$M$9:$M$358, MATCH(M472, 'Staff List'!$B$9:$B$358, 0))), "")</f>
        <v/>
      </c>
      <c r="G471" s="313"/>
      <c r="H471" s="313"/>
      <c r="I471" s="313"/>
      <c r="J471" s="313"/>
      <c r="K471" s="313"/>
      <c r="L471" s="313"/>
      <c r="M471" s="75" t="str">
        <f ca="1">IFERROR(INDEX($BO$2:$BO$351, MATCH(M470, $BP$2:$BP$351, 0)), "")</f>
        <v/>
      </c>
      <c r="N471" s="28"/>
      <c r="O471" s="314" t="s">
        <v>93</v>
      </c>
      <c r="P471" s="315"/>
      <c r="Q471" s="316"/>
      <c r="R471" s="313" t="str">
        <f ca="1">IFERROR(IF(INDEX('Staff List'!$M$9:$M$358, MATCH(Y472, 'Staff List'!$B$9:$B$358, 0))="", "", INDEX('Staff List'!$M$9:$M$358, MATCH(Y472, 'Staff List'!$B$9:$B$358, 0))), "")</f>
        <v/>
      </c>
      <c r="S471" s="313"/>
      <c r="T471" s="313"/>
      <c r="U471" s="313"/>
      <c r="V471" s="313"/>
      <c r="W471" s="313"/>
      <c r="X471" s="313"/>
      <c r="Y471" s="75" t="str">
        <f ca="1">IFERROR(INDEX($BO$2:$BO$351, MATCH(Y470, $BP$2:$BP$351, 0)), "")</f>
        <v/>
      </c>
      <c r="Z471" s="28"/>
      <c r="AA471" s="314" t="s">
        <v>93</v>
      </c>
      <c r="AB471" s="315"/>
      <c r="AC471" s="316"/>
      <c r="AD471" s="313" t="str">
        <f ca="1">IFERROR(IF(INDEX('Staff List'!$M$9:$M$358, MATCH(AK472, 'Staff List'!$B$9:$B$358, 0))="", "", INDEX('Staff List'!$M$9:$M$358, MATCH(AK472, 'Staff List'!$B$9:$B$358, 0))), "")</f>
        <v/>
      </c>
      <c r="AE471" s="313"/>
      <c r="AF471" s="313"/>
      <c r="AG471" s="313"/>
      <c r="AH471" s="313"/>
      <c r="AI471" s="313"/>
      <c r="AJ471" s="313"/>
      <c r="AK471" s="75" t="str">
        <f ca="1">IFERROR(INDEX($BO$2:$BO$351, MATCH(AK470, $BP$2:$BP$351, 0)), "")</f>
        <v/>
      </c>
      <c r="AL471" s="28"/>
      <c r="AM471" s="314" t="s">
        <v>93</v>
      </c>
      <c r="AN471" s="315"/>
      <c r="AO471" s="316"/>
      <c r="AP471" s="313" t="str">
        <f ca="1">IFERROR(IF(INDEX('Staff List'!$M$9:$M$358, MATCH(AW472, 'Staff List'!$B$9:$B$358, 0))="", "", INDEX('Staff List'!$M$9:$M$358, MATCH(AW472, 'Staff List'!$B$9:$B$358, 0))), "")</f>
        <v/>
      </c>
      <c r="AQ471" s="313"/>
      <c r="AR471" s="313"/>
      <c r="AS471" s="313"/>
      <c r="AT471" s="313"/>
      <c r="AU471" s="313"/>
      <c r="AV471" s="313"/>
      <c r="AW471" s="75" t="str">
        <f ca="1">IFERROR(INDEX($BO$2:$BO$351, MATCH(AW470, $BP$2:$BP$351, 0)), "")</f>
        <v/>
      </c>
      <c r="AX471" s="28"/>
      <c r="AY471" s="314" t="s">
        <v>93</v>
      </c>
      <c r="AZ471" s="315"/>
      <c r="BA471" s="316"/>
      <c r="BB471" s="313" t="str">
        <f ca="1">IFERROR(IF(INDEX('Staff List'!$M$9:$M$358, MATCH(BI472, 'Staff List'!$B$9:$B$358, 0))="", "", INDEX('Staff List'!$M$9:$M$358, MATCH(BI472, 'Staff List'!$B$9:$B$358, 0))), "")</f>
        <v/>
      </c>
      <c r="BC471" s="313"/>
      <c r="BD471" s="313"/>
      <c r="BE471" s="313"/>
      <c r="BF471" s="313"/>
      <c r="BG471" s="313"/>
      <c r="BH471" s="313"/>
      <c r="BI471" s="75" t="str">
        <f ca="1">IFERROR(INDEX($BO$2:$BO$351, MATCH(BI470, $BP$2:$BP$351, 0)), "")</f>
        <v/>
      </c>
      <c r="BJ471" s="29"/>
      <c r="BK471" s="1"/>
    </row>
    <row r="472" spans="1:63" x14ac:dyDescent="0.25">
      <c r="A472" s="1"/>
      <c r="B472" s="27"/>
      <c r="C472" s="314" t="s">
        <v>92</v>
      </c>
      <c r="D472" s="315"/>
      <c r="E472" s="316"/>
      <c r="F472" s="317" t="str">
        <f ca="1">IFERROR(IF(INDEX('Staff List'!$Q$9:$Q$358, MATCH(M472, 'Staff List'!$B$9:$B$358, 0))="", "", INDEX('Staff List'!$Q$9:$Q$358, MATCH(M472, 'Staff List'!$B$9:$B$358, 0))), "")</f>
        <v/>
      </c>
      <c r="G472" s="313"/>
      <c r="H472" s="313"/>
      <c r="I472" s="313"/>
      <c r="J472" s="313"/>
      <c r="K472" s="313"/>
      <c r="L472" s="313"/>
      <c r="M472" s="75" t="str">
        <f ca="1">IFERROR(IF(M470="", "", INDEX($BN$2:$BN$351, MATCH(M470, $BP$2:$BP$351, 0))), "")</f>
        <v/>
      </c>
      <c r="N472" s="28"/>
      <c r="O472" s="314" t="s">
        <v>92</v>
      </c>
      <c r="P472" s="315"/>
      <c r="Q472" s="316"/>
      <c r="R472" s="317" t="str">
        <f ca="1">IFERROR(IF(INDEX('Staff List'!$Q$9:$Q$358, MATCH(Y472, 'Staff List'!$B$9:$B$358, 0))="", "", INDEX('Staff List'!$Q$9:$Q$358, MATCH(Y472, 'Staff List'!$B$9:$B$358, 0))), "")</f>
        <v/>
      </c>
      <c r="S472" s="313"/>
      <c r="T472" s="313"/>
      <c r="U472" s="313"/>
      <c r="V472" s="313"/>
      <c r="W472" s="313"/>
      <c r="X472" s="313"/>
      <c r="Y472" s="75" t="str">
        <f ca="1">IFERROR(IF(Y470="", "", INDEX($BN$2:$BN$351, MATCH(Y470, $BP$2:$BP$351, 0))), "")</f>
        <v/>
      </c>
      <c r="Z472" s="28"/>
      <c r="AA472" s="314" t="s">
        <v>92</v>
      </c>
      <c r="AB472" s="315"/>
      <c r="AC472" s="316"/>
      <c r="AD472" s="317" t="str">
        <f ca="1">IFERROR(IF(INDEX('Staff List'!$Q$9:$Q$358, MATCH(AK472, 'Staff List'!$B$9:$B$358, 0))="", "", INDEX('Staff List'!$Q$9:$Q$358, MATCH(AK472, 'Staff List'!$B$9:$B$358, 0))), "")</f>
        <v/>
      </c>
      <c r="AE472" s="313"/>
      <c r="AF472" s="313"/>
      <c r="AG472" s="313"/>
      <c r="AH472" s="313"/>
      <c r="AI472" s="313"/>
      <c r="AJ472" s="313"/>
      <c r="AK472" s="75" t="str">
        <f ca="1">IFERROR(IF(AK470="", "", INDEX($BN$2:$BN$351, MATCH(AK470, $BP$2:$BP$351, 0))), "")</f>
        <v/>
      </c>
      <c r="AL472" s="28"/>
      <c r="AM472" s="314" t="s">
        <v>92</v>
      </c>
      <c r="AN472" s="315"/>
      <c r="AO472" s="316"/>
      <c r="AP472" s="317" t="str">
        <f ca="1">IFERROR(IF(INDEX('Staff List'!$Q$9:$Q$358, MATCH(AW472, 'Staff List'!$B$9:$B$358, 0))="", "", INDEX('Staff List'!$Q$9:$Q$358, MATCH(AW472, 'Staff List'!$B$9:$B$358, 0))), "")</f>
        <v/>
      </c>
      <c r="AQ472" s="313"/>
      <c r="AR472" s="313"/>
      <c r="AS472" s="313"/>
      <c r="AT472" s="313"/>
      <c r="AU472" s="313"/>
      <c r="AV472" s="313"/>
      <c r="AW472" s="75" t="str">
        <f ca="1">IFERROR(IF(AW470="", "", INDEX($BN$2:$BN$351, MATCH(AW470, $BP$2:$BP$351, 0))), "")</f>
        <v/>
      </c>
      <c r="AX472" s="28"/>
      <c r="AY472" s="314" t="s">
        <v>92</v>
      </c>
      <c r="AZ472" s="315"/>
      <c r="BA472" s="316"/>
      <c r="BB472" s="317" t="str">
        <f ca="1">IFERROR(IF(INDEX('Staff List'!$Q$9:$Q$358, MATCH(BI472, 'Staff List'!$B$9:$B$358, 0))="", "", INDEX('Staff List'!$Q$9:$Q$358, MATCH(BI472, 'Staff List'!$B$9:$B$358, 0))), "")</f>
        <v/>
      </c>
      <c r="BC472" s="313"/>
      <c r="BD472" s="313"/>
      <c r="BE472" s="313"/>
      <c r="BF472" s="313"/>
      <c r="BG472" s="313"/>
      <c r="BH472" s="313"/>
      <c r="BI472" s="75" t="str">
        <f ca="1">IFERROR(IF(BI470="", "", INDEX($BN$2:$BN$351, MATCH(BI470, $BP$2:$BP$351, 0))), "")</f>
        <v/>
      </c>
      <c r="BJ472" s="29"/>
      <c r="BK472" s="1"/>
    </row>
    <row r="473" spans="1:63" x14ac:dyDescent="0.25">
      <c r="A473" s="1"/>
      <c r="B473" s="27"/>
      <c r="C473" s="318" t="s">
        <v>96</v>
      </c>
      <c r="D473" s="319"/>
      <c r="E473" s="320"/>
      <c r="F473" s="321" t="str">
        <f ca="1">IFERROR(IF(INDEX('Staff List'!$U$9:$U$358, MATCH(M472, 'Staff List'!$B$9:$B$358, 0))="", "", INDEX('Staff List'!$U$9:$U$358, MATCH(M472, 'Staff List'!$B$9:$B$358, 0))), "")</f>
        <v/>
      </c>
      <c r="G473" s="322"/>
      <c r="H473" s="322"/>
      <c r="I473" s="322"/>
      <c r="J473" s="322"/>
      <c r="K473" s="322"/>
      <c r="L473" s="322"/>
      <c r="M473" s="81">
        <f ca="1">BI463+1</f>
        <v>720</v>
      </c>
      <c r="N473" s="28"/>
      <c r="O473" s="318" t="s">
        <v>96</v>
      </c>
      <c r="P473" s="319"/>
      <c r="Q473" s="320"/>
      <c r="R473" s="321" t="str">
        <f ca="1">IFERROR(IF(INDEX('Staff List'!$U$9:$U$358, MATCH(Y472, 'Staff List'!$B$9:$B$358, 0))="", "", INDEX('Staff List'!$U$9:$U$358, MATCH(Y472, 'Staff List'!$B$9:$B$358, 0))), "")</f>
        <v/>
      </c>
      <c r="S473" s="322"/>
      <c r="T473" s="322"/>
      <c r="U473" s="322"/>
      <c r="V473" s="322"/>
      <c r="W473" s="322"/>
      <c r="X473" s="322"/>
      <c r="Y473" s="81">
        <f ca="1">M473+1</f>
        <v>721</v>
      </c>
      <c r="Z473" s="28"/>
      <c r="AA473" s="318" t="s">
        <v>96</v>
      </c>
      <c r="AB473" s="319"/>
      <c r="AC473" s="320"/>
      <c r="AD473" s="321" t="str">
        <f ca="1">IFERROR(IF(INDEX('Staff List'!$U$9:$U$358, MATCH(AK472, 'Staff List'!$B$9:$B$358, 0))="", "", INDEX('Staff List'!$U$9:$U$358, MATCH(AK472, 'Staff List'!$B$9:$B$358, 0))), "")</f>
        <v/>
      </c>
      <c r="AE473" s="322"/>
      <c r="AF473" s="322"/>
      <c r="AG473" s="322"/>
      <c r="AH473" s="322"/>
      <c r="AI473" s="322"/>
      <c r="AJ473" s="322"/>
      <c r="AK473" s="81">
        <f ca="1">Y473+1</f>
        <v>722</v>
      </c>
      <c r="AL473" s="28"/>
      <c r="AM473" s="318" t="s">
        <v>96</v>
      </c>
      <c r="AN473" s="319"/>
      <c r="AO473" s="320"/>
      <c r="AP473" s="321" t="str">
        <f ca="1">IFERROR(IF(INDEX('Staff List'!$U$9:$U$358, MATCH(AW472, 'Staff List'!$B$9:$B$358, 0))="", "", INDEX('Staff List'!$U$9:$U$358, MATCH(AW472, 'Staff List'!$B$9:$B$358, 0))), "")</f>
        <v/>
      </c>
      <c r="AQ473" s="322"/>
      <c r="AR473" s="322"/>
      <c r="AS473" s="322"/>
      <c r="AT473" s="322"/>
      <c r="AU473" s="322"/>
      <c r="AV473" s="322"/>
      <c r="AW473" s="81">
        <f ca="1">AK473+1</f>
        <v>723</v>
      </c>
      <c r="AX473" s="28"/>
      <c r="AY473" s="318" t="s">
        <v>96</v>
      </c>
      <c r="AZ473" s="319"/>
      <c r="BA473" s="320"/>
      <c r="BB473" s="321" t="str">
        <f ca="1">IFERROR(IF(INDEX('Staff List'!$U$9:$U$358, MATCH(BI472, 'Staff List'!$B$9:$B$358, 0))="", "", INDEX('Staff List'!$U$9:$U$358, MATCH(BI472, 'Staff List'!$B$9:$B$358, 0))), "")</f>
        <v/>
      </c>
      <c r="BC473" s="322"/>
      <c r="BD473" s="322"/>
      <c r="BE473" s="322"/>
      <c r="BF473" s="322"/>
      <c r="BG473" s="322"/>
      <c r="BH473" s="322"/>
      <c r="BI473" s="81">
        <f ca="1">AW473+1</f>
        <v>724</v>
      </c>
      <c r="BJ473" s="29"/>
      <c r="BK473" s="1"/>
    </row>
    <row r="474" spans="1:63" x14ac:dyDescent="0.25">
      <c r="A474" s="1"/>
      <c r="B474" s="27"/>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c r="BA474" s="28"/>
      <c r="BB474" s="28"/>
      <c r="BC474" s="28"/>
      <c r="BD474" s="28"/>
      <c r="BE474" s="28"/>
      <c r="BF474" s="28"/>
      <c r="BG474" s="28"/>
      <c r="BH474" s="28"/>
      <c r="BI474" s="28"/>
      <c r="BJ474" s="29"/>
      <c r="BK474" s="1"/>
    </row>
    <row r="475" spans="1:63" x14ac:dyDescent="0.25">
      <c r="A475" s="1"/>
      <c r="B475" s="27"/>
      <c r="C475" s="121" t="str">
        <f ca="1">"Tier "&amp;M481&amp;""</f>
        <v xml:space="preserve">Tier </v>
      </c>
      <c r="D475" s="122"/>
      <c r="E475" s="122"/>
      <c r="F475" s="122"/>
      <c r="G475" s="122"/>
      <c r="H475" s="122"/>
      <c r="I475" s="122"/>
      <c r="J475" s="122"/>
      <c r="K475" s="122"/>
      <c r="L475" s="122"/>
      <c r="M475" s="239"/>
      <c r="N475" s="28"/>
      <c r="O475" s="121" t="str">
        <f ca="1">"Tier "&amp;Y481&amp;""</f>
        <v xml:space="preserve">Tier </v>
      </c>
      <c r="P475" s="122"/>
      <c r="Q475" s="122"/>
      <c r="R475" s="122"/>
      <c r="S475" s="122"/>
      <c r="T475" s="122"/>
      <c r="U475" s="122"/>
      <c r="V475" s="122"/>
      <c r="W475" s="122"/>
      <c r="X475" s="122"/>
      <c r="Y475" s="239"/>
      <c r="Z475" s="28"/>
      <c r="AA475" s="121" t="str">
        <f ca="1">"Tier "&amp;AK481&amp;""</f>
        <v xml:space="preserve">Tier </v>
      </c>
      <c r="AB475" s="122"/>
      <c r="AC475" s="122"/>
      <c r="AD475" s="122"/>
      <c r="AE475" s="122"/>
      <c r="AF475" s="122"/>
      <c r="AG475" s="122"/>
      <c r="AH475" s="122"/>
      <c r="AI475" s="122"/>
      <c r="AJ475" s="122"/>
      <c r="AK475" s="239"/>
      <c r="AL475" s="28"/>
      <c r="AM475" s="121" t="str">
        <f ca="1">"Tier "&amp;AW481&amp;""</f>
        <v xml:space="preserve">Tier </v>
      </c>
      <c r="AN475" s="122"/>
      <c r="AO475" s="122"/>
      <c r="AP475" s="122"/>
      <c r="AQ475" s="122"/>
      <c r="AR475" s="122"/>
      <c r="AS475" s="122"/>
      <c r="AT475" s="122"/>
      <c r="AU475" s="122"/>
      <c r="AV475" s="122"/>
      <c r="AW475" s="239"/>
      <c r="AX475" s="28"/>
      <c r="AY475" s="121" t="str">
        <f ca="1">"Tier "&amp;BI481&amp;""</f>
        <v xml:space="preserve">Tier </v>
      </c>
      <c r="AZ475" s="122"/>
      <c r="BA475" s="122"/>
      <c r="BB475" s="122"/>
      <c r="BC475" s="122"/>
      <c r="BD475" s="122"/>
      <c r="BE475" s="122"/>
      <c r="BF475" s="122"/>
      <c r="BG475" s="122"/>
      <c r="BH475" s="122"/>
      <c r="BI475" s="239"/>
      <c r="BJ475" s="29"/>
      <c r="BK475" s="1"/>
    </row>
    <row r="476" spans="1:63" x14ac:dyDescent="0.25">
      <c r="A476" s="1"/>
      <c r="B476" s="27"/>
      <c r="C476" s="326" t="s">
        <v>91</v>
      </c>
      <c r="D476" s="325"/>
      <c r="E476" s="327"/>
      <c r="F476" s="328" t="str">
        <f ca="1">IFERROR(IF(INDEX('Staff List'!$C$9:$C$358, MATCH(M482, 'Staff List'!$B$9:$B$358, 0))="", "", INDEX('Staff List'!$C$9:$C$358, MATCH(M482, 'Staff List'!$B$9:$B$358, 0))), "")</f>
        <v/>
      </c>
      <c r="G476" s="329"/>
      <c r="H476" s="329"/>
      <c r="I476" s="329"/>
      <c r="J476" s="329"/>
      <c r="K476" s="329"/>
      <c r="L476" s="329"/>
      <c r="M476" s="330"/>
      <c r="N476" s="28"/>
      <c r="O476" s="326" t="s">
        <v>91</v>
      </c>
      <c r="P476" s="325"/>
      <c r="Q476" s="327"/>
      <c r="R476" s="328" t="str">
        <f ca="1">IFERROR(IF(INDEX('Staff List'!$C$9:$C$358, MATCH(Y482, 'Staff List'!$B$9:$B$358, 0))="", "", INDEX('Staff List'!$C$9:$C$358, MATCH(Y482, 'Staff List'!$B$9:$B$358, 0))), "")</f>
        <v/>
      </c>
      <c r="S476" s="329"/>
      <c r="T476" s="329"/>
      <c r="U476" s="329"/>
      <c r="V476" s="329"/>
      <c r="W476" s="329"/>
      <c r="X476" s="329"/>
      <c r="Y476" s="330"/>
      <c r="Z476" s="28"/>
      <c r="AA476" s="326" t="s">
        <v>91</v>
      </c>
      <c r="AB476" s="325"/>
      <c r="AC476" s="327"/>
      <c r="AD476" s="328" t="str">
        <f ca="1">IFERROR(IF(INDEX('Staff List'!$C$9:$C$358, MATCH(AK482, 'Staff List'!$B$9:$B$358, 0))="", "", INDEX('Staff List'!$C$9:$C$358, MATCH(AK482, 'Staff List'!$B$9:$B$358, 0))), "")</f>
        <v/>
      </c>
      <c r="AE476" s="329"/>
      <c r="AF476" s="329"/>
      <c r="AG476" s="329"/>
      <c r="AH476" s="329"/>
      <c r="AI476" s="329"/>
      <c r="AJ476" s="329"/>
      <c r="AK476" s="330"/>
      <c r="AL476" s="28"/>
      <c r="AM476" s="326" t="s">
        <v>91</v>
      </c>
      <c r="AN476" s="325"/>
      <c r="AO476" s="327"/>
      <c r="AP476" s="328" t="str">
        <f ca="1">IFERROR(IF(INDEX('Staff List'!$C$9:$C$358, MATCH(AW482, 'Staff List'!$B$9:$B$358, 0))="", "", INDEX('Staff List'!$C$9:$C$358, MATCH(AW482, 'Staff List'!$B$9:$B$358, 0))), "")</f>
        <v/>
      </c>
      <c r="AQ476" s="329"/>
      <c r="AR476" s="329"/>
      <c r="AS476" s="329"/>
      <c r="AT476" s="329"/>
      <c r="AU476" s="329"/>
      <c r="AV476" s="329"/>
      <c r="AW476" s="330"/>
      <c r="AX476" s="28"/>
      <c r="AY476" s="326" t="s">
        <v>91</v>
      </c>
      <c r="AZ476" s="325"/>
      <c r="BA476" s="327"/>
      <c r="BB476" s="328" t="str">
        <f ca="1">IFERROR(IF(INDEX('Staff List'!$C$9:$C$358, MATCH(BI482, 'Staff List'!$B$9:$B$358, 0))="", "", INDEX('Staff List'!$C$9:$C$358, MATCH(BI482, 'Staff List'!$B$9:$B$358, 0))), "")</f>
        <v/>
      </c>
      <c r="BC476" s="329"/>
      <c r="BD476" s="329"/>
      <c r="BE476" s="329"/>
      <c r="BF476" s="329"/>
      <c r="BG476" s="329"/>
      <c r="BH476" s="329"/>
      <c r="BI476" s="330"/>
      <c r="BJ476" s="29"/>
      <c r="BK476" s="1"/>
    </row>
    <row r="477" spans="1:63" x14ac:dyDescent="0.25">
      <c r="A477" s="1"/>
      <c r="B477" s="27"/>
      <c r="C477" s="332" t="s">
        <v>90</v>
      </c>
      <c r="D477" s="333"/>
      <c r="E477" s="72" t="str">
        <f ca="1">IFERROR(INDEX('Staff List'!$K$9:$K$358, MATCH(M482, 'Staff List'!$B$9:$B$358, 0)), "")</f>
        <v/>
      </c>
      <c r="F477" s="317" t="str">
        <f ca="1">IFERROR(IF(INDEX('Staff List'!$D$9:$D$358, MATCH(M482, 'Staff List'!$B$9:$B$358, 0))="", "", INDEX('Staff List'!$D$9:$D$358, MATCH(M482, 'Staff List'!$B$9:$B$358, 0))), "")</f>
        <v/>
      </c>
      <c r="G477" s="313"/>
      <c r="H477" s="313"/>
      <c r="I477" s="313"/>
      <c r="J477" s="313"/>
      <c r="K477" s="313"/>
      <c r="L477" s="313"/>
      <c r="M477" s="331"/>
      <c r="N477" s="28"/>
      <c r="O477" s="332" t="s">
        <v>90</v>
      </c>
      <c r="P477" s="333"/>
      <c r="Q477" s="72" t="str">
        <f ca="1">IFERROR(INDEX('Staff List'!$K$9:$K$358, MATCH(Y482, 'Staff List'!$B$9:$B$358, 0)), "")</f>
        <v/>
      </c>
      <c r="R477" s="317" t="str">
        <f ca="1">IFERROR(IF(INDEX('Staff List'!$D$9:$D$358, MATCH(Y482, 'Staff List'!$B$9:$B$358, 0))="", "", INDEX('Staff List'!$D$9:$D$358, MATCH(Y482, 'Staff List'!$B$9:$B$358, 0))), "")</f>
        <v/>
      </c>
      <c r="S477" s="313"/>
      <c r="T477" s="313"/>
      <c r="U477" s="313"/>
      <c r="V477" s="313"/>
      <c r="W477" s="313"/>
      <c r="X477" s="313"/>
      <c r="Y477" s="331"/>
      <c r="Z477" s="28"/>
      <c r="AA477" s="332" t="s">
        <v>90</v>
      </c>
      <c r="AB477" s="333"/>
      <c r="AC477" s="72" t="str">
        <f ca="1">IFERROR(INDEX('Staff List'!$K$9:$K$358, MATCH(AK482, 'Staff List'!$B$9:$B$358, 0)), "")</f>
        <v/>
      </c>
      <c r="AD477" s="317" t="str">
        <f ca="1">IFERROR(IF(INDEX('Staff List'!$D$9:$D$358, MATCH(AK482, 'Staff List'!$B$9:$B$358, 0))="", "", INDEX('Staff List'!$D$9:$D$358, MATCH(AK482, 'Staff List'!$B$9:$B$358, 0))), "")</f>
        <v/>
      </c>
      <c r="AE477" s="313"/>
      <c r="AF477" s="313"/>
      <c r="AG477" s="313"/>
      <c r="AH477" s="313"/>
      <c r="AI477" s="313"/>
      <c r="AJ477" s="313"/>
      <c r="AK477" s="331"/>
      <c r="AL477" s="28"/>
      <c r="AM477" s="332" t="s">
        <v>90</v>
      </c>
      <c r="AN477" s="333"/>
      <c r="AO477" s="72" t="str">
        <f ca="1">IFERROR(INDEX('Staff List'!$K$9:$K$358, MATCH(AW482, 'Staff List'!$B$9:$B$358, 0)), "")</f>
        <v/>
      </c>
      <c r="AP477" s="317" t="str">
        <f ca="1">IFERROR(IF(INDEX('Staff List'!$D$9:$D$358, MATCH(AW482, 'Staff List'!$B$9:$B$358, 0))="", "", INDEX('Staff List'!$D$9:$D$358, MATCH(AW482, 'Staff List'!$B$9:$B$358, 0))), "")</f>
        <v/>
      </c>
      <c r="AQ477" s="313"/>
      <c r="AR477" s="313"/>
      <c r="AS477" s="313"/>
      <c r="AT477" s="313"/>
      <c r="AU477" s="313"/>
      <c r="AV477" s="313"/>
      <c r="AW477" s="331"/>
      <c r="AX477" s="28"/>
      <c r="AY477" s="332" t="s">
        <v>90</v>
      </c>
      <c r="AZ477" s="333"/>
      <c r="BA477" s="72" t="str">
        <f ca="1">IFERROR(INDEX('Staff List'!$K$9:$K$358, MATCH(BI482, 'Staff List'!$B$9:$B$358, 0)), "")</f>
        <v/>
      </c>
      <c r="BB477" s="317" t="str">
        <f ca="1">IFERROR(IF(INDEX('Staff List'!$D$9:$D$358, MATCH(BI482, 'Staff List'!$B$9:$B$358, 0))="", "", INDEX('Staff List'!$D$9:$D$358, MATCH(BI482, 'Staff List'!$B$9:$B$358, 0))), "")</f>
        <v/>
      </c>
      <c r="BC477" s="313"/>
      <c r="BD477" s="313"/>
      <c r="BE477" s="313"/>
      <c r="BF477" s="313"/>
      <c r="BG477" s="313"/>
      <c r="BH477" s="313"/>
      <c r="BI477" s="331"/>
      <c r="BJ477" s="29"/>
      <c r="BK477" s="1"/>
    </row>
    <row r="478" spans="1:63" x14ac:dyDescent="0.25">
      <c r="A478" s="1"/>
      <c r="B478" s="27"/>
      <c r="C478" s="314" t="s">
        <v>95</v>
      </c>
      <c r="D478" s="315"/>
      <c r="E478" s="315"/>
      <c r="F478" s="325"/>
      <c r="G478" s="73" t="str">
        <f ca="1">IFERROR(INDEX('Staff List'!$H$9:$H$358, MATCH(M482, 'Staff List'!$B$9:$B$358, 0)), "")</f>
        <v/>
      </c>
      <c r="H478" s="323" t="str">
        <f ca="1">IFERROR(INDEX('Staff List'!$AU$6:$AU$10, MATCH(G478, 'Staff List'!$AJ$6:$AJ$10, 0)), "")</f>
        <v/>
      </c>
      <c r="I478" s="324"/>
      <c r="J478" s="324"/>
      <c r="K478" s="324"/>
      <c r="L478" s="324"/>
      <c r="M478" s="331"/>
      <c r="N478" s="28"/>
      <c r="O478" s="314" t="s">
        <v>95</v>
      </c>
      <c r="P478" s="315"/>
      <c r="Q478" s="315"/>
      <c r="R478" s="325"/>
      <c r="S478" s="73" t="str">
        <f ca="1">IFERROR(INDEX('Staff List'!$H$9:$H$358, MATCH(Y482, 'Staff List'!$B$9:$B$358, 0)), "")</f>
        <v/>
      </c>
      <c r="T478" s="323" t="str">
        <f ca="1">IFERROR(INDEX('Staff List'!$AU$6:$AU$10, MATCH(S478, 'Staff List'!$AJ$6:$AJ$10, 0)), "")</f>
        <v/>
      </c>
      <c r="U478" s="324"/>
      <c r="V478" s="324"/>
      <c r="W478" s="324"/>
      <c r="X478" s="324"/>
      <c r="Y478" s="331"/>
      <c r="Z478" s="28"/>
      <c r="AA478" s="314" t="s">
        <v>95</v>
      </c>
      <c r="AB478" s="315"/>
      <c r="AC478" s="315"/>
      <c r="AD478" s="325"/>
      <c r="AE478" s="73" t="str">
        <f ca="1">IFERROR(INDEX('Staff List'!$H$9:$H$358, MATCH(AK482, 'Staff List'!$B$9:$B$358, 0)), "")</f>
        <v/>
      </c>
      <c r="AF478" s="323" t="str">
        <f ca="1">IFERROR(INDEX('Staff List'!$AU$6:$AU$10, MATCH(AE478, 'Staff List'!$AJ$6:$AJ$10, 0)), "")</f>
        <v/>
      </c>
      <c r="AG478" s="324"/>
      <c r="AH478" s="324"/>
      <c r="AI478" s="324"/>
      <c r="AJ478" s="324"/>
      <c r="AK478" s="331"/>
      <c r="AL478" s="28"/>
      <c r="AM478" s="314" t="s">
        <v>95</v>
      </c>
      <c r="AN478" s="315"/>
      <c r="AO478" s="315"/>
      <c r="AP478" s="325"/>
      <c r="AQ478" s="73" t="str">
        <f ca="1">IFERROR(INDEX('Staff List'!$H$9:$H$358, MATCH(AW482, 'Staff List'!$B$9:$B$358, 0)), "")</f>
        <v/>
      </c>
      <c r="AR478" s="323" t="str">
        <f ca="1">IFERROR(INDEX('Staff List'!$AU$6:$AU$10, MATCH(AQ478, 'Staff List'!$AJ$6:$AJ$10, 0)), "")</f>
        <v/>
      </c>
      <c r="AS478" s="324"/>
      <c r="AT478" s="324"/>
      <c r="AU478" s="324"/>
      <c r="AV478" s="324"/>
      <c r="AW478" s="331"/>
      <c r="AX478" s="28"/>
      <c r="AY478" s="314" t="s">
        <v>95</v>
      </c>
      <c r="AZ478" s="315"/>
      <c r="BA478" s="315"/>
      <c r="BB478" s="325"/>
      <c r="BC478" s="73" t="str">
        <f ca="1">IFERROR(INDEX('Staff List'!$H$9:$H$358, MATCH(BI482, 'Staff List'!$B$9:$B$358, 0)), "")</f>
        <v/>
      </c>
      <c r="BD478" s="323" t="str">
        <f ca="1">IFERROR(INDEX('Staff List'!$AU$6:$AU$10, MATCH(BC478, 'Staff List'!$AJ$6:$AJ$10, 0)), "")</f>
        <v/>
      </c>
      <c r="BE478" s="324"/>
      <c r="BF478" s="324"/>
      <c r="BG478" s="324"/>
      <c r="BH478" s="324"/>
      <c r="BI478" s="331"/>
      <c r="BJ478" s="29"/>
      <c r="BK478" s="1"/>
    </row>
    <row r="479" spans="1:63" x14ac:dyDescent="0.25">
      <c r="A479" s="1"/>
      <c r="B479" s="27"/>
      <c r="C479" s="314" t="s">
        <v>94</v>
      </c>
      <c r="D479" s="315"/>
      <c r="E479" s="315"/>
      <c r="F479" s="315"/>
      <c r="G479" s="74" t="str">
        <f ca="1">IFERROR(INDEX('Staff List'!$G$9:$G$358, MATCH(M482, 'Staff List'!$B$9:$B$358, 0)), "")</f>
        <v/>
      </c>
      <c r="H479" s="317" t="str">
        <f ca="1">IFERROR(INDEX('Staff List'!$AP$6:$AP$8, MATCH(G479, 'Staff List'!$AI$6:$AI$8, 0)), "")</f>
        <v/>
      </c>
      <c r="I479" s="313"/>
      <c r="J479" s="313"/>
      <c r="K479" s="313"/>
      <c r="L479" s="313"/>
      <c r="M479" s="331"/>
      <c r="N479" s="28"/>
      <c r="O479" s="314" t="s">
        <v>94</v>
      </c>
      <c r="P479" s="315"/>
      <c r="Q479" s="315"/>
      <c r="R479" s="315"/>
      <c r="S479" s="74" t="str">
        <f ca="1">IFERROR(INDEX('Staff List'!$G$9:$G$358, MATCH(Y482, 'Staff List'!$B$9:$B$358, 0)), "")</f>
        <v/>
      </c>
      <c r="T479" s="317" t="str">
        <f ca="1">IFERROR(INDEX('Staff List'!$AP$6:$AP$8, MATCH(S479, 'Staff List'!$AI$6:$AI$8, 0)), "")</f>
        <v/>
      </c>
      <c r="U479" s="313"/>
      <c r="V479" s="313"/>
      <c r="W479" s="313"/>
      <c r="X479" s="313"/>
      <c r="Y479" s="331"/>
      <c r="Z479" s="28"/>
      <c r="AA479" s="314" t="s">
        <v>94</v>
      </c>
      <c r="AB479" s="315"/>
      <c r="AC479" s="315"/>
      <c r="AD479" s="315"/>
      <c r="AE479" s="74" t="str">
        <f ca="1">IFERROR(INDEX('Staff List'!$G$9:$G$358, MATCH(AK482, 'Staff List'!$B$9:$B$358, 0)), "")</f>
        <v/>
      </c>
      <c r="AF479" s="317" t="str">
        <f ca="1">IFERROR(INDEX('Staff List'!$AP$6:$AP$8, MATCH(AE479, 'Staff List'!$AI$6:$AI$8, 0)), "")</f>
        <v/>
      </c>
      <c r="AG479" s="313"/>
      <c r="AH479" s="313"/>
      <c r="AI479" s="313"/>
      <c r="AJ479" s="313"/>
      <c r="AK479" s="331"/>
      <c r="AL479" s="28"/>
      <c r="AM479" s="314" t="s">
        <v>94</v>
      </c>
      <c r="AN479" s="315"/>
      <c r="AO479" s="315"/>
      <c r="AP479" s="315"/>
      <c r="AQ479" s="74" t="str">
        <f ca="1">IFERROR(INDEX('Staff List'!$G$9:$G$358, MATCH(AW482, 'Staff List'!$B$9:$B$358, 0)), "")</f>
        <v/>
      </c>
      <c r="AR479" s="317" t="str">
        <f ca="1">IFERROR(INDEX('Staff List'!$AP$6:$AP$8, MATCH(AQ479, 'Staff List'!$AI$6:$AI$8, 0)), "")</f>
        <v/>
      </c>
      <c r="AS479" s="313"/>
      <c r="AT479" s="313"/>
      <c r="AU479" s="313"/>
      <c r="AV479" s="313"/>
      <c r="AW479" s="331"/>
      <c r="AX479" s="28"/>
      <c r="AY479" s="314" t="s">
        <v>94</v>
      </c>
      <c r="AZ479" s="315"/>
      <c r="BA479" s="315"/>
      <c r="BB479" s="315"/>
      <c r="BC479" s="74" t="str">
        <f ca="1">IFERROR(INDEX('Staff List'!$G$9:$G$358, MATCH(BI482, 'Staff List'!$B$9:$B$358, 0)), "")</f>
        <v/>
      </c>
      <c r="BD479" s="317" t="str">
        <f ca="1">IFERROR(INDEX('Staff List'!$AP$6:$AP$8, MATCH(BC479, 'Staff List'!$AI$6:$AI$8, 0)), "")</f>
        <v/>
      </c>
      <c r="BE479" s="313"/>
      <c r="BF479" s="313"/>
      <c r="BG479" s="313"/>
      <c r="BH479" s="313"/>
      <c r="BI479" s="331"/>
      <c r="BJ479" s="29"/>
      <c r="BK479" s="1"/>
    </row>
    <row r="480" spans="1:63" x14ac:dyDescent="0.25">
      <c r="A480" s="1"/>
      <c r="B480" s="27"/>
      <c r="C480" s="314" t="s">
        <v>97</v>
      </c>
      <c r="D480" s="315"/>
      <c r="E480" s="315"/>
      <c r="F480" s="319"/>
      <c r="G480" s="320"/>
      <c r="H480" s="317" t="str">
        <f ca="1">IFERROR(INDEX('Staff List'!$AT$6:$AT$8, MATCH(E477, 'Staff List'!$AM$6:$AM$8, 0)), "")</f>
        <v/>
      </c>
      <c r="I480" s="313"/>
      <c r="J480" s="313"/>
      <c r="K480" s="313"/>
      <c r="L480" s="313"/>
      <c r="M480" s="75" t="e">
        <f ca="1">INDEX($BY$2:$BY$401, MATCH(M483, $BT$2:$BT$401, 0))</f>
        <v>#N/A</v>
      </c>
      <c r="N480" s="28"/>
      <c r="O480" s="314" t="s">
        <v>97</v>
      </c>
      <c r="P480" s="315"/>
      <c r="Q480" s="315"/>
      <c r="R480" s="319"/>
      <c r="S480" s="320"/>
      <c r="T480" s="317" t="str">
        <f ca="1">IFERROR(INDEX('Staff List'!$AT$6:$AT$8, MATCH(Q477, 'Staff List'!$AM$6:$AM$8, 0)), "")</f>
        <v/>
      </c>
      <c r="U480" s="313"/>
      <c r="V480" s="313"/>
      <c r="W480" s="313"/>
      <c r="X480" s="313"/>
      <c r="Y480" s="75" t="e">
        <f ca="1">INDEX($BY$2:$BY$401, MATCH(Y483, $BT$2:$BT$401, 0))</f>
        <v>#N/A</v>
      </c>
      <c r="Z480" s="28"/>
      <c r="AA480" s="314" t="s">
        <v>97</v>
      </c>
      <c r="AB480" s="315"/>
      <c r="AC480" s="315"/>
      <c r="AD480" s="319"/>
      <c r="AE480" s="320"/>
      <c r="AF480" s="317" t="str">
        <f ca="1">IFERROR(INDEX('Staff List'!$AT$6:$AT$8, MATCH(AC477, 'Staff List'!$AM$6:$AM$8, 0)), "")</f>
        <v/>
      </c>
      <c r="AG480" s="313"/>
      <c r="AH480" s="313"/>
      <c r="AI480" s="313"/>
      <c r="AJ480" s="313"/>
      <c r="AK480" s="75" t="e">
        <f ca="1">INDEX($BY$2:$BY$401, MATCH(AK483, $BT$2:$BT$401, 0))</f>
        <v>#N/A</v>
      </c>
      <c r="AL480" s="28"/>
      <c r="AM480" s="314" t="s">
        <v>97</v>
      </c>
      <c r="AN480" s="315"/>
      <c r="AO480" s="315"/>
      <c r="AP480" s="319"/>
      <c r="AQ480" s="320"/>
      <c r="AR480" s="317" t="str">
        <f ca="1">IFERROR(INDEX('Staff List'!$AT$6:$AT$8, MATCH(AO477, 'Staff List'!$AM$6:$AM$8, 0)), "")</f>
        <v/>
      </c>
      <c r="AS480" s="313"/>
      <c r="AT480" s="313"/>
      <c r="AU480" s="313"/>
      <c r="AV480" s="313"/>
      <c r="AW480" s="75" t="e">
        <f ca="1">INDEX($BY$2:$BY$401, MATCH(AW483, $BT$2:$BT$401, 0))</f>
        <v>#N/A</v>
      </c>
      <c r="AX480" s="28"/>
      <c r="AY480" s="314" t="s">
        <v>97</v>
      </c>
      <c r="AZ480" s="315"/>
      <c r="BA480" s="315"/>
      <c r="BB480" s="319"/>
      <c r="BC480" s="320"/>
      <c r="BD480" s="317" t="str">
        <f ca="1">IFERROR(INDEX('Staff List'!$AT$6:$AT$8, MATCH(BA477, 'Staff List'!$AM$6:$AM$8, 0)), "")</f>
        <v/>
      </c>
      <c r="BE480" s="313"/>
      <c r="BF480" s="313"/>
      <c r="BG480" s="313"/>
      <c r="BH480" s="313"/>
      <c r="BI480" s="75" t="e">
        <f ca="1">INDEX($BY$2:$BY$401, MATCH(BI483, $BT$2:$BT$401, 0))</f>
        <v>#N/A</v>
      </c>
      <c r="BJ480" s="29"/>
      <c r="BK480" s="1"/>
    </row>
    <row r="481" spans="1:63" x14ac:dyDescent="0.25">
      <c r="A481" s="1"/>
      <c r="B481" s="27"/>
      <c r="C481" s="314" t="s">
        <v>93</v>
      </c>
      <c r="D481" s="315"/>
      <c r="E481" s="316"/>
      <c r="F481" s="313" t="str">
        <f ca="1">IFERROR(IF(INDEX('Staff List'!$M$9:$M$358, MATCH(M482, 'Staff List'!$B$9:$B$358, 0))="", "", INDEX('Staff List'!$M$9:$M$358, MATCH(M482, 'Staff List'!$B$9:$B$358, 0))), "")</f>
        <v/>
      </c>
      <c r="G481" s="313"/>
      <c r="H481" s="313"/>
      <c r="I481" s="313"/>
      <c r="J481" s="313"/>
      <c r="K481" s="313"/>
      <c r="L481" s="313"/>
      <c r="M481" s="75" t="str">
        <f ca="1">IFERROR(INDEX($BO$2:$BO$351, MATCH(M480, $BP$2:$BP$351, 0)), "")</f>
        <v/>
      </c>
      <c r="N481" s="28"/>
      <c r="O481" s="314" t="s">
        <v>93</v>
      </c>
      <c r="P481" s="315"/>
      <c r="Q481" s="316"/>
      <c r="R481" s="313" t="str">
        <f ca="1">IFERROR(IF(INDEX('Staff List'!$M$9:$M$358, MATCH(Y482, 'Staff List'!$B$9:$B$358, 0))="", "", INDEX('Staff List'!$M$9:$M$358, MATCH(Y482, 'Staff List'!$B$9:$B$358, 0))), "")</f>
        <v/>
      </c>
      <c r="S481" s="313"/>
      <c r="T481" s="313"/>
      <c r="U481" s="313"/>
      <c r="V481" s="313"/>
      <c r="W481" s="313"/>
      <c r="X481" s="313"/>
      <c r="Y481" s="75" t="str">
        <f ca="1">IFERROR(INDEX($BO$2:$BO$351, MATCH(Y480, $BP$2:$BP$351, 0)), "")</f>
        <v/>
      </c>
      <c r="Z481" s="28"/>
      <c r="AA481" s="314" t="s">
        <v>93</v>
      </c>
      <c r="AB481" s="315"/>
      <c r="AC481" s="316"/>
      <c r="AD481" s="313" t="str">
        <f ca="1">IFERROR(IF(INDEX('Staff List'!$M$9:$M$358, MATCH(AK482, 'Staff List'!$B$9:$B$358, 0))="", "", INDEX('Staff List'!$M$9:$M$358, MATCH(AK482, 'Staff List'!$B$9:$B$358, 0))), "")</f>
        <v/>
      </c>
      <c r="AE481" s="313"/>
      <c r="AF481" s="313"/>
      <c r="AG481" s="313"/>
      <c r="AH481" s="313"/>
      <c r="AI481" s="313"/>
      <c r="AJ481" s="313"/>
      <c r="AK481" s="75" t="str">
        <f ca="1">IFERROR(INDEX($BO$2:$BO$351, MATCH(AK480, $BP$2:$BP$351, 0)), "")</f>
        <v/>
      </c>
      <c r="AL481" s="28"/>
      <c r="AM481" s="314" t="s">
        <v>93</v>
      </c>
      <c r="AN481" s="315"/>
      <c r="AO481" s="316"/>
      <c r="AP481" s="313" t="str">
        <f ca="1">IFERROR(IF(INDEX('Staff List'!$M$9:$M$358, MATCH(AW482, 'Staff List'!$B$9:$B$358, 0))="", "", INDEX('Staff List'!$M$9:$M$358, MATCH(AW482, 'Staff List'!$B$9:$B$358, 0))), "")</f>
        <v/>
      </c>
      <c r="AQ481" s="313"/>
      <c r="AR481" s="313"/>
      <c r="AS481" s="313"/>
      <c r="AT481" s="313"/>
      <c r="AU481" s="313"/>
      <c r="AV481" s="313"/>
      <c r="AW481" s="75" t="str">
        <f ca="1">IFERROR(INDEX($BO$2:$BO$351, MATCH(AW480, $BP$2:$BP$351, 0)), "")</f>
        <v/>
      </c>
      <c r="AX481" s="28"/>
      <c r="AY481" s="314" t="s">
        <v>93</v>
      </c>
      <c r="AZ481" s="315"/>
      <c r="BA481" s="316"/>
      <c r="BB481" s="313" t="str">
        <f ca="1">IFERROR(IF(INDEX('Staff List'!$M$9:$M$358, MATCH(BI482, 'Staff List'!$B$9:$B$358, 0))="", "", INDEX('Staff List'!$M$9:$M$358, MATCH(BI482, 'Staff List'!$B$9:$B$358, 0))), "")</f>
        <v/>
      </c>
      <c r="BC481" s="313"/>
      <c r="BD481" s="313"/>
      <c r="BE481" s="313"/>
      <c r="BF481" s="313"/>
      <c r="BG481" s="313"/>
      <c r="BH481" s="313"/>
      <c r="BI481" s="75" t="str">
        <f ca="1">IFERROR(INDEX($BO$2:$BO$351, MATCH(BI480, $BP$2:$BP$351, 0)), "")</f>
        <v/>
      </c>
      <c r="BJ481" s="29"/>
      <c r="BK481" s="1"/>
    </row>
    <row r="482" spans="1:63" x14ac:dyDescent="0.25">
      <c r="A482" s="1"/>
      <c r="B482" s="27"/>
      <c r="C482" s="314" t="s">
        <v>92</v>
      </c>
      <c r="D482" s="315"/>
      <c r="E482" s="316"/>
      <c r="F482" s="317" t="str">
        <f ca="1">IFERROR(IF(INDEX('Staff List'!$Q$9:$Q$358, MATCH(M482, 'Staff List'!$B$9:$B$358, 0))="", "", INDEX('Staff List'!$Q$9:$Q$358, MATCH(M482, 'Staff List'!$B$9:$B$358, 0))), "")</f>
        <v/>
      </c>
      <c r="G482" s="313"/>
      <c r="H482" s="313"/>
      <c r="I482" s="313"/>
      <c r="J482" s="313"/>
      <c r="K482" s="313"/>
      <c r="L482" s="313"/>
      <c r="M482" s="75" t="str">
        <f ca="1">IFERROR(IF(M480="", "", INDEX($BN$2:$BN$351, MATCH(M480, $BP$2:$BP$351, 0))), "")</f>
        <v/>
      </c>
      <c r="N482" s="28"/>
      <c r="O482" s="314" t="s">
        <v>92</v>
      </c>
      <c r="P482" s="315"/>
      <c r="Q482" s="316"/>
      <c r="R482" s="317" t="str">
        <f ca="1">IFERROR(IF(INDEX('Staff List'!$Q$9:$Q$358, MATCH(Y482, 'Staff List'!$B$9:$B$358, 0))="", "", INDEX('Staff List'!$Q$9:$Q$358, MATCH(Y482, 'Staff List'!$B$9:$B$358, 0))), "")</f>
        <v/>
      </c>
      <c r="S482" s="313"/>
      <c r="T482" s="313"/>
      <c r="U482" s="313"/>
      <c r="V482" s="313"/>
      <c r="W482" s="313"/>
      <c r="X482" s="313"/>
      <c r="Y482" s="75" t="str">
        <f ca="1">IFERROR(IF(Y480="", "", INDEX($BN$2:$BN$351, MATCH(Y480, $BP$2:$BP$351, 0))), "")</f>
        <v/>
      </c>
      <c r="Z482" s="28"/>
      <c r="AA482" s="314" t="s">
        <v>92</v>
      </c>
      <c r="AB482" s="315"/>
      <c r="AC482" s="316"/>
      <c r="AD482" s="317" t="str">
        <f ca="1">IFERROR(IF(INDEX('Staff List'!$Q$9:$Q$358, MATCH(AK482, 'Staff List'!$B$9:$B$358, 0))="", "", INDEX('Staff List'!$Q$9:$Q$358, MATCH(AK482, 'Staff List'!$B$9:$B$358, 0))), "")</f>
        <v/>
      </c>
      <c r="AE482" s="313"/>
      <c r="AF482" s="313"/>
      <c r="AG482" s="313"/>
      <c r="AH482" s="313"/>
      <c r="AI482" s="313"/>
      <c r="AJ482" s="313"/>
      <c r="AK482" s="75" t="str">
        <f ca="1">IFERROR(IF(AK480="", "", INDEX($BN$2:$BN$351, MATCH(AK480, $BP$2:$BP$351, 0))), "")</f>
        <v/>
      </c>
      <c r="AL482" s="28"/>
      <c r="AM482" s="314" t="s">
        <v>92</v>
      </c>
      <c r="AN482" s="315"/>
      <c r="AO482" s="316"/>
      <c r="AP482" s="317" t="str">
        <f ca="1">IFERROR(IF(INDEX('Staff List'!$Q$9:$Q$358, MATCH(AW482, 'Staff List'!$B$9:$B$358, 0))="", "", INDEX('Staff List'!$Q$9:$Q$358, MATCH(AW482, 'Staff List'!$B$9:$B$358, 0))), "")</f>
        <v/>
      </c>
      <c r="AQ482" s="313"/>
      <c r="AR482" s="313"/>
      <c r="AS482" s="313"/>
      <c r="AT482" s="313"/>
      <c r="AU482" s="313"/>
      <c r="AV482" s="313"/>
      <c r="AW482" s="75" t="str">
        <f ca="1">IFERROR(IF(AW480="", "", INDEX($BN$2:$BN$351, MATCH(AW480, $BP$2:$BP$351, 0))), "")</f>
        <v/>
      </c>
      <c r="AX482" s="28"/>
      <c r="AY482" s="314" t="s">
        <v>92</v>
      </c>
      <c r="AZ482" s="315"/>
      <c r="BA482" s="316"/>
      <c r="BB482" s="317" t="str">
        <f ca="1">IFERROR(IF(INDEX('Staff List'!$Q$9:$Q$358, MATCH(BI482, 'Staff List'!$B$9:$B$358, 0))="", "", INDEX('Staff List'!$Q$9:$Q$358, MATCH(BI482, 'Staff List'!$B$9:$B$358, 0))), "")</f>
        <v/>
      </c>
      <c r="BC482" s="313"/>
      <c r="BD482" s="313"/>
      <c r="BE482" s="313"/>
      <c r="BF482" s="313"/>
      <c r="BG482" s="313"/>
      <c r="BH482" s="313"/>
      <c r="BI482" s="75" t="str">
        <f ca="1">IFERROR(IF(BI480="", "", INDEX($BN$2:$BN$351, MATCH(BI480, $BP$2:$BP$351, 0))), "")</f>
        <v/>
      </c>
      <c r="BJ482" s="29"/>
      <c r="BK482" s="1"/>
    </row>
    <row r="483" spans="1:63" x14ac:dyDescent="0.25">
      <c r="A483" s="1"/>
      <c r="B483" s="27"/>
      <c r="C483" s="318" t="s">
        <v>96</v>
      </c>
      <c r="D483" s="319"/>
      <c r="E483" s="320"/>
      <c r="F483" s="321" t="str">
        <f ca="1">IFERROR(IF(INDEX('Staff List'!$U$9:$U$358, MATCH(M482, 'Staff List'!$B$9:$B$358, 0))="", "", INDEX('Staff List'!$U$9:$U$358, MATCH(M482, 'Staff List'!$B$9:$B$358, 0))), "")</f>
        <v/>
      </c>
      <c r="G483" s="322"/>
      <c r="H483" s="322"/>
      <c r="I483" s="322"/>
      <c r="J483" s="322"/>
      <c r="K483" s="322"/>
      <c r="L483" s="322"/>
      <c r="M483" s="81">
        <f ca="1">BI473+1</f>
        <v>725</v>
      </c>
      <c r="N483" s="28"/>
      <c r="O483" s="318" t="s">
        <v>96</v>
      </c>
      <c r="P483" s="319"/>
      <c r="Q483" s="320"/>
      <c r="R483" s="321" t="str">
        <f ca="1">IFERROR(IF(INDEX('Staff List'!$U$9:$U$358, MATCH(Y482, 'Staff List'!$B$9:$B$358, 0))="", "", INDEX('Staff List'!$U$9:$U$358, MATCH(Y482, 'Staff List'!$B$9:$B$358, 0))), "")</f>
        <v/>
      </c>
      <c r="S483" s="322"/>
      <c r="T483" s="322"/>
      <c r="U483" s="322"/>
      <c r="V483" s="322"/>
      <c r="W483" s="322"/>
      <c r="X483" s="322"/>
      <c r="Y483" s="81">
        <f ca="1">M483+1</f>
        <v>726</v>
      </c>
      <c r="Z483" s="28"/>
      <c r="AA483" s="318" t="s">
        <v>96</v>
      </c>
      <c r="AB483" s="319"/>
      <c r="AC483" s="320"/>
      <c r="AD483" s="321" t="str">
        <f ca="1">IFERROR(IF(INDEX('Staff List'!$U$9:$U$358, MATCH(AK482, 'Staff List'!$B$9:$B$358, 0))="", "", INDEX('Staff List'!$U$9:$U$358, MATCH(AK482, 'Staff List'!$B$9:$B$358, 0))), "")</f>
        <v/>
      </c>
      <c r="AE483" s="322"/>
      <c r="AF483" s="322"/>
      <c r="AG483" s="322"/>
      <c r="AH483" s="322"/>
      <c r="AI483" s="322"/>
      <c r="AJ483" s="322"/>
      <c r="AK483" s="81">
        <f ca="1">Y483+1</f>
        <v>727</v>
      </c>
      <c r="AL483" s="28"/>
      <c r="AM483" s="318" t="s">
        <v>96</v>
      </c>
      <c r="AN483" s="319"/>
      <c r="AO483" s="320"/>
      <c r="AP483" s="321" t="str">
        <f ca="1">IFERROR(IF(INDEX('Staff List'!$U$9:$U$358, MATCH(AW482, 'Staff List'!$B$9:$B$358, 0))="", "", INDEX('Staff List'!$U$9:$U$358, MATCH(AW482, 'Staff List'!$B$9:$B$358, 0))), "")</f>
        <v/>
      </c>
      <c r="AQ483" s="322"/>
      <c r="AR483" s="322"/>
      <c r="AS483" s="322"/>
      <c r="AT483" s="322"/>
      <c r="AU483" s="322"/>
      <c r="AV483" s="322"/>
      <c r="AW483" s="81">
        <f ca="1">AK483+1</f>
        <v>728</v>
      </c>
      <c r="AX483" s="28"/>
      <c r="AY483" s="318" t="s">
        <v>96</v>
      </c>
      <c r="AZ483" s="319"/>
      <c r="BA483" s="320"/>
      <c r="BB483" s="321" t="str">
        <f ca="1">IFERROR(IF(INDEX('Staff List'!$U$9:$U$358, MATCH(BI482, 'Staff List'!$B$9:$B$358, 0))="", "", INDEX('Staff List'!$U$9:$U$358, MATCH(BI482, 'Staff List'!$B$9:$B$358, 0))), "")</f>
        <v/>
      </c>
      <c r="BC483" s="322"/>
      <c r="BD483" s="322"/>
      <c r="BE483" s="322"/>
      <c r="BF483" s="322"/>
      <c r="BG483" s="322"/>
      <c r="BH483" s="322"/>
      <c r="BI483" s="81">
        <f ca="1">AW483+1</f>
        <v>729</v>
      </c>
      <c r="BJ483" s="29"/>
      <c r="BK483" s="1"/>
    </row>
    <row r="484" spans="1:63" x14ac:dyDescent="0.25">
      <c r="A484" s="1"/>
      <c r="B484" s="27"/>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c r="BA484" s="28"/>
      <c r="BB484" s="28"/>
      <c r="BC484" s="28"/>
      <c r="BD484" s="28"/>
      <c r="BE484" s="28"/>
      <c r="BF484" s="28"/>
      <c r="BG484" s="28"/>
      <c r="BH484" s="28"/>
      <c r="BI484" s="28"/>
      <c r="BJ484" s="29"/>
      <c r="BK484" s="1"/>
    </row>
    <row r="485" spans="1:63" x14ac:dyDescent="0.25">
      <c r="A485" s="1"/>
      <c r="B485" s="27"/>
      <c r="C485" s="121" t="str">
        <f ca="1">"Tier "&amp;M491&amp;""</f>
        <v xml:space="preserve">Tier </v>
      </c>
      <c r="D485" s="122"/>
      <c r="E485" s="122"/>
      <c r="F485" s="122"/>
      <c r="G485" s="122"/>
      <c r="H485" s="122"/>
      <c r="I485" s="122"/>
      <c r="J485" s="122"/>
      <c r="K485" s="122"/>
      <c r="L485" s="122"/>
      <c r="M485" s="239"/>
      <c r="N485" s="28"/>
      <c r="O485" s="121" t="str">
        <f ca="1">"Tier "&amp;Y491&amp;""</f>
        <v xml:space="preserve">Tier </v>
      </c>
      <c r="P485" s="122"/>
      <c r="Q485" s="122"/>
      <c r="R485" s="122"/>
      <c r="S485" s="122"/>
      <c r="T485" s="122"/>
      <c r="U485" s="122"/>
      <c r="V485" s="122"/>
      <c r="W485" s="122"/>
      <c r="X485" s="122"/>
      <c r="Y485" s="239"/>
      <c r="Z485" s="28"/>
      <c r="AA485" s="121" t="str">
        <f ca="1">"Tier "&amp;AK491&amp;""</f>
        <v xml:space="preserve">Tier </v>
      </c>
      <c r="AB485" s="122"/>
      <c r="AC485" s="122"/>
      <c r="AD485" s="122"/>
      <c r="AE485" s="122"/>
      <c r="AF485" s="122"/>
      <c r="AG485" s="122"/>
      <c r="AH485" s="122"/>
      <c r="AI485" s="122"/>
      <c r="AJ485" s="122"/>
      <c r="AK485" s="239"/>
      <c r="AL485" s="28"/>
      <c r="AM485" s="121" t="str">
        <f ca="1">"Tier "&amp;AW491&amp;""</f>
        <v xml:space="preserve">Tier </v>
      </c>
      <c r="AN485" s="122"/>
      <c r="AO485" s="122"/>
      <c r="AP485" s="122"/>
      <c r="AQ485" s="122"/>
      <c r="AR485" s="122"/>
      <c r="AS485" s="122"/>
      <c r="AT485" s="122"/>
      <c r="AU485" s="122"/>
      <c r="AV485" s="122"/>
      <c r="AW485" s="239"/>
      <c r="AX485" s="28"/>
      <c r="AY485" s="121" t="str">
        <f ca="1">"Tier "&amp;BI491&amp;""</f>
        <v xml:space="preserve">Tier </v>
      </c>
      <c r="AZ485" s="122"/>
      <c r="BA485" s="122"/>
      <c r="BB485" s="122"/>
      <c r="BC485" s="122"/>
      <c r="BD485" s="122"/>
      <c r="BE485" s="122"/>
      <c r="BF485" s="122"/>
      <c r="BG485" s="122"/>
      <c r="BH485" s="122"/>
      <c r="BI485" s="239"/>
      <c r="BJ485" s="29"/>
      <c r="BK485" s="1"/>
    </row>
    <row r="486" spans="1:63" x14ac:dyDescent="0.25">
      <c r="A486" s="1"/>
      <c r="B486" s="27"/>
      <c r="C486" s="326" t="s">
        <v>91</v>
      </c>
      <c r="D486" s="325"/>
      <c r="E486" s="327"/>
      <c r="F486" s="328" t="str">
        <f ca="1">IFERROR(IF(INDEX('Staff List'!$C$9:$C$358, MATCH(M492, 'Staff List'!$B$9:$B$358, 0))="", "", INDEX('Staff List'!$C$9:$C$358, MATCH(M492, 'Staff List'!$B$9:$B$358, 0))), "")</f>
        <v/>
      </c>
      <c r="G486" s="329"/>
      <c r="H486" s="329"/>
      <c r="I486" s="329"/>
      <c r="J486" s="329"/>
      <c r="K486" s="329"/>
      <c r="L486" s="329"/>
      <c r="M486" s="330"/>
      <c r="N486" s="28"/>
      <c r="O486" s="326" t="s">
        <v>91</v>
      </c>
      <c r="P486" s="325"/>
      <c r="Q486" s="327"/>
      <c r="R486" s="328" t="str">
        <f ca="1">IFERROR(IF(INDEX('Staff List'!$C$9:$C$358, MATCH(Y492, 'Staff List'!$B$9:$B$358, 0))="", "", INDEX('Staff List'!$C$9:$C$358, MATCH(Y492, 'Staff List'!$B$9:$B$358, 0))), "")</f>
        <v/>
      </c>
      <c r="S486" s="329"/>
      <c r="T486" s="329"/>
      <c r="U486" s="329"/>
      <c r="V486" s="329"/>
      <c r="W486" s="329"/>
      <c r="X486" s="329"/>
      <c r="Y486" s="330"/>
      <c r="Z486" s="28"/>
      <c r="AA486" s="326" t="s">
        <v>91</v>
      </c>
      <c r="AB486" s="325"/>
      <c r="AC486" s="327"/>
      <c r="AD486" s="328" t="str">
        <f ca="1">IFERROR(IF(INDEX('Staff List'!$C$9:$C$358, MATCH(AK492, 'Staff List'!$B$9:$B$358, 0))="", "", INDEX('Staff List'!$C$9:$C$358, MATCH(AK492, 'Staff List'!$B$9:$B$358, 0))), "")</f>
        <v/>
      </c>
      <c r="AE486" s="329"/>
      <c r="AF486" s="329"/>
      <c r="AG486" s="329"/>
      <c r="AH486" s="329"/>
      <c r="AI486" s="329"/>
      <c r="AJ486" s="329"/>
      <c r="AK486" s="330"/>
      <c r="AL486" s="28"/>
      <c r="AM486" s="326" t="s">
        <v>91</v>
      </c>
      <c r="AN486" s="325"/>
      <c r="AO486" s="327"/>
      <c r="AP486" s="328" t="str">
        <f ca="1">IFERROR(IF(INDEX('Staff List'!$C$9:$C$358, MATCH(AW492, 'Staff List'!$B$9:$B$358, 0))="", "", INDEX('Staff List'!$C$9:$C$358, MATCH(AW492, 'Staff List'!$B$9:$B$358, 0))), "")</f>
        <v/>
      </c>
      <c r="AQ486" s="329"/>
      <c r="AR486" s="329"/>
      <c r="AS486" s="329"/>
      <c r="AT486" s="329"/>
      <c r="AU486" s="329"/>
      <c r="AV486" s="329"/>
      <c r="AW486" s="330"/>
      <c r="AX486" s="28"/>
      <c r="AY486" s="326" t="s">
        <v>91</v>
      </c>
      <c r="AZ486" s="325"/>
      <c r="BA486" s="327"/>
      <c r="BB486" s="328" t="str">
        <f ca="1">IFERROR(IF(INDEX('Staff List'!$C$9:$C$358, MATCH(BI492, 'Staff List'!$B$9:$B$358, 0))="", "", INDEX('Staff List'!$C$9:$C$358, MATCH(BI492, 'Staff List'!$B$9:$B$358, 0))), "")</f>
        <v/>
      </c>
      <c r="BC486" s="329"/>
      <c r="BD486" s="329"/>
      <c r="BE486" s="329"/>
      <c r="BF486" s="329"/>
      <c r="BG486" s="329"/>
      <c r="BH486" s="329"/>
      <c r="BI486" s="330"/>
      <c r="BJ486" s="29"/>
      <c r="BK486" s="1"/>
    </row>
    <row r="487" spans="1:63" x14ac:dyDescent="0.25">
      <c r="A487" s="1"/>
      <c r="B487" s="27"/>
      <c r="C487" s="332" t="s">
        <v>90</v>
      </c>
      <c r="D487" s="333"/>
      <c r="E487" s="72" t="str">
        <f ca="1">IFERROR(INDEX('Staff List'!$K$9:$K$358, MATCH(M492, 'Staff List'!$B$9:$B$358, 0)), "")</f>
        <v/>
      </c>
      <c r="F487" s="317" t="str">
        <f ca="1">IFERROR(IF(INDEX('Staff List'!$D$9:$D$358, MATCH(M492, 'Staff List'!$B$9:$B$358, 0))="", "", INDEX('Staff List'!$D$9:$D$358, MATCH(M492, 'Staff List'!$B$9:$B$358, 0))), "")</f>
        <v/>
      </c>
      <c r="G487" s="313"/>
      <c r="H487" s="313"/>
      <c r="I487" s="313"/>
      <c r="J487" s="313"/>
      <c r="K487" s="313"/>
      <c r="L487" s="313"/>
      <c r="M487" s="331"/>
      <c r="N487" s="28"/>
      <c r="O487" s="332" t="s">
        <v>90</v>
      </c>
      <c r="P487" s="333"/>
      <c r="Q487" s="72" t="str">
        <f ca="1">IFERROR(INDEX('Staff List'!$K$9:$K$358, MATCH(Y492, 'Staff List'!$B$9:$B$358, 0)), "")</f>
        <v/>
      </c>
      <c r="R487" s="317" t="str">
        <f ca="1">IFERROR(IF(INDEX('Staff List'!$D$9:$D$358, MATCH(Y492, 'Staff List'!$B$9:$B$358, 0))="", "", INDEX('Staff List'!$D$9:$D$358, MATCH(Y492, 'Staff List'!$B$9:$B$358, 0))), "")</f>
        <v/>
      </c>
      <c r="S487" s="313"/>
      <c r="T487" s="313"/>
      <c r="U487" s="313"/>
      <c r="V487" s="313"/>
      <c r="W487" s="313"/>
      <c r="X487" s="313"/>
      <c r="Y487" s="331"/>
      <c r="Z487" s="28"/>
      <c r="AA487" s="332" t="s">
        <v>90</v>
      </c>
      <c r="AB487" s="333"/>
      <c r="AC487" s="72" t="str">
        <f ca="1">IFERROR(INDEX('Staff List'!$K$9:$K$358, MATCH(AK492, 'Staff List'!$B$9:$B$358, 0)), "")</f>
        <v/>
      </c>
      <c r="AD487" s="317" t="str">
        <f ca="1">IFERROR(IF(INDEX('Staff List'!$D$9:$D$358, MATCH(AK492, 'Staff List'!$B$9:$B$358, 0))="", "", INDEX('Staff List'!$D$9:$D$358, MATCH(AK492, 'Staff List'!$B$9:$B$358, 0))), "")</f>
        <v/>
      </c>
      <c r="AE487" s="313"/>
      <c r="AF487" s="313"/>
      <c r="AG487" s="313"/>
      <c r="AH487" s="313"/>
      <c r="AI487" s="313"/>
      <c r="AJ487" s="313"/>
      <c r="AK487" s="331"/>
      <c r="AL487" s="28"/>
      <c r="AM487" s="332" t="s">
        <v>90</v>
      </c>
      <c r="AN487" s="333"/>
      <c r="AO487" s="72" t="str">
        <f ca="1">IFERROR(INDEX('Staff List'!$K$9:$K$358, MATCH(AW492, 'Staff List'!$B$9:$B$358, 0)), "")</f>
        <v/>
      </c>
      <c r="AP487" s="317" t="str">
        <f ca="1">IFERROR(IF(INDEX('Staff List'!$D$9:$D$358, MATCH(AW492, 'Staff List'!$B$9:$B$358, 0))="", "", INDEX('Staff List'!$D$9:$D$358, MATCH(AW492, 'Staff List'!$B$9:$B$358, 0))), "")</f>
        <v/>
      </c>
      <c r="AQ487" s="313"/>
      <c r="AR487" s="313"/>
      <c r="AS487" s="313"/>
      <c r="AT487" s="313"/>
      <c r="AU487" s="313"/>
      <c r="AV487" s="313"/>
      <c r="AW487" s="331"/>
      <c r="AX487" s="28"/>
      <c r="AY487" s="332" t="s">
        <v>90</v>
      </c>
      <c r="AZ487" s="333"/>
      <c r="BA487" s="72" t="str">
        <f ca="1">IFERROR(INDEX('Staff List'!$K$9:$K$358, MATCH(BI492, 'Staff List'!$B$9:$B$358, 0)), "")</f>
        <v/>
      </c>
      <c r="BB487" s="317" t="str">
        <f ca="1">IFERROR(IF(INDEX('Staff List'!$D$9:$D$358, MATCH(BI492, 'Staff List'!$B$9:$B$358, 0))="", "", INDEX('Staff List'!$D$9:$D$358, MATCH(BI492, 'Staff List'!$B$9:$B$358, 0))), "")</f>
        <v/>
      </c>
      <c r="BC487" s="313"/>
      <c r="BD487" s="313"/>
      <c r="BE487" s="313"/>
      <c r="BF487" s="313"/>
      <c r="BG487" s="313"/>
      <c r="BH487" s="313"/>
      <c r="BI487" s="331"/>
      <c r="BJ487" s="29"/>
      <c r="BK487" s="1"/>
    </row>
    <row r="488" spans="1:63" x14ac:dyDescent="0.25">
      <c r="A488" s="1"/>
      <c r="B488" s="27"/>
      <c r="C488" s="314" t="s">
        <v>95</v>
      </c>
      <c r="D488" s="315"/>
      <c r="E488" s="315"/>
      <c r="F488" s="325"/>
      <c r="G488" s="73" t="str">
        <f ca="1">IFERROR(INDEX('Staff List'!$H$9:$H$358, MATCH(M492, 'Staff List'!$B$9:$B$358, 0)), "")</f>
        <v/>
      </c>
      <c r="H488" s="323" t="str">
        <f ca="1">IFERROR(INDEX('Staff List'!$AU$6:$AU$10, MATCH(G488, 'Staff List'!$AJ$6:$AJ$10, 0)), "")</f>
        <v/>
      </c>
      <c r="I488" s="324"/>
      <c r="J488" s="324"/>
      <c r="K488" s="324"/>
      <c r="L488" s="324"/>
      <c r="M488" s="331"/>
      <c r="N488" s="28"/>
      <c r="O488" s="314" t="s">
        <v>95</v>
      </c>
      <c r="P488" s="315"/>
      <c r="Q488" s="315"/>
      <c r="R488" s="325"/>
      <c r="S488" s="73" t="str">
        <f ca="1">IFERROR(INDEX('Staff List'!$H$9:$H$358, MATCH(Y492, 'Staff List'!$B$9:$B$358, 0)), "")</f>
        <v/>
      </c>
      <c r="T488" s="323" t="str">
        <f ca="1">IFERROR(INDEX('Staff List'!$AU$6:$AU$10, MATCH(S488, 'Staff List'!$AJ$6:$AJ$10, 0)), "")</f>
        <v/>
      </c>
      <c r="U488" s="324"/>
      <c r="V488" s="324"/>
      <c r="W488" s="324"/>
      <c r="X488" s="324"/>
      <c r="Y488" s="331"/>
      <c r="Z488" s="28"/>
      <c r="AA488" s="314" t="s">
        <v>95</v>
      </c>
      <c r="AB488" s="315"/>
      <c r="AC488" s="315"/>
      <c r="AD488" s="325"/>
      <c r="AE488" s="73" t="str">
        <f ca="1">IFERROR(INDEX('Staff List'!$H$9:$H$358, MATCH(AK492, 'Staff List'!$B$9:$B$358, 0)), "")</f>
        <v/>
      </c>
      <c r="AF488" s="323" t="str">
        <f ca="1">IFERROR(INDEX('Staff List'!$AU$6:$AU$10, MATCH(AE488, 'Staff List'!$AJ$6:$AJ$10, 0)), "")</f>
        <v/>
      </c>
      <c r="AG488" s="324"/>
      <c r="AH488" s="324"/>
      <c r="AI488" s="324"/>
      <c r="AJ488" s="324"/>
      <c r="AK488" s="331"/>
      <c r="AL488" s="28"/>
      <c r="AM488" s="314" t="s">
        <v>95</v>
      </c>
      <c r="AN488" s="315"/>
      <c r="AO488" s="315"/>
      <c r="AP488" s="325"/>
      <c r="AQ488" s="73" t="str">
        <f ca="1">IFERROR(INDEX('Staff List'!$H$9:$H$358, MATCH(AW492, 'Staff List'!$B$9:$B$358, 0)), "")</f>
        <v/>
      </c>
      <c r="AR488" s="323" t="str">
        <f ca="1">IFERROR(INDEX('Staff List'!$AU$6:$AU$10, MATCH(AQ488, 'Staff List'!$AJ$6:$AJ$10, 0)), "")</f>
        <v/>
      </c>
      <c r="AS488" s="324"/>
      <c r="AT488" s="324"/>
      <c r="AU488" s="324"/>
      <c r="AV488" s="324"/>
      <c r="AW488" s="331"/>
      <c r="AX488" s="28"/>
      <c r="AY488" s="314" t="s">
        <v>95</v>
      </c>
      <c r="AZ488" s="315"/>
      <c r="BA488" s="315"/>
      <c r="BB488" s="325"/>
      <c r="BC488" s="73" t="str">
        <f ca="1">IFERROR(INDEX('Staff List'!$H$9:$H$358, MATCH(BI492, 'Staff List'!$B$9:$B$358, 0)), "")</f>
        <v/>
      </c>
      <c r="BD488" s="323" t="str">
        <f ca="1">IFERROR(INDEX('Staff List'!$AU$6:$AU$10, MATCH(BC488, 'Staff List'!$AJ$6:$AJ$10, 0)), "")</f>
        <v/>
      </c>
      <c r="BE488" s="324"/>
      <c r="BF488" s="324"/>
      <c r="BG488" s="324"/>
      <c r="BH488" s="324"/>
      <c r="BI488" s="331"/>
      <c r="BJ488" s="29"/>
      <c r="BK488" s="1"/>
    </row>
    <row r="489" spans="1:63" x14ac:dyDescent="0.25">
      <c r="A489" s="1"/>
      <c r="B489" s="27"/>
      <c r="C489" s="314" t="s">
        <v>94</v>
      </c>
      <c r="D489" s="315"/>
      <c r="E489" s="315"/>
      <c r="F489" s="315"/>
      <c r="G489" s="74" t="str">
        <f ca="1">IFERROR(INDEX('Staff List'!$G$9:$G$358, MATCH(M492, 'Staff List'!$B$9:$B$358, 0)), "")</f>
        <v/>
      </c>
      <c r="H489" s="317" t="str">
        <f ca="1">IFERROR(INDEX('Staff List'!$AP$6:$AP$8, MATCH(G489, 'Staff List'!$AI$6:$AI$8, 0)), "")</f>
        <v/>
      </c>
      <c r="I489" s="313"/>
      <c r="J489" s="313"/>
      <c r="K489" s="313"/>
      <c r="L489" s="313"/>
      <c r="M489" s="331"/>
      <c r="N489" s="28"/>
      <c r="O489" s="314" t="s">
        <v>94</v>
      </c>
      <c r="P489" s="315"/>
      <c r="Q489" s="315"/>
      <c r="R489" s="315"/>
      <c r="S489" s="74" t="str">
        <f ca="1">IFERROR(INDEX('Staff List'!$G$9:$G$358, MATCH(Y492, 'Staff List'!$B$9:$B$358, 0)), "")</f>
        <v/>
      </c>
      <c r="T489" s="317" t="str">
        <f ca="1">IFERROR(INDEX('Staff List'!$AP$6:$AP$8, MATCH(S489, 'Staff List'!$AI$6:$AI$8, 0)), "")</f>
        <v/>
      </c>
      <c r="U489" s="313"/>
      <c r="V489" s="313"/>
      <c r="W489" s="313"/>
      <c r="X489" s="313"/>
      <c r="Y489" s="331"/>
      <c r="Z489" s="28"/>
      <c r="AA489" s="314" t="s">
        <v>94</v>
      </c>
      <c r="AB489" s="315"/>
      <c r="AC489" s="315"/>
      <c r="AD489" s="315"/>
      <c r="AE489" s="74" t="str">
        <f ca="1">IFERROR(INDEX('Staff List'!$G$9:$G$358, MATCH(AK492, 'Staff List'!$B$9:$B$358, 0)), "")</f>
        <v/>
      </c>
      <c r="AF489" s="317" t="str">
        <f ca="1">IFERROR(INDEX('Staff List'!$AP$6:$AP$8, MATCH(AE489, 'Staff List'!$AI$6:$AI$8, 0)), "")</f>
        <v/>
      </c>
      <c r="AG489" s="313"/>
      <c r="AH489" s="313"/>
      <c r="AI489" s="313"/>
      <c r="AJ489" s="313"/>
      <c r="AK489" s="331"/>
      <c r="AL489" s="28"/>
      <c r="AM489" s="314" t="s">
        <v>94</v>
      </c>
      <c r="AN489" s="315"/>
      <c r="AO489" s="315"/>
      <c r="AP489" s="315"/>
      <c r="AQ489" s="74" t="str">
        <f ca="1">IFERROR(INDEX('Staff List'!$G$9:$G$358, MATCH(AW492, 'Staff List'!$B$9:$B$358, 0)), "")</f>
        <v/>
      </c>
      <c r="AR489" s="317" t="str">
        <f ca="1">IFERROR(INDEX('Staff List'!$AP$6:$AP$8, MATCH(AQ489, 'Staff List'!$AI$6:$AI$8, 0)), "")</f>
        <v/>
      </c>
      <c r="AS489" s="313"/>
      <c r="AT489" s="313"/>
      <c r="AU489" s="313"/>
      <c r="AV489" s="313"/>
      <c r="AW489" s="331"/>
      <c r="AX489" s="28"/>
      <c r="AY489" s="314" t="s">
        <v>94</v>
      </c>
      <c r="AZ489" s="315"/>
      <c r="BA489" s="315"/>
      <c r="BB489" s="315"/>
      <c r="BC489" s="74" t="str">
        <f ca="1">IFERROR(INDEX('Staff List'!$G$9:$G$358, MATCH(BI492, 'Staff List'!$B$9:$B$358, 0)), "")</f>
        <v/>
      </c>
      <c r="BD489" s="317" t="str">
        <f ca="1">IFERROR(INDEX('Staff List'!$AP$6:$AP$8, MATCH(BC489, 'Staff List'!$AI$6:$AI$8, 0)), "")</f>
        <v/>
      </c>
      <c r="BE489" s="313"/>
      <c r="BF489" s="313"/>
      <c r="BG489" s="313"/>
      <c r="BH489" s="313"/>
      <c r="BI489" s="331"/>
      <c r="BJ489" s="29"/>
      <c r="BK489" s="1"/>
    </row>
    <row r="490" spans="1:63" x14ac:dyDescent="0.25">
      <c r="A490" s="1"/>
      <c r="B490" s="27"/>
      <c r="C490" s="314" t="s">
        <v>97</v>
      </c>
      <c r="D490" s="315"/>
      <c r="E490" s="315"/>
      <c r="F490" s="319"/>
      <c r="G490" s="320"/>
      <c r="H490" s="317" t="str">
        <f ca="1">IFERROR(INDEX('Staff List'!$AT$6:$AT$8, MATCH(E487, 'Staff List'!$AM$6:$AM$8, 0)), "")</f>
        <v/>
      </c>
      <c r="I490" s="313"/>
      <c r="J490" s="313"/>
      <c r="K490" s="313"/>
      <c r="L490" s="313"/>
      <c r="M490" s="75" t="e">
        <f ca="1">INDEX($BY$2:$BY$401, MATCH(M493, $BT$2:$BT$401, 0))</f>
        <v>#N/A</v>
      </c>
      <c r="N490" s="28"/>
      <c r="O490" s="314" t="s">
        <v>97</v>
      </c>
      <c r="P490" s="315"/>
      <c r="Q490" s="315"/>
      <c r="R490" s="319"/>
      <c r="S490" s="320"/>
      <c r="T490" s="317" t="str">
        <f ca="1">IFERROR(INDEX('Staff List'!$AT$6:$AT$8, MATCH(Q487, 'Staff List'!$AM$6:$AM$8, 0)), "")</f>
        <v/>
      </c>
      <c r="U490" s="313"/>
      <c r="V490" s="313"/>
      <c r="W490" s="313"/>
      <c r="X490" s="313"/>
      <c r="Y490" s="75" t="e">
        <f ca="1">INDEX($BY$2:$BY$401, MATCH(Y493, $BT$2:$BT$401, 0))</f>
        <v>#N/A</v>
      </c>
      <c r="Z490" s="28"/>
      <c r="AA490" s="314" t="s">
        <v>97</v>
      </c>
      <c r="AB490" s="315"/>
      <c r="AC490" s="315"/>
      <c r="AD490" s="319"/>
      <c r="AE490" s="320"/>
      <c r="AF490" s="317" t="str">
        <f ca="1">IFERROR(INDEX('Staff List'!$AT$6:$AT$8, MATCH(AC487, 'Staff List'!$AM$6:$AM$8, 0)), "")</f>
        <v/>
      </c>
      <c r="AG490" s="313"/>
      <c r="AH490" s="313"/>
      <c r="AI490" s="313"/>
      <c r="AJ490" s="313"/>
      <c r="AK490" s="75" t="e">
        <f ca="1">INDEX($BY$2:$BY$401, MATCH(AK493, $BT$2:$BT$401, 0))</f>
        <v>#N/A</v>
      </c>
      <c r="AL490" s="28"/>
      <c r="AM490" s="314" t="s">
        <v>97</v>
      </c>
      <c r="AN490" s="315"/>
      <c r="AO490" s="315"/>
      <c r="AP490" s="319"/>
      <c r="AQ490" s="320"/>
      <c r="AR490" s="317" t="str">
        <f ca="1">IFERROR(INDEX('Staff List'!$AT$6:$AT$8, MATCH(AO487, 'Staff List'!$AM$6:$AM$8, 0)), "")</f>
        <v/>
      </c>
      <c r="AS490" s="313"/>
      <c r="AT490" s="313"/>
      <c r="AU490" s="313"/>
      <c r="AV490" s="313"/>
      <c r="AW490" s="75" t="e">
        <f ca="1">INDEX($BY$2:$BY$401, MATCH(AW493, $BT$2:$BT$401, 0))</f>
        <v>#N/A</v>
      </c>
      <c r="AX490" s="28"/>
      <c r="AY490" s="314" t="s">
        <v>97</v>
      </c>
      <c r="AZ490" s="315"/>
      <c r="BA490" s="315"/>
      <c r="BB490" s="319"/>
      <c r="BC490" s="320"/>
      <c r="BD490" s="317" t="str">
        <f ca="1">IFERROR(INDEX('Staff List'!$AT$6:$AT$8, MATCH(BA487, 'Staff List'!$AM$6:$AM$8, 0)), "")</f>
        <v/>
      </c>
      <c r="BE490" s="313"/>
      <c r="BF490" s="313"/>
      <c r="BG490" s="313"/>
      <c r="BH490" s="313"/>
      <c r="BI490" s="75" t="e">
        <f ca="1">INDEX($BY$2:$BY$401, MATCH(BI493, $BT$2:$BT$401, 0))</f>
        <v>#N/A</v>
      </c>
      <c r="BJ490" s="29"/>
      <c r="BK490" s="1"/>
    </row>
    <row r="491" spans="1:63" x14ac:dyDescent="0.25">
      <c r="A491" s="1"/>
      <c r="B491" s="27"/>
      <c r="C491" s="314" t="s">
        <v>93</v>
      </c>
      <c r="D491" s="315"/>
      <c r="E491" s="316"/>
      <c r="F491" s="313" t="str">
        <f ca="1">IFERROR(IF(INDEX('Staff List'!$M$9:$M$358, MATCH(M492, 'Staff List'!$B$9:$B$358, 0))="", "", INDEX('Staff List'!$M$9:$M$358, MATCH(M492, 'Staff List'!$B$9:$B$358, 0))), "")</f>
        <v/>
      </c>
      <c r="G491" s="313"/>
      <c r="H491" s="313"/>
      <c r="I491" s="313"/>
      <c r="J491" s="313"/>
      <c r="K491" s="313"/>
      <c r="L491" s="313"/>
      <c r="M491" s="75" t="str">
        <f ca="1">IFERROR(INDEX($BO$2:$BO$351, MATCH(M490, $BP$2:$BP$351, 0)), "")</f>
        <v/>
      </c>
      <c r="N491" s="28"/>
      <c r="O491" s="314" t="s">
        <v>93</v>
      </c>
      <c r="P491" s="315"/>
      <c r="Q491" s="316"/>
      <c r="R491" s="313" t="str">
        <f ca="1">IFERROR(IF(INDEX('Staff List'!$M$9:$M$358, MATCH(Y492, 'Staff List'!$B$9:$B$358, 0))="", "", INDEX('Staff List'!$M$9:$M$358, MATCH(Y492, 'Staff List'!$B$9:$B$358, 0))), "")</f>
        <v/>
      </c>
      <c r="S491" s="313"/>
      <c r="T491" s="313"/>
      <c r="U491" s="313"/>
      <c r="V491" s="313"/>
      <c r="W491" s="313"/>
      <c r="X491" s="313"/>
      <c r="Y491" s="75" t="str">
        <f ca="1">IFERROR(INDEX($BO$2:$BO$351, MATCH(Y490, $BP$2:$BP$351, 0)), "")</f>
        <v/>
      </c>
      <c r="Z491" s="28"/>
      <c r="AA491" s="314" t="s">
        <v>93</v>
      </c>
      <c r="AB491" s="315"/>
      <c r="AC491" s="316"/>
      <c r="AD491" s="313" t="str">
        <f ca="1">IFERROR(IF(INDEX('Staff List'!$M$9:$M$358, MATCH(AK492, 'Staff List'!$B$9:$B$358, 0))="", "", INDEX('Staff List'!$M$9:$M$358, MATCH(AK492, 'Staff List'!$B$9:$B$358, 0))), "")</f>
        <v/>
      </c>
      <c r="AE491" s="313"/>
      <c r="AF491" s="313"/>
      <c r="AG491" s="313"/>
      <c r="AH491" s="313"/>
      <c r="AI491" s="313"/>
      <c r="AJ491" s="313"/>
      <c r="AK491" s="75" t="str">
        <f ca="1">IFERROR(INDEX($BO$2:$BO$351, MATCH(AK490, $BP$2:$BP$351, 0)), "")</f>
        <v/>
      </c>
      <c r="AL491" s="28"/>
      <c r="AM491" s="314" t="s">
        <v>93</v>
      </c>
      <c r="AN491" s="315"/>
      <c r="AO491" s="316"/>
      <c r="AP491" s="313" t="str">
        <f ca="1">IFERROR(IF(INDEX('Staff List'!$M$9:$M$358, MATCH(AW492, 'Staff List'!$B$9:$B$358, 0))="", "", INDEX('Staff List'!$M$9:$M$358, MATCH(AW492, 'Staff List'!$B$9:$B$358, 0))), "")</f>
        <v/>
      </c>
      <c r="AQ491" s="313"/>
      <c r="AR491" s="313"/>
      <c r="AS491" s="313"/>
      <c r="AT491" s="313"/>
      <c r="AU491" s="313"/>
      <c r="AV491" s="313"/>
      <c r="AW491" s="75" t="str">
        <f ca="1">IFERROR(INDEX($BO$2:$BO$351, MATCH(AW490, $BP$2:$BP$351, 0)), "")</f>
        <v/>
      </c>
      <c r="AX491" s="28"/>
      <c r="AY491" s="314" t="s">
        <v>93</v>
      </c>
      <c r="AZ491" s="315"/>
      <c r="BA491" s="316"/>
      <c r="BB491" s="313" t="str">
        <f ca="1">IFERROR(IF(INDEX('Staff List'!$M$9:$M$358, MATCH(BI492, 'Staff List'!$B$9:$B$358, 0))="", "", INDEX('Staff List'!$M$9:$M$358, MATCH(BI492, 'Staff List'!$B$9:$B$358, 0))), "")</f>
        <v/>
      </c>
      <c r="BC491" s="313"/>
      <c r="BD491" s="313"/>
      <c r="BE491" s="313"/>
      <c r="BF491" s="313"/>
      <c r="BG491" s="313"/>
      <c r="BH491" s="313"/>
      <c r="BI491" s="75" t="str">
        <f ca="1">IFERROR(INDEX($BO$2:$BO$351, MATCH(BI490, $BP$2:$BP$351, 0)), "")</f>
        <v/>
      </c>
      <c r="BJ491" s="29"/>
      <c r="BK491" s="1"/>
    </row>
    <row r="492" spans="1:63" x14ac:dyDescent="0.25">
      <c r="A492" s="1"/>
      <c r="B492" s="27"/>
      <c r="C492" s="314" t="s">
        <v>92</v>
      </c>
      <c r="D492" s="315"/>
      <c r="E492" s="316"/>
      <c r="F492" s="317" t="str">
        <f ca="1">IFERROR(IF(INDEX('Staff List'!$Q$9:$Q$358, MATCH(M492, 'Staff List'!$B$9:$B$358, 0))="", "", INDEX('Staff List'!$Q$9:$Q$358, MATCH(M492, 'Staff List'!$B$9:$B$358, 0))), "")</f>
        <v/>
      </c>
      <c r="G492" s="313"/>
      <c r="H492" s="313"/>
      <c r="I492" s="313"/>
      <c r="J492" s="313"/>
      <c r="K492" s="313"/>
      <c r="L492" s="313"/>
      <c r="M492" s="75" t="str">
        <f ca="1">IFERROR(IF(M490="", "", INDEX($BN$2:$BN$351, MATCH(M490, $BP$2:$BP$351, 0))), "")</f>
        <v/>
      </c>
      <c r="N492" s="28"/>
      <c r="O492" s="314" t="s">
        <v>92</v>
      </c>
      <c r="P492" s="315"/>
      <c r="Q492" s="316"/>
      <c r="R492" s="317" t="str">
        <f ca="1">IFERROR(IF(INDEX('Staff List'!$Q$9:$Q$358, MATCH(Y492, 'Staff List'!$B$9:$B$358, 0))="", "", INDEX('Staff List'!$Q$9:$Q$358, MATCH(Y492, 'Staff List'!$B$9:$B$358, 0))), "")</f>
        <v/>
      </c>
      <c r="S492" s="313"/>
      <c r="T492" s="313"/>
      <c r="U492" s="313"/>
      <c r="V492" s="313"/>
      <c r="W492" s="313"/>
      <c r="X492" s="313"/>
      <c r="Y492" s="75" t="str">
        <f ca="1">IFERROR(IF(Y490="", "", INDEX($BN$2:$BN$351, MATCH(Y490, $BP$2:$BP$351, 0))), "")</f>
        <v/>
      </c>
      <c r="Z492" s="28"/>
      <c r="AA492" s="314" t="s">
        <v>92</v>
      </c>
      <c r="AB492" s="315"/>
      <c r="AC492" s="316"/>
      <c r="AD492" s="317" t="str">
        <f ca="1">IFERROR(IF(INDEX('Staff List'!$Q$9:$Q$358, MATCH(AK492, 'Staff List'!$B$9:$B$358, 0))="", "", INDEX('Staff List'!$Q$9:$Q$358, MATCH(AK492, 'Staff List'!$B$9:$B$358, 0))), "")</f>
        <v/>
      </c>
      <c r="AE492" s="313"/>
      <c r="AF492" s="313"/>
      <c r="AG492" s="313"/>
      <c r="AH492" s="313"/>
      <c r="AI492" s="313"/>
      <c r="AJ492" s="313"/>
      <c r="AK492" s="75" t="str">
        <f ca="1">IFERROR(IF(AK490="", "", INDEX($BN$2:$BN$351, MATCH(AK490, $BP$2:$BP$351, 0))), "")</f>
        <v/>
      </c>
      <c r="AL492" s="28"/>
      <c r="AM492" s="314" t="s">
        <v>92</v>
      </c>
      <c r="AN492" s="315"/>
      <c r="AO492" s="316"/>
      <c r="AP492" s="317" t="str">
        <f ca="1">IFERROR(IF(INDEX('Staff List'!$Q$9:$Q$358, MATCH(AW492, 'Staff List'!$B$9:$B$358, 0))="", "", INDEX('Staff List'!$Q$9:$Q$358, MATCH(AW492, 'Staff List'!$B$9:$B$358, 0))), "")</f>
        <v/>
      </c>
      <c r="AQ492" s="313"/>
      <c r="AR492" s="313"/>
      <c r="AS492" s="313"/>
      <c r="AT492" s="313"/>
      <c r="AU492" s="313"/>
      <c r="AV492" s="313"/>
      <c r="AW492" s="75" t="str">
        <f ca="1">IFERROR(IF(AW490="", "", INDEX($BN$2:$BN$351, MATCH(AW490, $BP$2:$BP$351, 0))), "")</f>
        <v/>
      </c>
      <c r="AX492" s="28"/>
      <c r="AY492" s="314" t="s">
        <v>92</v>
      </c>
      <c r="AZ492" s="315"/>
      <c r="BA492" s="316"/>
      <c r="BB492" s="317" t="str">
        <f ca="1">IFERROR(IF(INDEX('Staff List'!$Q$9:$Q$358, MATCH(BI492, 'Staff List'!$B$9:$B$358, 0))="", "", INDEX('Staff List'!$Q$9:$Q$358, MATCH(BI492, 'Staff List'!$B$9:$B$358, 0))), "")</f>
        <v/>
      </c>
      <c r="BC492" s="313"/>
      <c r="BD492" s="313"/>
      <c r="BE492" s="313"/>
      <c r="BF492" s="313"/>
      <c r="BG492" s="313"/>
      <c r="BH492" s="313"/>
      <c r="BI492" s="75" t="str">
        <f ca="1">IFERROR(IF(BI490="", "", INDEX($BN$2:$BN$351, MATCH(BI490, $BP$2:$BP$351, 0))), "")</f>
        <v/>
      </c>
      <c r="BJ492" s="29"/>
      <c r="BK492" s="1"/>
    </row>
    <row r="493" spans="1:63" x14ac:dyDescent="0.25">
      <c r="A493" s="1"/>
      <c r="B493" s="27"/>
      <c r="C493" s="318" t="s">
        <v>96</v>
      </c>
      <c r="D493" s="319"/>
      <c r="E493" s="320"/>
      <c r="F493" s="321" t="str">
        <f ca="1">IFERROR(IF(INDEX('Staff List'!$U$9:$U$358, MATCH(M492, 'Staff List'!$B$9:$B$358, 0))="", "", INDEX('Staff List'!$U$9:$U$358, MATCH(M492, 'Staff List'!$B$9:$B$358, 0))), "")</f>
        <v/>
      </c>
      <c r="G493" s="322"/>
      <c r="H493" s="322"/>
      <c r="I493" s="322"/>
      <c r="J493" s="322"/>
      <c r="K493" s="322"/>
      <c r="L493" s="322"/>
      <c r="M493" s="81">
        <f ca="1">BI483+1</f>
        <v>730</v>
      </c>
      <c r="N493" s="28"/>
      <c r="O493" s="318" t="s">
        <v>96</v>
      </c>
      <c r="P493" s="319"/>
      <c r="Q493" s="320"/>
      <c r="R493" s="321" t="str">
        <f ca="1">IFERROR(IF(INDEX('Staff List'!$U$9:$U$358, MATCH(Y492, 'Staff List'!$B$9:$B$358, 0))="", "", INDEX('Staff List'!$U$9:$U$358, MATCH(Y492, 'Staff List'!$B$9:$B$358, 0))), "")</f>
        <v/>
      </c>
      <c r="S493" s="322"/>
      <c r="T493" s="322"/>
      <c r="U493" s="322"/>
      <c r="V493" s="322"/>
      <c r="W493" s="322"/>
      <c r="X493" s="322"/>
      <c r="Y493" s="81">
        <f ca="1">M493+1</f>
        <v>731</v>
      </c>
      <c r="Z493" s="28"/>
      <c r="AA493" s="318" t="s">
        <v>96</v>
      </c>
      <c r="AB493" s="319"/>
      <c r="AC493" s="320"/>
      <c r="AD493" s="321" t="str">
        <f ca="1">IFERROR(IF(INDEX('Staff List'!$U$9:$U$358, MATCH(AK492, 'Staff List'!$B$9:$B$358, 0))="", "", INDEX('Staff List'!$U$9:$U$358, MATCH(AK492, 'Staff List'!$B$9:$B$358, 0))), "")</f>
        <v/>
      </c>
      <c r="AE493" s="322"/>
      <c r="AF493" s="322"/>
      <c r="AG493" s="322"/>
      <c r="AH493" s="322"/>
      <c r="AI493" s="322"/>
      <c r="AJ493" s="322"/>
      <c r="AK493" s="81">
        <f ca="1">Y493+1</f>
        <v>732</v>
      </c>
      <c r="AL493" s="28"/>
      <c r="AM493" s="318" t="s">
        <v>96</v>
      </c>
      <c r="AN493" s="319"/>
      <c r="AO493" s="320"/>
      <c r="AP493" s="321" t="str">
        <f ca="1">IFERROR(IF(INDEX('Staff List'!$U$9:$U$358, MATCH(AW492, 'Staff List'!$B$9:$B$358, 0))="", "", INDEX('Staff List'!$U$9:$U$358, MATCH(AW492, 'Staff List'!$B$9:$B$358, 0))), "")</f>
        <v/>
      </c>
      <c r="AQ493" s="322"/>
      <c r="AR493" s="322"/>
      <c r="AS493" s="322"/>
      <c r="AT493" s="322"/>
      <c r="AU493" s="322"/>
      <c r="AV493" s="322"/>
      <c r="AW493" s="81">
        <f ca="1">AK493+1</f>
        <v>733</v>
      </c>
      <c r="AX493" s="28"/>
      <c r="AY493" s="318" t="s">
        <v>96</v>
      </c>
      <c r="AZ493" s="319"/>
      <c r="BA493" s="320"/>
      <c r="BB493" s="321" t="str">
        <f ca="1">IFERROR(IF(INDEX('Staff List'!$U$9:$U$358, MATCH(BI492, 'Staff List'!$B$9:$B$358, 0))="", "", INDEX('Staff List'!$U$9:$U$358, MATCH(BI492, 'Staff List'!$B$9:$B$358, 0))), "")</f>
        <v/>
      </c>
      <c r="BC493" s="322"/>
      <c r="BD493" s="322"/>
      <c r="BE493" s="322"/>
      <c r="BF493" s="322"/>
      <c r="BG493" s="322"/>
      <c r="BH493" s="322"/>
      <c r="BI493" s="81">
        <f ca="1">AW493+1</f>
        <v>734</v>
      </c>
      <c r="BJ493" s="29"/>
      <c r="BK493" s="1"/>
    </row>
    <row r="494" spans="1:63" x14ac:dyDescent="0.25">
      <c r="A494" s="1"/>
      <c r="B494" s="27"/>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c r="BA494" s="28"/>
      <c r="BB494" s="28"/>
      <c r="BC494" s="28"/>
      <c r="BD494" s="28"/>
      <c r="BE494" s="28"/>
      <c r="BF494" s="28"/>
      <c r="BG494" s="28"/>
      <c r="BH494" s="28"/>
      <c r="BI494" s="28"/>
      <c r="BJ494" s="29"/>
      <c r="BK494" s="1"/>
    </row>
    <row r="495" spans="1:63" x14ac:dyDescent="0.25">
      <c r="A495" s="1"/>
      <c r="B495" s="27"/>
      <c r="C495" s="121" t="str">
        <f ca="1">"Tier "&amp;M501&amp;""</f>
        <v xml:space="preserve">Tier </v>
      </c>
      <c r="D495" s="122"/>
      <c r="E495" s="122"/>
      <c r="F495" s="122"/>
      <c r="G495" s="122"/>
      <c r="H495" s="122"/>
      <c r="I495" s="122"/>
      <c r="J495" s="122"/>
      <c r="K495" s="122"/>
      <c r="L495" s="122"/>
      <c r="M495" s="239"/>
      <c r="N495" s="28"/>
      <c r="O495" s="121" t="str">
        <f ca="1">"Tier "&amp;Y501&amp;""</f>
        <v xml:space="preserve">Tier </v>
      </c>
      <c r="P495" s="122"/>
      <c r="Q495" s="122"/>
      <c r="R495" s="122"/>
      <c r="S495" s="122"/>
      <c r="T495" s="122"/>
      <c r="U495" s="122"/>
      <c r="V495" s="122"/>
      <c r="W495" s="122"/>
      <c r="X495" s="122"/>
      <c r="Y495" s="239"/>
      <c r="Z495" s="28"/>
      <c r="AA495" s="121" t="str">
        <f ca="1">"Tier "&amp;AK501&amp;""</f>
        <v xml:space="preserve">Tier </v>
      </c>
      <c r="AB495" s="122"/>
      <c r="AC495" s="122"/>
      <c r="AD495" s="122"/>
      <c r="AE495" s="122"/>
      <c r="AF495" s="122"/>
      <c r="AG495" s="122"/>
      <c r="AH495" s="122"/>
      <c r="AI495" s="122"/>
      <c r="AJ495" s="122"/>
      <c r="AK495" s="239"/>
      <c r="AL495" s="28"/>
      <c r="AM495" s="121" t="str">
        <f ca="1">"Tier "&amp;AW501&amp;""</f>
        <v xml:space="preserve">Tier </v>
      </c>
      <c r="AN495" s="122"/>
      <c r="AO495" s="122"/>
      <c r="AP495" s="122"/>
      <c r="AQ495" s="122"/>
      <c r="AR495" s="122"/>
      <c r="AS495" s="122"/>
      <c r="AT495" s="122"/>
      <c r="AU495" s="122"/>
      <c r="AV495" s="122"/>
      <c r="AW495" s="239"/>
      <c r="AX495" s="28"/>
      <c r="AY495" s="121" t="str">
        <f ca="1">"Tier "&amp;BI501&amp;""</f>
        <v xml:space="preserve">Tier </v>
      </c>
      <c r="AZ495" s="122"/>
      <c r="BA495" s="122"/>
      <c r="BB495" s="122"/>
      <c r="BC495" s="122"/>
      <c r="BD495" s="122"/>
      <c r="BE495" s="122"/>
      <c r="BF495" s="122"/>
      <c r="BG495" s="122"/>
      <c r="BH495" s="122"/>
      <c r="BI495" s="239"/>
      <c r="BJ495" s="29"/>
      <c r="BK495" s="1"/>
    </row>
    <row r="496" spans="1:63" x14ac:dyDescent="0.25">
      <c r="A496" s="1"/>
      <c r="B496" s="27"/>
      <c r="C496" s="326" t="s">
        <v>91</v>
      </c>
      <c r="D496" s="325"/>
      <c r="E496" s="327"/>
      <c r="F496" s="328" t="str">
        <f ca="1">IFERROR(IF(INDEX('Staff List'!$C$9:$C$358, MATCH(M502, 'Staff List'!$B$9:$B$358, 0))="", "", INDEX('Staff List'!$C$9:$C$358, MATCH(M502, 'Staff List'!$B$9:$B$358, 0))), "")</f>
        <v/>
      </c>
      <c r="G496" s="329"/>
      <c r="H496" s="329"/>
      <c r="I496" s="329"/>
      <c r="J496" s="329"/>
      <c r="K496" s="329"/>
      <c r="L496" s="329"/>
      <c r="M496" s="330"/>
      <c r="N496" s="28"/>
      <c r="O496" s="326" t="s">
        <v>91</v>
      </c>
      <c r="P496" s="325"/>
      <c r="Q496" s="327"/>
      <c r="R496" s="328" t="str">
        <f ca="1">IFERROR(IF(INDEX('Staff List'!$C$9:$C$358, MATCH(Y502, 'Staff List'!$B$9:$B$358, 0))="", "", INDEX('Staff List'!$C$9:$C$358, MATCH(Y502, 'Staff List'!$B$9:$B$358, 0))), "")</f>
        <v/>
      </c>
      <c r="S496" s="329"/>
      <c r="T496" s="329"/>
      <c r="U496" s="329"/>
      <c r="V496" s="329"/>
      <c r="W496" s="329"/>
      <c r="X496" s="329"/>
      <c r="Y496" s="330"/>
      <c r="Z496" s="28"/>
      <c r="AA496" s="326" t="s">
        <v>91</v>
      </c>
      <c r="AB496" s="325"/>
      <c r="AC496" s="327"/>
      <c r="AD496" s="328" t="str">
        <f ca="1">IFERROR(IF(INDEX('Staff List'!$C$9:$C$358, MATCH(AK502, 'Staff List'!$B$9:$B$358, 0))="", "", INDEX('Staff List'!$C$9:$C$358, MATCH(AK502, 'Staff List'!$B$9:$B$358, 0))), "")</f>
        <v/>
      </c>
      <c r="AE496" s="329"/>
      <c r="AF496" s="329"/>
      <c r="AG496" s="329"/>
      <c r="AH496" s="329"/>
      <c r="AI496" s="329"/>
      <c r="AJ496" s="329"/>
      <c r="AK496" s="330"/>
      <c r="AL496" s="28"/>
      <c r="AM496" s="326" t="s">
        <v>91</v>
      </c>
      <c r="AN496" s="325"/>
      <c r="AO496" s="327"/>
      <c r="AP496" s="328" t="str">
        <f ca="1">IFERROR(IF(INDEX('Staff List'!$C$9:$C$358, MATCH(AW502, 'Staff List'!$B$9:$B$358, 0))="", "", INDEX('Staff List'!$C$9:$C$358, MATCH(AW502, 'Staff List'!$B$9:$B$358, 0))), "")</f>
        <v/>
      </c>
      <c r="AQ496" s="329"/>
      <c r="AR496" s="329"/>
      <c r="AS496" s="329"/>
      <c r="AT496" s="329"/>
      <c r="AU496" s="329"/>
      <c r="AV496" s="329"/>
      <c r="AW496" s="330"/>
      <c r="AX496" s="28"/>
      <c r="AY496" s="326" t="s">
        <v>91</v>
      </c>
      <c r="AZ496" s="325"/>
      <c r="BA496" s="327"/>
      <c r="BB496" s="328" t="str">
        <f ca="1">IFERROR(IF(INDEX('Staff List'!$C$9:$C$358, MATCH(BI502, 'Staff List'!$B$9:$B$358, 0))="", "", INDEX('Staff List'!$C$9:$C$358, MATCH(BI502, 'Staff List'!$B$9:$B$358, 0))), "")</f>
        <v/>
      </c>
      <c r="BC496" s="329"/>
      <c r="BD496" s="329"/>
      <c r="BE496" s="329"/>
      <c r="BF496" s="329"/>
      <c r="BG496" s="329"/>
      <c r="BH496" s="329"/>
      <c r="BI496" s="330"/>
      <c r="BJ496" s="29"/>
      <c r="BK496" s="1"/>
    </row>
    <row r="497" spans="1:63" x14ac:dyDescent="0.25">
      <c r="A497" s="1"/>
      <c r="B497" s="27"/>
      <c r="C497" s="332" t="s">
        <v>90</v>
      </c>
      <c r="D497" s="333"/>
      <c r="E497" s="72" t="str">
        <f ca="1">IFERROR(INDEX('Staff List'!$K$9:$K$358, MATCH(M502, 'Staff List'!$B$9:$B$358, 0)), "")</f>
        <v/>
      </c>
      <c r="F497" s="317" t="str">
        <f ca="1">IFERROR(IF(INDEX('Staff List'!$D$9:$D$358, MATCH(M502, 'Staff List'!$B$9:$B$358, 0))="", "", INDEX('Staff List'!$D$9:$D$358, MATCH(M502, 'Staff List'!$B$9:$B$358, 0))), "")</f>
        <v/>
      </c>
      <c r="G497" s="313"/>
      <c r="H497" s="313"/>
      <c r="I497" s="313"/>
      <c r="J497" s="313"/>
      <c r="K497" s="313"/>
      <c r="L497" s="313"/>
      <c r="M497" s="331"/>
      <c r="N497" s="28"/>
      <c r="O497" s="332" t="s">
        <v>90</v>
      </c>
      <c r="P497" s="333"/>
      <c r="Q497" s="72" t="str">
        <f ca="1">IFERROR(INDEX('Staff List'!$K$9:$K$358, MATCH(Y502, 'Staff List'!$B$9:$B$358, 0)), "")</f>
        <v/>
      </c>
      <c r="R497" s="317" t="str">
        <f ca="1">IFERROR(IF(INDEX('Staff List'!$D$9:$D$358, MATCH(Y502, 'Staff List'!$B$9:$B$358, 0))="", "", INDEX('Staff List'!$D$9:$D$358, MATCH(Y502, 'Staff List'!$B$9:$B$358, 0))), "")</f>
        <v/>
      </c>
      <c r="S497" s="313"/>
      <c r="T497" s="313"/>
      <c r="U497" s="313"/>
      <c r="V497" s="313"/>
      <c r="W497" s="313"/>
      <c r="X497" s="313"/>
      <c r="Y497" s="331"/>
      <c r="Z497" s="28"/>
      <c r="AA497" s="332" t="s">
        <v>90</v>
      </c>
      <c r="AB497" s="333"/>
      <c r="AC497" s="72" t="str">
        <f ca="1">IFERROR(INDEX('Staff List'!$K$9:$K$358, MATCH(AK502, 'Staff List'!$B$9:$B$358, 0)), "")</f>
        <v/>
      </c>
      <c r="AD497" s="317" t="str">
        <f ca="1">IFERROR(IF(INDEX('Staff List'!$D$9:$D$358, MATCH(AK502, 'Staff List'!$B$9:$B$358, 0))="", "", INDEX('Staff List'!$D$9:$D$358, MATCH(AK502, 'Staff List'!$B$9:$B$358, 0))), "")</f>
        <v/>
      </c>
      <c r="AE497" s="313"/>
      <c r="AF497" s="313"/>
      <c r="AG497" s="313"/>
      <c r="AH497" s="313"/>
      <c r="AI497" s="313"/>
      <c r="AJ497" s="313"/>
      <c r="AK497" s="331"/>
      <c r="AL497" s="28"/>
      <c r="AM497" s="332" t="s">
        <v>90</v>
      </c>
      <c r="AN497" s="333"/>
      <c r="AO497" s="72" t="str">
        <f ca="1">IFERROR(INDEX('Staff List'!$K$9:$K$358, MATCH(AW502, 'Staff List'!$B$9:$B$358, 0)), "")</f>
        <v/>
      </c>
      <c r="AP497" s="317" t="str">
        <f ca="1">IFERROR(IF(INDEX('Staff List'!$D$9:$D$358, MATCH(AW502, 'Staff List'!$B$9:$B$358, 0))="", "", INDEX('Staff List'!$D$9:$D$358, MATCH(AW502, 'Staff List'!$B$9:$B$358, 0))), "")</f>
        <v/>
      </c>
      <c r="AQ497" s="313"/>
      <c r="AR497" s="313"/>
      <c r="AS497" s="313"/>
      <c r="AT497" s="313"/>
      <c r="AU497" s="313"/>
      <c r="AV497" s="313"/>
      <c r="AW497" s="331"/>
      <c r="AX497" s="28"/>
      <c r="AY497" s="332" t="s">
        <v>90</v>
      </c>
      <c r="AZ497" s="333"/>
      <c r="BA497" s="72" t="str">
        <f ca="1">IFERROR(INDEX('Staff List'!$K$9:$K$358, MATCH(BI502, 'Staff List'!$B$9:$B$358, 0)), "")</f>
        <v/>
      </c>
      <c r="BB497" s="317" t="str">
        <f ca="1">IFERROR(IF(INDEX('Staff List'!$D$9:$D$358, MATCH(BI502, 'Staff List'!$B$9:$B$358, 0))="", "", INDEX('Staff List'!$D$9:$D$358, MATCH(BI502, 'Staff List'!$B$9:$B$358, 0))), "")</f>
        <v/>
      </c>
      <c r="BC497" s="313"/>
      <c r="BD497" s="313"/>
      <c r="BE497" s="313"/>
      <c r="BF497" s="313"/>
      <c r="BG497" s="313"/>
      <c r="BH497" s="313"/>
      <c r="BI497" s="331"/>
      <c r="BJ497" s="29"/>
      <c r="BK497" s="1"/>
    </row>
    <row r="498" spans="1:63" x14ac:dyDescent="0.25">
      <c r="A498" s="1"/>
      <c r="B498" s="27"/>
      <c r="C498" s="314" t="s">
        <v>95</v>
      </c>
      <c r="D498" s="315"/>
      <c r="E498" s="315"/>
      <c r="F498" s="325"/>
      <c r="G498" s="73" t="str">
        <f ca="1">IFERROR(INDEX('Staff List'!$H$9:$H$358, MATCH(M502, 'Staff List'!$B$9:$B$358, 0)), "")</f>
        <v/>
      </c>
      <c r="H498" s="323" t="str">
        <f ca="1">IFERROR(INDEX('Staff List'!$AU$6:$AU$10, MATCH(G498, 'Staff List'!$AJ$6:$AJ$10, 0)), "")</f>
        <v/>
      </c>
      <c r="I498" s="324"/>
      <c r="J498" s="324"/>
      <c r="K498" s="324"/>
      <c r="L498" s="324"/>
      <c r="M498" s="331"/>
      <c r="N498" s="28"/>
      <c r="O498" s="314" t="s">
        <v>95</v>
      </c>
      <c r="P498" s="315"/>
      <c r="Q498" s="315"/>
      <c r="R498" s="325"/>
      <c r="S498" s="73" t="str">
        <f ca="1">IFERROR(INDEX('Staff List'!$H$9:$H$358, MATCH(Y502, 'Staff List'!$B$9:$B$358, 0)), "")</f>
        <v/>
      </c>
      <c r="T498" s="323" t="str">
        <f ca="1">IFERROR(INDEX('Staff List'!$AU$6:$AU$10, MATCH(S498, 'Staff List'!$AJ$6:$AJ$10, 0)), "")</f>
        <v/>
      </c>
      <c r="U498" s="324"/>
      <c r="V498" s="324"/>
      <c r="W498" s="324"/>
      <c r="X498" s="324"/>
      <c r="Y498" s="331"/>
      <c r="Z498" s="28"/>
      <c r="AA498" s="314" t="s">
        <v>95</v>
      </c>
      <c r="AB498" s="315"/>
      <c r="AC498" s="315"/>
      <c r="AD498" s="325"/>
      <c r="AE498" s="73" t="str">
        <f ca="1">IFERROR(INDEX('Staff List'!$H$9:$H$358, MATCH(AK502, 'Staff List'!$B$9:$B$358, 0)), "")</f>
        <v/>
      </c>
      <c r="AF498" s="323" t="str">
        <f ca="1">IFERROR(INDEX('Staff List'!$AU$6:$AU$10, MATCH(AE498, 'Staff List'!$AJ$6:$AJ$10, 0)), "")</f>
        <v/>
      </c>
      <c r="AG498" s="324"/>
      <c r="AH498" s="324"/>
      <c r="AI498" s="324"/>
      <c r="AJ498" s="324"/>
      <c r="AK498" s="331"/>
      <c r="AL498" s="28"/>
      <c r="AM498" s="314" t="s">
        <v>95</v>
      </c>
      <c r="AN498" s="315"/>
      <c r="AO498" s="315"/>
      <c r="AP498" s="325"/>
      <c r="AQ498" s="73" t="str">
        <f ca="1">IFERROR(INDEX('Staff List'!$H$9:$H$358, MATCH(AW502, 'Staff List'!$B$9:$B$358, 0)), "")</f>
        <v/>
      </c>
      <c r="AR498" s="323" t="str">
        <f ca="1">IFERROR(INDEX('Staff List'!$AU$6:$AU$10, MATCH(AQ498, 'Staff List'!$AJ$6:$AJ$10, 0)), "")</f>
        <v/>
      </c>
      <c r="AS498" s="324"/>
      <c r="AT498" s="324"/>
      <c r="AU498" s="324"/>
      <c r="AV498" s="324"/>
      <c r="AW498" s="331"/>
      <c r="AX498" s="28"/>
      <c r="AY498" s="314" t="s">
        <v>95</v>
      </c>
      <c r="AZ498" s="315"/>
      <c r="BA498" s="315"/>
      <c r="BB498" s="325"/>
      <c r="BC498" s="73" t="str">
        <f ca="1">IFERROR(INDEX('Staff List'!$H$9:$H$358, MATCH(BI502, 'Staff List'!$B$9:$B$358, 0)), "")</f>
        <v/>
      </c>
      <c r="BD498" s="323" t="str">
        <f ca="1">IFERROR(INDEX('Staff List'!$AU$6:$AU$10, MATCH(BC498, 'Staff List'!$AJ$6:$AJ$10, 0)), "")</f>
        <v/>
      </c>
      <c r="BE498" s="324"/>
      <c r="BF498" s="324"/>
      <c r="BG498" s="324"/>
      <c r="BH498" s="324"/>
      <c r="BI498" s="331"/>
      <c r="BJ498" s="29"/>
      <c r="BK498" s="1"/>
    </row>
    <row r="499" spans="1:63" x14ac:dyDescent="0.25">
      <c r="A499" s="1"/>
      <c r="B499" s="27"/>
      <c r="C499" s="314" t="s">
        <v>94</v>
      </c>
      <c r="D499" s="315"/>
      <c r="E499" s="315"/>
      <c r="F499" s="315"/>
      <c r="G499" s="74" t="str">
        <f ca="1">IFERROR(INDEX('Staff List'!$G$9:$G$358, MATCH(M502, 'Staff List'!$B$9:$B$358, 0)), "")</f>
        <v/>
      </c>
      <c r="H499" s="317" t="str">
        <f ca="1">IFERROR(INDEX('Staff List'!$AP$6:$AP$8, MATCH(G499, 'Staff List'!$AI$6:$AI$8, 0)), "")</f>
        <v/>
      </c>
      <c r="I499" s="313"/>
      <c r="J499" s="313"/>
      <c r="K499" s="313"/>
      <c r="L499" s="313"/>
      <c r="M499" s="331"/>
      <c r="N499" s="28"/>
      <c r="O499" s="314" t="s">
        <v>94</v>
      </c>
      <c r="P499" s="315"/>
      <c r="Q499" s="315"/>
      <c r="R499" s="315"/>
      <c r="S499" s="74" t="str">
        <f ca="1">IFERROR(INDEX('Staff List'!$G$9:$G$358, MATCH(Y502, 'Staff List'!$B$9:$B$358, 0)), "")</f>
        <v/>
      </c>
      <c r="T499" s="317" t="str">
        <f ca="1">IFERROR(INDEX('Staff List'!$AP$6:$AP$8, MATCH(S499, 'Staff List'!$AI$6:$AI$8, 0)), "")</f>
        <v/>
      </c>
      <c r="U499" s="313"/>
      <c r="V499" s="313"/>
      <c r="W499" s="313"/>
      <c r="X499" s="313"/>
      <c r="Y499" s="331"/>
      <c r="Z499" s="28"/>
      <c r="AA499" s="314" t="s">
        <v>94</v>
      </c>
      <c r="AB499" s="315"/>
      <c r="AC499" s="315"/>
      <c r="AD499" s="315"/>
      <c r="AE499" s="74" t="str">
        <f ca="1">IFERROR(INDEX('Staff List'!$G$9:$G$358, MATCH(AK502, 'Staff List'!$B$9:$B$358, 0)), "")</f>
        <v/>
      </c>
      <c r="AF499" s="317" t="str">
        <f ca="1">IFERROR(INDEX('Staff List'!$AP$6:$AP$8, MATCH(AE499, 'Staff List'!$AI$6:$AI$8, 0)), "")</f>
        <v/>
      </c>
      <c r="AG499" s="313"/>
      <c r="AH499" s="313"/>
      <c r="AI499" s="313"/>
      <c r="AJ499" s="313"/>
      <c r="AK499" s="331"/>
      <c r="AL499" s="28"/>
      <c r="AM499" s="314" t="s">
        <v>94</v>
      </c>
      <c r="AN499" s="315"/>
      <c r="AO499" s="315"/>
      <c r="AP499" s="315"/>
      <c r="AQ499" s="74" t="str">
        <f ca="1">IFERROR(INDEX('Staff List'!$G$9:$G$358, MATCH(AW502, 'Staff List'!$B$9:$B$358, 0)), "")</f>
        <v/>
      </c>
      <c r="AR499" s="317" t="str">
        <f ca="1">IFERROR(INDEX('Staff List'!$AP$6:$AP$8, MATCH(AQ499, 'Staff List'!$AI$6:$AI$8, 0)), "")</f>
        <v/>
      </c>
      <c r="AS499" s="313"/>
      <c r="AT499" s="313"/>
      <c r="AU499" s="313"/>
      <c r="AV499" s="313"/>
      <c r="AW499" s="331"/>
      <c r="AX499" s="28"/>
      <c r="AY499" s="314" t="s">
        <v>94</v>
      </c>
      <c r="AZ499" s="315"/>
      <c r="BA499" s="315"/>
      <c r="BB499" s="315"/>
      <c r="BC499" s="74" t="str">
        <f ca="1">IFERROR(INDEX('Staff List'!$G$9:$G$358, MATCH(BI502, 'Staff List'!$B$9:$B$358, 0)), "")</f>
        <v/>
      </c>
      <c r="BD499" s="317" t="str">
        <f ca="1">IFERROR(INDEX('Staff List'!$AP$6:$AP$8, MATCH(BC499, 'Staff List'!$AI$6:$AI$8, 0)), "")</f>
        <v/>
      </c>
      <c r="BE499" s="313"/>
      <c r="BF499" s="313"/>
      <c r="BG499" s="313"/>
      <c r="BH499" s="313"/>
      <c r="BI499" s="331"/>
      <c r="BJ499" s="29"/>
      <c r="BK499" s="1"/>
    </row>
    <row r="500" spans="1:63" x14ac:dyDescent="0.25">
      <c r="A500" s="1"/>
      <c r="B500" s="27"/>
      <c r="C500" s="314" t="s">
        <v>97</v>
      </c>
      <c r="D500" s="315"/>
      <c r="E500" s="315"/>
      <c r="F500" s="319"/>
      <c r="G500" s="320"/>
      <c r="H500" s="317" t="str">
        <f ca="1">IFERROR(INDEX('Staff List'!$AT$6:$AT$8, MATCH(E497, 'Staff List'!$AM$6:$AM$8, 0)), "")</f>
        <v/>
      </c>
      <c r="I500" s="313"/>
      <c r="J500" s="313"/>
      <c r="K500" s="313"/>
      <c r="L500" s="313"/>
      <c r="M500" s="75" t="e">
        <f ca="1">INDEX($BY$2:$BY$401, MATCH(M503, $BT$2:$BT$401, 0))</f>
        <v>#N/A</v>
      </c>
      <c r="N500" s="28"/>
      <c r="O500" s="314" t="s">
        <v>97</v>
      </c>
      <c r="P500" s="315"/>
      <c r="Q500" s="315"/>
      <c r="R500" s="319"/>
      <c r="S500" s="320"/>
      <c r="T500" s="317" t="str">
        <f ca="1">IFERROR(INDEX('Staff List'!$AT$6:$AT$8, MATCH(Q497, 'Staff List'!$AM$6:$AM$8, 0)), "")</f>
        <v/>
      </c>
      <c r="U500" s="313"/>
      <c r="V500" s="313"/>
      <c r="W500" s="313"/>
      <c r="X500" s="313"/>
      <c r="Y500" s="75" t="e">
        <f ca="1">INDEX($BY$2:$BY$401, MATCH(Y503, $BT$2:$BT$401, 0))</f>
        <v>#N/A</v>
      </c>
      <c r="Z500" s="28"/>
      <c r="AA500" s="314" t="s">
        <v>97</v>
      </c>
      <c r="AB500" s="315"/>
      <c r="AC500" s="315"/>
      <c r="AD500" s="319"/>
      <c r="AE500" s="320"/>
      <c r="AF500" s="317" t="str">
        <f ca="1">IFERROR(INDEX('Staff List'!$AT$6:$AT$8, MATCH(AC497, 'Staff List'!$AM$6:$AM$8, 0)), "")</f>
        <v/>
      </c>
      <c r="AG500" s="313"/>
      <c r="AH500" s="313"/>
      <c r="AI500" s="313"/>
      <c r="AJ500" s="313"/>
      <c r="AK500" s="75" t="e">
        <f ca="1">INDEX($BY$2:$BY$401, MATCH(AK503, $BT$2:$BT$401, 0))</f>
        <v>#N/A</v>
      </c>
      <c r="AL500" s="28"/>
      <c r="AM500" s="314" t="s">
        <v>97</v>
      </c>
      <c r="AN500" s="315"/>
      <c r="AO500" s="315"/>
      <c r="AP500" s="319"/>
      <c r="AQ500" s="320"/>
      <c r="AR500" s="317" t="str">
        <f ca="1">IFERROR(INDEX('Staff List'!$AT$6:$AT$8, MATCH(AO497, 'Staff List'!$AM$6:$AM$8, 0)), "")</f>
        <v/>
      </c>
      <c r="AS500" s="313"/>
      <c r="AT500" s="313"/>
      <c r="AU500" s="313"/>
      <c r="AV500" s="313"/>
      <c r="AW500" s="75" t="e">
        <f ca="1">INDEX($BY$2:$BY$401, MATCH(AW503, $BT$2:$BT$401, 0))</f>
        <v>#N/A</v>
      </c>
      <c r="AX500" s="28"/>
      <c r="AY500" s="314" t="s">
        <v>97</v>
      </c>
      <c r="AZ500" s="315"/>
      <c r="BA500" s="315"/>
      <c r="BB500" s="319"/>
      <c r="BC500" s="320"/>
      <c r="BD500" s="317" t="str">
        <f ca="1">IFERROR(INDEX('Staff List'!$AT$6:$AT$8, MATCH(BA497, 'Staff List'!$AM$6:$AM$8, 0)), "")</f>
        <v/>
      </c>
      <c r="BE500" s="313"/>
      <c r="BF500" s="313"/>
      <c r="BG500" s="313"/>
      <c r="BH500" s="313"/>
      <c r="BI500" s="75" t="e">
        <f ca="1">INDEX($BY$2:$BY$401, MATCH(BI503, $BT$2:$BT$401, 0))</f>
        <v>#N/A</v>
      </c>
      <c r="BJ500" s="29"/>
      <c r="BK500" s="1"/>
    </row>
    <row r="501" spans="1:63" x14ac:dyDescent="0.25">
      <c r="A501" s="1"/>
      <c r="B501" s="27"/>
      <c r="C501" s="314" t="s">
        <v>93</v>
      </c>
      <c r="D501" s="315"/>
      <c r="E501" s="316"/>
      <c r="F501" s="313" t="str">
        <f ca="1">IFERROR(IF(INDEX('Staff List'!$M$9:$M$358, MATCH(M502, 'Staff List'!$B$9:$B$358, 0))="", "", INDEX('Staff List'!$M$9:$M$358, MATCH(M502, 'Staff List'!$B$9:$B$358, 0))), "")</f>
        <v/>
      </c>
      <c r="G501" s="313"/>
      <c r="H501" s="313"/>
      <c r="I501" s="313"/>
      <c r="J501" s="313"/>
      <c r="K501" s="313"/>
      <c r="L501" s="313"/>
      <c r="M501" s="75" t="str">
        <f ca="1">IFERROR(INDEX($BO$2:$BO$351, MATCH(M500, $BP$2:$BP$351, 0)), "")</f>
        <v/>
      </c>
      <c r="N501" s="28"/>
      <c r="O501" s="314" t="s">
        <v>93</v>
      </c>
      <c r="P501" s="315"/>
      <c r="Q501" s="316"/>
      <c r="R501" s="313" t="str">
        <f ca="1">IFERROR(IF(INDEX('Staff List'!$M$9:$M$358, MATCH(Y502, 'Staff List'!$B$9:$B$358, 0))="", "", INDEX('Staff List'!$M$9:$M$358, MATCH(Y502, 'Staff List'!$B$9:$B$358, 0))), "")</f>
        <v/>
      </c>
      <c r="S501" s="313"/>
      <c r="T501" s="313"/>
      <c r="U501" s="313"/>
      <c r="V501" s="313"/>
      <c r="W501" s="313"/>
      <c r="X501" s="313"/>
      <c r="Y501" s="75" t="str">
        <f ca="1">IFERROR(INDEX($BO$2:$BO$351, MATCH(Y500, $BP$2:$BP$351, 0)), "")</f>
        <v/>
      </c>
      <c r="Z501" s="28"/>
      <c r="AA501" s="314" t="s">
        <v>93</v>
      </c>
      <c r="AB501" s="315"/>
      <c r="AC501" s="316"/>
      <c r="AD501" s="313" t="str">
        <f ca="1">IFERROR(IF(INDEX('Staff List'!$M$9:$M$358, MATCH(AK502, 'Staff List'!$B$9:$B$358, 0))="", "", INDEX('Staff List'!$M$9:$M$358, MATCH(AK502, 'Staff List'!$B$9:$B$358, 0))), "")</f>
        <v/>
      </c>
      <c r="AE501" s="313"/>
      <c r="AF501" s="313"/>
      <c r="AG501" s="313"/>
      <c r="AH501" s="313"/>
      <c r="AI501" s="313"/>
      <c r="AJ501" s="313"/>
      <c r="AK501" s="75" t="str">
        <f ca="1">IFERROR(INDEX($BO$2:$BO$351, MATCH(AK500, $BP$2:$BP$351, 0)), "")</f>
        <v/>
      </c>
      <c r="AL501" s="28"/>
      <c r="AM501" s="314" t="s">
        <v>93</v>
      </c>
      <c r="AN501" s="315"/>
      <c r="AO501" s="316"/>
      <c r="AP501" s="313" t="str">
        <f ca="1">IFERROR(IF(INDEX('Staff List'!$M$9:$M$358, MATCH(AW502, 'Staff List'!$B$9:$B$358, 0))="", "", INDEX('Staff List'!$M$9:$M$358, MATCH(AW502, 'Staff List'!$B$9:$B$358, 0))), "")</f>
        <v/>
      </c>
      <c r="AQ501" s="313"/>
      <c r="AR501" s="313"/>
      <c r="AS501" s="313"/>
      <c r="AT501" s="313"/>
      <c r="AU501" s="313"/>
      <c r="AV501" s="313"/>
      <c r="AW501" s="75" t="str">
        <f ca="1">IFERROR(INDEX($BO$2:$BO$351, MATCH(AW500, $BP$2:$BP$351, 0)), "")</f>
        <v/>
      </c>
      <c r="AX501" s="28"/>
      <c r="AY501" s="314" t="s">
        <v>93</v>
      </c>
      <c r="AZ501" s="315"/>
      <c r="BA501" s="316"/>
      <c r="BB501" s="313" t="str">
        <f ca="1">IFERROR(IF(INDEX('Staff List'!$M$9:$M$358, MATCH(BI502, 'Staff List'!$B$9:$B$358, 0))="", "", INDEX('Staff List'!$M$9:$M$358, MATCH(BI502, 'Staff List'!$B$9:$B$358, 0))), "")</f>
        <v/>
      </c>
      <c r="BC501" s="313"/>
      <c r="BD501" s="313"/>
      <c r="BE501" s="313"/>
      <c r="BF501" s="313"/>
      <c r="BG501" s="313"/>
      <c r="BH501" s="313"/>
      <c r="BI501" s="75" t="str">
        <f ca="1">IFERROR(INDEX($BO$2:$BO$351, MATCH(BI500, $BP$2:$BP$351, 0)), "")</f>
        <v/>
      </c>
      <c r="BJ501" s="29"/>
      <c r="BK501" s="1"/>
    </row>
    <row r="502" spans="1:63" x14ac:dyDescent="0.25">
      <c r="A502" s="1"/>
      <c r="B502" s="27"/>
      <c r="C502" s="314" t="s">
        <v>92</v>
      </c>
      <c r="D502" s="315"/>
      <c r="E502" s="316"/>
      <c r="F502" s="317" t="str">
        <f ca="1">IFERROR(IF(INDEX('Staff List'!$Q$9:$Q$358, MATCH(M502, 'Staff List'!$B$9:$B$358, 0))="", "", INDEX('Staff List'!$Q$9:$Q$358, MATCH(M502, 'Staff List'!$B$9:$B$358, 0))), "")</f>
        <v/>
      </c>
      <c r="G502" s="313"/>
      <c r="H502" s="313"/>
      <c r="I502" s="313"/>
      <c r="J502" s="313"/>
      <c r="K502" s="313"/>
      <c r="L502" s="313"/>
      <c r="M502" s="75" t="str">
        <f ca="1">IFERROR(IF(M500="", "", INDEX($BN$2:$BN$351, MATCH(M500, $BP$2:$BP$351, 0))), "")</f>
        <v/>
      </c>
      <c r="N502" s="28"/>
      <c r="O502" s="314" t="s">
        <v>92</v>
      </c>
      <c r="P502" s="315"/>
      <c r="Q502" s="316"/>
      <c r="R502" s="317" t="str">
        <f ca="1">IFERROR(IF(INDEX('Staff List'!$Q$9:$Q$358, MATCH(Y502, 'Staff List'!$B$9:$B$358, 0))="", "", INDEX('Staff List'!$Q$9:$Q$358, MATCH(Y502, 'Staff List'!$B$9:$B$358, 0))), "")</f>
        <v/>
      </c>
      <c r="S502" s="313"/>
      <c r="T502" s="313"/>
      <c r="U502" s="313"/>
      <c r="V502" s="313"/>
      <c r="W502" s="313"/>
      <c r="X502" s="313"/>
      <c r="Y502" s="75" t="str">
        <f ca="1">IFERROR(IF(Y500="", "", INDEX($BN$2:$BN$351, MATCH(Y500, $BP$2:$BP$351, 0))), "")</f>
        <v/>
      </c>
      <c r="Z502" s="28"/>
      <c r="AA502" s="314" t="s">
        <v>92</v>
      </c>
      <c r="AB502" s="315"/>
      <c r="AC502" s="316"/>
      <c r="AD502" s="317" t="str">
        <f ca="1">IFERROR(IF(INDEX('Staff List'!$Q$9:$Q$358, MATCH(AK502, 'Staff List'!$B$9:$B$358, 0))="", "", INDEX('Staff List'!$Q$9:$Q$358, MATCH(AK502, 'Staff List'!$B$9:$B$358, 0))), "")</f>
        <v/>
      </c>
      <c r="AE502" s="313"/>
      <c r="AF502" s="313"/>
      <c r="AG502" s="313"/>
      <c r="AH502" s="313"/>
      <c r="AI502" s="313"/>
      <c r="AJ502" s="313"/>
      <c r="AK502" s="75" t="str">
        <f ca="1">IFERROR(IF(AK500="", "", INDEX($BN$2:$BN$351, MATCH(AK500, $BP$2:$BP$351, 0))), "")</f>
        <v/>
      </c>
      <c r="AL502" s="28"/>
      <c r="AM502" s="314" t="s">
        <v>92</v>
      </c>
      <c r="AN502" s="315"/>
      <c r="AO502" s="316"/>
      <c r="AP502" s="317" t="str">
        <f ca="1">IFERROR(IF(INDEX('Staff List'!$Q$9:$Q$358, MATCH(AW502, 'Staff List'!$B$9:$B$358, 0))="", "", INDEX('Staff List'!$Q$9:$Q$358, MATCH(AW502, 'Staff List'!$B$9:$B$358, 0))), "")</f>
        <v/>
      </c>
      <c r="AQ502" s="313"/>
      <c r="AR502" s="313"/>
      <c r="AS502" s="313"/>
      <c r="AT502" s="313"/>
      <c r="AU502" s="313"/>
      <c r="AV502" s="313"/>
      <c r="AW502" s="75" t="str">
        <f ca="1">IFERROR(IF(AW500="", "", INDEX($BN$2:$BN$351, MATCH(AW500, $BP$2:$BP$351, 0))), "")</f>
        <v/>
      </c>
      <c r="AX502" s="28"/>
      <c r="AY502" s="314" t="s">
        <v>92</v>
      </c>
      <c r="AZ502" s="315"/>
      <c r="BA502" s="316"/>
      <c r="BB502" s="317" t="str">
        <f ca="1">IFERROR(IF(INDEX('Staff List'!$Q$9:$Q$358, MATCH(BI502, 'Staff List'!$B$9:$B$358, 0))="", "", INDEX('Staff List'!$Q$9:$Q$358, MATCH(BI502, 'Staff List'!$B$9:$B$358, 0))), "")</f>
        <v/>
      </c>
      <c r="BC502" s="313"/>
      <c r="BD502" s="313"/>
      <c r="BE502" s="313"/>
      <c r="BF502" s="313"/>
      <c r="BG502" s="313"/>
      <c r="BH502" s="313"/>
      <c r="BI502" s="75" t="str">
        <f ca="1">IFERROR(IF(BI500="", "", INDEX($BN$2:$BN$351, MATCH(BI500, $BP$2:$BP$351, 0))), "")</f>
        <v/>
      </c>
      <c r="BJ502" s="29"/>
      <c r="BK502" s="1"/>
    </row>
    <row r="503" spans="1:63" x14ac:dyDescent="0.25">
      <c r="A503" s="1"/>
      <c r="B503" s="27"/>
      <c r="C503" s="318" t="s">
        <v>96</v>
      </c>
      <c r="D503" s="319"/>
      <c r="E503" s="320"/>
      <c r="F503" s="321" t="str">
        <f ca="1">IFERROR(IF(INDEX('Staff List'!$U$9:$U$358, MATCH(M502, 'Staff List'!$B$9:$B$358, 0))="", "", INDEX('Staff List'!$U$9:$U$358, MATCH(M502, 'Staff List'!$B$9:$B$358, 0))), "")</f>
        <v/>
      </c>
      <c r="G503" s="322"/>
      <c r="H503" s="322"/>
      <c r="I503" s="322"/>
      <c r="J503" s="322"/>
      <c r="K503" s="322"/>
      <c r="L503" s="322"/>
      <c r="M503" s="81">
        <f ca="1">BI493+1</f>
        <v>735</v>
      </c>
      <c r="N503" s="28"/>
      <c r="O503" s="318" t="s">
        <v>96</v>
      </c>
      <c r="P503" s="319"/>
      <c r="Q503" s="320"/>
      <c r="R503" s="321" t="str">
        <f ca="1">IFERROR(IF(INDEX('Staff List'!$U$9:$U$358, MATCH(Y502, 'Staff List'!$B$9:$B$358, 0))="", "", INDEX('Staff List'!$U$9:$U$358, MATCH(Y502, 'Staff List'!$B$9:$B$358, 0))), "")</f>
        <v/>
      </c>
      <c r="S503" s="322"/>
      <c r="T503" s="322"/>
      <c r="U503" s="322"/>
      <c r="V503" s="322"/>
      <c r="W503" s="322"/>
      <c r="X503" s="322"/>
      <c r="Y503" s="81">
        <f ca="1">M503+1</f>
        <v>736</v>
      </c>
      <c r="Z503" s="28"/>
      <c r="AA503" s="318" t="s">
        <v>96</v>
      </c>
      <c r="AB503" s="319"/>
      <c r="AC503" s="320"/>
      <c r="AD503" s="321" t="str">
        <f ca="1">IFERROR(IF(INDEX('Staff List'!$U$9:$U$358, MATCH(AK502, 'Staff List'!$B$9:$B$358, 0))="", "", INDEX('Staff List'!$U$9:$U$358, MATCH(AK502, 'Staff List'!$B$9:$B$358, 0))), "")</f>
        <v/>
      </c>
      <c r="AE503" s="322"/>
      <c r="AF503" s="322"/>
      <c r="AG503" s="322"/>
      <c r="AH503" s="322"/>
      <c r="AI503" s="322"/>
      <c r="AJ503" s="322"/>
      <c r="AK503" s="81">
        <f ca="1">Y503+1</f>
        <v>737</v>
      </c>
      <c r="AL503" s="28"/>
      <c r="AM503" s="318" t="s">
        <v>96</v>
      </c>
      <c r="AN503" s="319"/>
      <c r="AO503" s="320"/>
      <c r="AP503" s="321" t="str">
        <f ca="1">IFERROR(IF(INDEX('Staff List'!$U$9:$U$358, MATCH(AW502, 'Staff List'!$B$9:$B$358, 0))="", "", INDEX('Staff List'!$U$9:$U$358, MATCH(AW502, 'Staff List'!$B$9:$B$358, 0))), "")</f>
        <v/>
      </c>
      <c r="AQ503" s="322"/>
      <c r="AR503" s="322"/>
      <c r="AS503" s="322"/>
      <c r="AT503" s="322"/>
      <c r="AU503" s="322"/>
      <c r="AV503" s="322"/>
      <c r="AW503" s="81">
        <f ca="1">AK503+1</f>
        <v>738</v>
      </c>
      <c r="AX503" s="28"/>
      <c r="AY503" s="318" t="s">
        <v>96</v>
      </c>
      <c r="AZ503" s="319"/>
      <c r="BA503" s="320"/>
      <c r="BB503" s="321" t="str">
        <f ca="1">IFERROR(IF(INDEX('Staff List'!$U$9:$U$358, MATCH(BI502, 'Staff List'!$B$9:$B$358, 0))="", "", INDEX('Staff List'!$U$9:$U$358, MATCH(BI502, 'Staff List'!$B$9:$B$358, 0))), "")</f>
        <v/>
      </c>
      <c r="BC503" s="322"/>
      <c r="BD503" s="322"/>
      <c r="BE503" s="322"/>
      <c r="BF503" s="322"/>
      <c r="BG503" s="322"/>
      <c r="BH503" s="322"/>
      <c r="BI503" s="81">
        <f ca="1">AW503+1</f>
        <v>739</v>
      </c>
      <c r="BJ503" s="29"/>
      <c r="BK503" s="1"/>
    </row>
    <row r="504" spans="1:63" x14ac:dyDescent="0.25">
      <c r="A504" s="1"/>
      <c r="B504" s="27"/>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c r="BA504" s="28"/>
      <c r="BB504" s="28"/>
      <c r="BC504" s="28"/>
      <c r="BD504" s="28"/>
      <c r="BE504" s="28"/>
      <c r="BF504" s="28"/>
      <c r="BG504" s="28"/>
      <c r="BH504" s="28"/>
      <c r="BI504" s="28"/>
      <c r="BJ504" s="29"/>
      <c r="BK504" s="1"/>
    </row>
    <row r="505" spans="1:63" x14ac:dyDescent="0.25">
      <c r="A505" s="1"/>
      <c r="B505" s="27"/>
      <c r="C505" s="121" t="str">
        <f ca="1">"Tier "&amp;M511&amp;""</f>
        <v xml:space="preserve">Tier </v>
      </c>
      <c r="D505" s="122"/>
      <c r="E505" s="122"/>
      <c r="F505" s="122"/>
      <c r="G505" s="122"/>
      <c r="H505" s="122"/>
      <c r="I505" s="122"/>
      <c r="J505" s="122"/>
      <c r="K505" s="122"/>
      <c r="L505" s="122"/>
      <c r="M505" s="239"/>
      <c r="N505" s="28"/>
      <c r="O505" s="121" t="str">
        <f ca="1">"Tier "&amp;Y511&amp;""</f>
        <v xml:space="preserve">Tier </v>
      </c>
      <c r="P505" s="122"/>
      <c r="Q505" s="122"/>
      <c r="R505" s="122"/>
      <c r="S505" s="122"/>
      <c r="T505" s="122"/>
      <c r="U505" s="122"/>
      <c r="V505" s="122"/>
      <c r="W505" s="122"/>
      <c r="X505" s="122"/>
      <c r="Y505" s="239"/>
      <c r="Z505" s="28"/>
      <c r="AA505" s="121" t="str">
        <f ca="1">"Tier "&amp;AK511&amp;""</f>
        <v xml:space="preserve">Tier </v>
      </c>
      <c r="AB505" s="122"/>
      <c r="AC505" s="122"/>
      <c r="AD505" s="122"/>
      <c r="AE505" s="122"/>
      <c r="AF505" s="122"/>
      <c r="AG505" s="122"/>
      <c r="AH505" s="122"/>
      <c r="AI505" s="122"/>
      <c r="AJ505" s="122"/>
      <c r="AK505" s="239"/>
      <c r="AL505" s="28"/>
      <c r="AM505" s="121" t="str">
        <f ca="1">"Tier "&amp;AW511&amp;""</f>
        <v xml:space="preserve">Tier </v>
      </c>
      <c r="AN505" s="122"/>
      <c r="AO505" s="122"/>
      <c r="AP505" s="122"/>
      <c r="AQ505" s="122"/>
      <c r="AR505" s="122"/>
      <c r="AS505" s="122"/>
      <c r="AT505" s="122"/>
      <c r="AU505" s="122"/>
      <c r="AV505" s="122"/>
      <c r="AW505" s="239"/>
      <c r="AX505" s="28"/>
      <c r="AY505" s="121" t="str">
        <f ca="1">"Tier "&amp;BI511&amp;""</f>
        <v xml:space="preserve">Tier </v>
      </c>
      <c r="AZ505" s="122"/>
      <c r="BA505" s="122"/>
      <c r="BB505" s="122"/>
      <c r="BC505" s="122"/>
      <c r="BD505" s="122"/>
      <c r="BE505" s="122"/>
      <c r="BF505" s="122"/>
      <c r="BG505" s="122"/>
      <c r="BH505" s="122"/>
      <c r="BI505" s="239"/>
      <c r="BJ505" s="29"/>
      <c r="BK505" s="1"/>
    </row>
    <row r="506" spans="1:63" x14ac:dyDescent="0.25">
      <c r="A506" s="1"/>
      <c r="B506" s="27"/>
      <c r="C506" s="326" t="s">
        <v>91</v>
      </c>
      <c r="D506" s="325"/>
      <c r="E506" s="327"/>
      <c r="F506" s="328" t="str">
        <f ca="1">IFERROR(IF(INDEX('Staff List'!$C$9:$C$358, MATCH(M512, 'Staff List'!$B$9:$B$358, 0))="", "", INDEX('Staff List'!$C$9:$C$358, MATCH(M512, 'Staff List'!$B$9:$B$358, 0))), "")</f>
        <v/>
      </c>
      <c r="G506" s="329"/>
      <c r="H506" s="329"/>
      <c r="I506" s="329"/>
      <c r="J506" s="329"/>
      <c r="K506" s="329"/>
      <c r="L506" s="329"/>
      <c r="M506" s="330"/>
      <c r="N506" s="28"/>
      <c r="O506" s="326" t="s">
        <v>91</v>
      </c>
      <c r="P506" s="325"/>
      <c r="Q506" s="327"/>
      <c r="R506" s="328" t="str">
        <f ca="1">IFERROR(IF(INDEX('Staff List'!$C$9:$C$358, MATCH(Y512, 'Staff List'!$B$9:$B$358, 0))="", "", INDEX('Staff List'!$C$9:$C$358, MATCH(Y512, 'Staff List'!$B$9:$B$358, 0))), "")</f>
        <v/>
      </c>
      <c r="S506" s="329"/>
      <c r="T506" s="329"/>
      <c r="U506" s="329"/>
      <c r="V506" s="329"/>
      <c r="W506" s="329"/>
      <c r="X506" s="329"/>
      <c r="Y506" s="330"/>
      <c r="Z506" s="28"/>
      <c r="AA506" s="326" t="s">
        <v>91</v>
      </c>
      <c r="AB506" s="325"/>
      <c r="AC506" s="327"/>
      <c r="AD506" s="328" t="str">
        <f ca="1">IFERROR(IF(INDEX('Staff List'!$C$9:$C$358, MATCH(AK512, 'Staff List'!$B$9:$B$358, 0))="", "", INDEX('Staff List'!$C$9:$C$358, MATCH(AK512, 'Staff List'!$B$9:$B$358, 0))), "")</f>
        <v/>
      </c>
      <c r="AE506" s="329"/>
      <c r="AF506" s="329"/>
      <c r="AG506" s="329"/>
      <c r="AH506" s="329"/>
      <c r="AI506" s="329"/>
      <c r="AJ506" s="329"/>
      <c r="AK506" s="330"/>
      <c r="AL506" s="28"/>
      <c r="AM506" s="326" t="s">
        <v>91</v>
      </c>
      <c r="AN506" s="325"/>
      <c r="AO506" s="327"/>
      <c r="AP506" s="328" t="str">
        <f ca="1">IFERROR(IF(INDEX('Staff List'!$C$9:$C$358, MATCH(AW512, 'Staff List'!$B$9:$B$358, 0))="", "", INDEX('Staff List'!$C$9:$C$358, MATCH(AW512, 'Staff List'!$B$9:$B$358, 0))), "")</f>
        <v/>
      </c>
      <c r="AQ506" s="329"/>
      <c r="AR506" s="329"/>
      <c r="AS506" s="329"/>
      <c r="AT506" s="329"/>
      <c r="AU506" s="329"/>
      <c r="AV506" s="329"/>
      <c r="AW506" s="330"/>
      <c r="AX506" s="28"/>
      <c r="AY506" s="326" t="s">
        <v>91</v>
      </c>
      <c r="AZ506" s="325"/>
      <c r="BA506" s="327"/>
      <c r="BB506" s="328" t="str">
        <f ca="1">IFERROR(IF(INDEX('Staff List'!$C$9:$C$358, MATCH(BI512, 'Staff List'!$B$9:$B$358, 0))="", "", INDEX('Staff List'!$C$9:$C$358, MATCH(BI512, 'Staff List'!$B$9:$B$358, 0))), "")</f>
        <v/>
      </c>
      <c r="BC506" s="329"/>
      <c r="BD506" s="329"/>
      <c r="BE506" s="329"/>
      <c r="BF506" s="329"/>
      <c r="BG506" s="329"/>
      <c r="BH506" s="329"/>
      <c r="BI506" s="330"/>
      <c r="BJ506" s="29"/>
      <c r="BK506" s="1"/>
    </row>
    <row r="507" spans="1:63" x14ac:dyDescent="0.25">
      <c r="A507" s="1"/>
      <c r="B507" s="27"/>
      <c r="C507" s="332" t="s">
        <v>90</v>
      </c>
      <c r="D507" s="333"/>
      <c r="E507" s="72" t="str">
        <f ca="1">IFERROR(INDEX('Staff List'!$K$9:$K$358, MATCH(M512, 'Staff List'!$B$9:$B$358, 0)), "")</f>
        <v/>
      </c>
      <c r="F507" s="317" t="str">
        <f ca="1">IFERROR(IF(INDEX('Staff List'!$D$9:$D$358, MATCH(M512, 'Staff List'!$B$9:$B$358, 0))="", "", INDEX('Staff List'!$D$9:$D$358, MATCH(M512, 'Staff List'!$B$9:$B$358, 0))), "")</f>
        <v/>
      </c>
      <c r="G507" s="313"/>
      <c r="H507" s="313"/>
      <c r="I507" s="313"/>
      <c r="J507" s="313"/>
      <c r="K507" s="313"/>
      <c r="L507" s="313"/>
      <c r="M507" s="331"/>
      <c r="N507" s="28"/>
      <c r="O507" s="332" t="s">
        <v>90</v>
      </c>
      <c r="P507" s="333"/>
      <c r="Q507" s="72" t="str">
        <f ca="1">IFERROR(INDEX('Staff List'!$K$9:$K$358, MATCH(Y512, 'Staff List'!$B$9:$B$358, 0)), "")</f>
        <v/>
      </c>
      <c r="R507" s="317" t="str">
        <f ca="1">IFERROR(IF(INDEX('Staff List'!$D$9:$D$358, MATCH(Y512, 'Staff List'!$B$9:$B$358, 0))="", "", INDEX('Staff List'!$D$9:$D$358, MATCH(Y512, 'Staff List'!$B$9:$B$358, 0))), "")</f>
        <v/>
      </c>
      <c r="S507" s="313"/>
      <c r="T507" s="313"/>
      <c r="U507" s="313"/>
      <c r="V507" s="313"/>
      <c r="W507" s="313"/>
      <c r="X507" s="313"/>
      <c r="Y507" s="331"/>
      <c r="Z507" s="28"/>
      <c r="AA507" s="332" t="s">
        <v>90</v>
      </c>
      <c r="AB507" s="333"/>
      <c r="AC507" s="72" t="str">
        <f ca="1">IFERROR(INDEX('Staff List'!$K$9:$K$358, MATCH(AK512, 'Staff List'!$B$9:$B$358, 0)), "")</f>
        <v/>
      </c>
      <c r="AD507" s="317" t="str">
        <f ca="1">IFERROR(IF(INDEX('Staff List'!$D$9:$D$358, MATCH(AK512, 'Staff List'!$B$9:$B$358, 0))="", "", INDEX('Staff List'!$D$9:$D$358, MATCH(AK512, 'Staff List'!$B$9:$B$358, 0))), "")</f>
        <v/>
      </c>
      <c r="AE507" s="313"/>
      <c r="AF507" s="313"/>
      <c r="AG507" s="313"/>
      <c r="AH507" s="313"/>
      <c r="AI507" s="313"/>
      <c r="AJ507" s="313"/>
      <c r="AK507" s="331"/>
      <c r="AL507" s="28"/>
      <c r="AM507" s="332" t="s">
        <v>90</v>
      </c>
      <c r="AN507" s="333"/>
      <c r="AO507" s="72" t="str">
        <f ca="1">IFERROR(INDEX('Staff List'!$K$9:$K$358, MATCH(AW512, 'Staff List'!$B$9:$B$358, 0)), "")</f>
        <v/>
      </c>
      <c r="AP507" s="317" t="str">
        <f ca="1">IFERROR(IF(INDEX('Staff List'!$D$9:$D$358, MATCH(AW512, 'Staff List'!$B$9:$B$358, 0))="", "", INDEX('Staff List'!$D$9:$D$358, MATCH(AW512, 'Staff List'!$B$9:$B$358, 0))), "")</f>
        <v/>
      </c>
      <c r="AQ507" s="313"/>
      <c r="AR507" s="313"/>
      <c r="AS507" s="313"/>
      <c r="AT507" s="313"/>
      <c r="AU507" s="313"/>
      <c r="AV507" s="313"/>
      <c r="AW507" s="331"/>
      <c r="AX507" s="28"/>
      <c r="AY507" s="332" t="s">
        <v>90</v>
      </c>
      <c r="AZ507" s="333"/>
      <c r="BA507" s="72" t="str">
        <f ca="1">IFERROR(INDEX('Staff List'!$K$9:$K$358, MATCH(BI512, 'Staff List'!$B$9:$B$358, 0)), "")</f>
        <v/>
      </c>
      <c r="BB507" s="317" t="str">
        <f ca="1">IFERROR(IF(INDEX('Staff List'!$D$9:$D$358, MATCH(BI512, 'Staff List'!$B$9:$B$358, 0))="", "", INDEX('Staff List'!$D$9:$D$358, MATCH(BI512, 'Staff List'!$B$9:$B$358, 0))), "")</f>
        <v/>
      </c>
      <c r="BC507" s="313"/>
      <c r="BD507" s="313"/>
      <c r="BE507" s="313"/>
      <c r="BF507" s="313"/>
      <c r="BG507" s="313"/>
      <c r="BH507" s="313"/>
      <c r="BI507" s="331"/>
      <c r="BJ507" s="29"/>
      <c r="BK507" s="1"/>
    </row>
    <row r="508" spans="1:63" x14ac:dyDescent="0.25">
      <c r="A508" s="1"/>
      <c r="B508" s="27"/>
      <c r="C508" s="314" t="s">
        <v>95</v>
      </c>
      <c r="D508" s="315"/>
      <c r="E508" s="315"/>
      <c r="F508" s="325"/>
      <c r="G508" s="73" t="str">
        <f ca="1">IFERROR(INDEX('Staff List'!$H$9:$H$358, MATCH(M512, 'Staff List'!$B$9:$B$358, 0)), "")</f>
        <v/>
      </c>
      <c r="H508" s="323" t="str">
        <f ca="1">IFERROR(INDEX('Staff List'!$AU$6:$AU$10, MATCH(G508, 'Staff List'!$AJ$6:$AJ$10, 0)), "")</f>
        <v/>
      </c>
      <c r="I508" s="324"/>
      <c r="J508" s="324"/>
      <c r="K508" s="324"/>
      <c r="L508" s="324"/>
      <c r="M508" s="331"/>
      <c r="N508" s="28"/>
      <c r="O508" s="314" t="s">
        <v>95</v>
      </c>
      <c r="P508" s="315"/>
      <c r="Q508" s="315"/>
      <c r="R508" s="325"/>
      <c r="S508" s="73" t="str">
        <f ca="1">IFERROR(INDEX('Staff List'!$H$9:$H$358, MATCH(Y512, 'Staff List'!$B$9:$B$358, 0)), "")</f>
        <v/>
      </c>
      <c r="T508" s="323" t="str">
        <f ca="1">IFERROR(INDEX('Staff List'!$AU$6:$AU$10, MATCH(S508, 'Staff List'!$AJ$6:$AJ$10, 0)), "")</f>
        <v/>
      </c>
      <c r="U508" s="324"/>
      <c r="V508" s="324"/>
      <c r="W508" s="324"/>
      <c r="X508" s="324"/>
      <c r="Y508" s="331"/>
      <c r="Z508" s="28"/>
      <c r="AA508" s="314" t="s">
        <v>95</v>
      </c>
      <c r="AB508" s="315"/>
      <c r="AC508" s="315"/>
      <c r="AD508" s="325"/>
      <c r="AE508" s="73" t="str">
        <f ca="1">IFERROR(INDEX('Staff List'!$H$9:$H$358, MATCH(AK512, 'Staff List'!$B$9:$B$358, 0)), "")</f>
        <v/>
      </c>
      <c r="AF508" s="323" t="str">
        <f ca="1">IFERROR(INDEX('Staff List'!$AU$6:$AU$10, MATCH(AE508, 'Staff List'!$AJ$6:$AJ$10, 0)), "")</f>
        <v/>
      </c>
      <c r="AG508" s="324"/>
      <c r="AH508" s="324"/>
      <c r="AI508" s="324"/>
      <c r="AJ508" s="324"/>
      <c r="AK508" s="331"/>
      <c r="AL508" s="28"/>
      <c r="AM508" s="314" t="s">
        <v>95</v>
      </c>
      <c r="AN508" s="315"/>
      <c r="AO508" s="315"/>
      <c r="AP508" s="325"/>
      <c r="AQ508" s="73" t="str">
        <f ca="1">IFERROR(INDEX('Staff List'!$H$9:$H$358, MATCH(AW512, 'Staff List'!$B$9:$B$358, 0)), "")</f>
        <v/>
      </c>
      <c r="AR508" s="323" t="str">
        <f ca="1">IFERROR(INDEX('Staff List'!$AU$6:$AU$10, MATCH(AQ508, 'Staff List'!$AJ$6:$AJ$10, 0)), "")</f>
        <v/>
      </c>
      <c r="AS508" s="324"/>
      <c r="AT508" s="324"/>
      <c r="AU508" s="324"/>
      <c r="AV508" s="324"/>
      <c r="AW508" s="331"/>
      <c r="AX508" s="28"/>
      <c r="AY508" s="314" t="s">
        <v>95</v>
      </c>
      <c r="AZ508" s="315"/>
      <c r="BA508" s="315"/>
      <c r="BB508" s="325"/>
      <c r="BC508" s="73" t="str">
        <f ca="1">IFERROR(INDEX('Staff List'!$H$9:$H$358, MATCH(BI512, 'Staff List'!$B$9:$B$358, 0)), "")</f>
        <v/>
      </c>
      <c r="BD508" s="323" t="str">
        <f ca="1">IFERROR(INDEX('Staff List'!$AU$6:$AU$10, MATCH(BC508, 'Staff List'!$AJ$6:$AJ$10, 0)), "")</f>
        <v/>
      </c>
      <c r="BE508" s="324"/>
      <c r="BF508" s="324"/>
      <c r="BG508" s="324"/>
      <c r="BH508" s="324"/>
      <c r="BI508" s="331"/>
      <c r="BJ508" s="29"/>
      <c r="BK508" s="1"/>
    </row>
    <row r="509" spans="1:63" x14ac:dyDescent="0.25">
      <c r="A509" s="1"/>
      <c r="B509" s="27"/>
      <c r="C509" s="314" t="s">
        <v>94</v>
      </c>
      <c r="D509" s="315"/>
      <c r="E509" s="315"/>
      <c r="F509" s="315"/>
      <c r="G509" s="74" t="str">
        <f ca="1">IFERROR(INDEX('Staff List'!$G$9:$G$358, MATCH(M512, 'Staff List'!$B$9:$B$358, 0)), "")</f>
        <v/>
      </c>
      <c r="H509" s="317" t="str">
        <f ca="1">IFERROR(INDEX('Staff List'!$AP$6:$AP$8, MATCH(G509, 'Staff List'!$AI$6:$AI$8, 0)), "")</f>
        <v/>
      </c>
      <c r="I509" s="313"/>
      <c r="J509" s="313"/>
      <c r="K509" s="313"/>
      <c r="L509" s="313"/>
      <c r="M509" s="331"/>
      <c r="N509" s="28"/>
      <c r="O509" s="314" t="s">
        <v>94</v>
      </c>
      <c r="P509" s="315"/>
      <c r="Q509" s="315"/>
      <c r="R509" s="315"/>
      <c r="S509" s="74" t="str">
        <f ca="1">IFERROR(INDEX('Staff List'!$G$9:$G$358, MATCH(Y512, 'Staff List'!$B$9:$B$358, 0)), "")</f>
        <v/>
      </c>
      <c r="T509" s="317" t="str">
        <f ca="1">IFERROR(INDEX('Staff List'!$AP$6:$AP$8, MATCH(S509, 'Staff List'!$AI$6:$AI$8, 0)), "")</f>
        <v/>
      </c>
      <c r="U509" s="313"/>
      <c r="V509" s="313"/>
      <c r="W509" s="313"/>
      <c r="X509" s="313"/>
      <c r="Y509" s="331"/>
      <c r="Z509" s="28"/>
      <c r="AA509" s="314" t="s">
        <v>94</v>
      </c>
      <c r="AB509" s="315"/>
      <c r="AC509" s="315"/>
      <c r="AD509" s="315"/>
      <c r="AE509" s="74" t="str">
        <f ca="1">IFERROR(INDEX('Staff List'!$G$9:$G$358, MATCH(AK512, 'Staff List'!$B$9:$B$358, 0)), "")</f>
        <v/>
      </c>
      <c r="AF509" s="317" t="str">
        <f ca="1">IFERROR(INDEX('Staff List'!$AP$6:$AP$8, MATCH(AE509, 'Staff List'!$AI$6:$AI$8, 0)), "")</f>
        <v/>
      </c>
      <c r="AG509" s="313"/>
      <c r="AH509" s="313"/>
      <c r="AI509" s="313"/>
      <c r="AJ509" s="313"/>
      <c r="AK509" s="331"/>
      <c r="AL509" s="28"/>
      <c r="AM509" s="314" t="s">
        <v>94</v>
      </c>
      <c r="AN509" s="315"/>
      <c r="AO509" s="315"/>
      <c r="AP509" s="315"/>
      <c r="AQ509" s="74" t="str">
        <f ca="1">IFERROR(INDEX('Staff List'!$G$9:$G$358, MATCH(AW512, 'Staff List'!$B$9:$B$358, 0)), "")</f>
        <v/>
      </c>
      <c r="AR509" s="317" t="str">
        <f ca="1">IFERROR(INDEX('Staff List'!$AP$6:$AP$8, MATCH(AQ509, 'Staff List'!$AI$6:$AI$8, 0)), "")</f>
        <v/>
      </c>
      <c r="AS509" s="313"/>
      <c r="AT509" s="313"/>
      <c r="AU509" s="313"/>
      <c r="AV509" s="313"/>
      <c r="AW509" s="331"/>
      <c r="AX509" s="28"/>
      <c r="AY509" s="314" t="s">
        <v>94</v>
      </c>
      <c r="AZ509" s="315"/>
      <c r="BA509" s="315"/>
      <c r="BB509" s="315"/>
      <c r="BC509" s="74" t="str">
        <f ca="1">IFERROR(INDEX('Staff List'!$G$9:$G$358, MATCH(BI512, 'Staff List'!$B$9:$B$358, 0)), "")</f>
        <v/>
      </c>
      <c r="BD509" s="317" t="str">
        <f ca="1">IFERROR(INDEX('Staff List'!$AP$6:$AP$8, MATCH(BC509, 'Staff List'!$AI$6:$AI$8, 0)), "")</f>
        <v/>
      </c>
      <c r="BE509" s="313"/>
      <c r="BF509" s="313"/>
      <c r="BG509" s="313"/>
      <c r="BH509" s="313"/>
      <c r="BI509" s="331"/>
      <c r="BJ509" s="29"/>
      <c r="BK509" s="1"/>
    </row>
    <row r="510" spans="1:63" x14ac:dyDescent="0.25">
      <c r="A510" s="1"/>
      <c r="B510" s="27"/>
      <c r="C510" s="314" t="s">
        <v>97</v>
      </c>
      <c r="D510" s="315"/>
      <c r="E510" s="315"/>
      <c r="F510" s="319"/>
      <c r="G510" s="320"/>
      <c r="H510" s="317" t="str">
        <f ca="1">IFERROR(INDEX('Staff List'!$AT$6:$AT$8, MATCH(E507, 'Staff List'!$AM$6:$AM$8, 0)), "")</f>
        <v/>
      </c>
      <c r="I510" s="313"/>
      <c r="J510" s="313"/>
      <c r="K510" s="313"/>
      <c r="L510" s="313"/>
      <c r="M510" s="75" t="e">
        <f ca="1">INDEX($BY$2:$BY$401, MATCH(M513, $BT$2:$BT$401, 0))</f>
        <v>#N/A</v>
      </c>
      <c r="N510" s="28"/>
      <c r="O510" s="314" t="s">
        <v>97</v>
      </c>
      <c r="P510" s="315"/>
      <c r="Q510" s="315"/>
      <c r="R510" s="319"/>
      <c r="S510" s="320"/>
      <c r="T510" s="317" t="str">
        <f ca="1">IFERROR(INDEX('Staff List'!$AT$6:$AT$8, MATCH(Q507, 'Staff List'!$AM$6:$AM$8, 0)), "")</f>
        <v/>
      </c>
      <c r="U510" s="313"/>
      <c r="V510" s="313"/>
      <c r="W510" s="313"/>
      <c r="X510" s="313"/>
      <c r="Y510" s="75" t="e">
        <f ca="1">INDEX($BY$2:$BY$401, MATCH(Y513, $BT$2:$BT$401, 0))</f>
        <v>#N/A</v>
      </c>
      <c r="Z510" s="28"/>
      <c r="AA510" s="314" t="s">
        <v>97</v>
      </c>
      <c r="AB510" s="315"/>
      <c r="AC510" s="315"/>
      <c r="AD510" s="319"/>
      <c r="AE510" s="320"/>
      <c r="AF510" s="317" t="str">
        <f ca="1">IFERROR(INDEX('Staff List'!$AT$6:$AT$8, MATCH(AC507, 'Staff List'!$AM$6:$AM$8, 0)), "")</f>
        <v/>
      </c>
      <c r="AG510" s="313"/>
      <c r="AH510" s="313"/>
      <c r="AI510" s="313"/>
      <c r="AJ510" s="313"/>
      <c r="AK510" s="75" t="e">
        <f ca="1">INDEX($BY$2:$BY$401, MATCH(AK513, $BT$2:$BT$401, 0))</f>
        <v>#N/A</v>
      </c>
      <c r="AL510" s="28"/>
      <c r="AM510" s="314" t="s">
        <v>97</v>
      </c>
      <c r="AN510" s="315"/>
      <c r="AO510" s="315"/>
      <c r="AP510" s="319"/>
      <c r="AQ510" s="320"/>
      <c r="AR510" s="317" t="str">
        <f ca="1">IFERROR(INDEX('Staff List'!$AT$6:$AT$8, MATCH(AO507, 'Staff List'!$AM$6:$AM$8, 0)), "")</f>
        <v/>
      </c>
      <c r="AS510" s="313"/>
      <c r="AT510" s="313"/>
      <c r="AU510" s="313"/>
      <c r="AV510" s="313"/>
      <c r="AW510" s="75" t="e">
        <f ca="1">INDEX($BY$2:$BY$401, MATCH(AW513, $BT$2:$BT$401, 0))</f>
        <v>#N/A</v>
      </c>
      <c r="AX510" s="28"/>
      <c r="AY510" s="314" t="s">
        <v>97</v>
      </c>
      <c r="AZ510" s="315"/>
      <c r="BA510" s="315"/>
      <c r="BB510" s="319"/>
      <c r="BC510" s="320"/>
      <c r="BD510" s="317" t="str">
        <f ca="1">IFERROR(INDEX('Staff List'!$AT$6:$AT$8, MATCH(BA507, 'Staff List'!$AM$6:$AM$8, 0)), "")</f>
        <v/>
      </c>
      <c r="BE510" s="313"/>
      <c r="BF510" s="313"/>
      <c r="BG510" s="313"/>
      <c r="BH510" s="313"/>
      <c r="BI510" s="75" t="e">
        <f ca="1">INDEX($BY$2:$BY$401, MATCH(BI513, $BT$2:$BT$401, 0))</f>
        <v>#N/A</v>
      </c>
      <c r="BJ510" s="29"/>
      <c r="BK510" s="1"/>
    </row>
    <row r="511" spans="1:63" x14ac:dyDescent="0.25">
      <c r="A511" s="1"/>
      <c r="B511" s="27"/>
      <c r="C511" s="314" t="s">
        <v>93</v>
      </c>
      <c r="D511" s="315"/>
      <c r="E511" s="316"/>
      <c r="F511" s="313" t="str">
        <f ca="1">IFERROR(IF(INDEX('Staff List'!$M$9:$M$358, MATCH(M512, 'Staff List'!$B$9:$B$358, 0))="", "", INDEX('Staff List'!$M$9:$M$358, MATCH(M512, 'Staff List'!$B$9:$B$358, 0))), "")</f>
        <v/>
      </c>
      <c r="G511" s="313"/>
      <c r="H511" s="313"/>
      <c r="I511" s="313"/>
      <c r="J511" s="313"/>
      <c r="K511" s="313"/>
      <c r="L511" s="313"/>
      <c r="M511" s="75" t="str">
        <f ca="1">IFERROR(INDEX($BO$2:$BO$351, MATCH(M510, $BP$2:$BP$351, 0)), "")</f>
        <v/>
      </c>
      <c r="N511" s="28"/>
      <c r="O511" s="314" t="s">
        <v>93</v>
      </c>
      <c r="P511" s="315"/>
      <c r="Q511" s="316"/>
      <c r="R511" s="313" t="str">
        <f ca="1">IFERROR(IF(INDEX('Staff List'!$M$9:$M$358, MATCH(Y512, 'Staff List'!$B$9:$B$358, 0))="", "", INDEX('Staff List'!$M$9:$M$358, MATCH(Y512, 'Staff List'!$B$9:$B$358, 0))), "")</f>
        <v/>
      </c>
      <c r="S511" s="313"/>
      <c r="T511" s="313"/>
      <c r="U511" s="313"/>
      <c r="V511" s="313"/>
      <c r="W511" s="313"/>
      <c r="X511" s="313"/>
      <c r="Y511" s="75" t="str">
        <f ca="1">IFERROR(INDEX($BO$2:$BO$351, MATCH(Y510, $BP$2:$BP$351, 0)), "")</f>
        <v/>
      </c>
      <c r="Z511" s="28"/>
      <c r="AA511" s="314" t="s">
        <v>93</v>
      </c>
      <c r="AB511" s="315"/>
      <c r="AC511" s="316"/>
      <c r="AD511" s="313" t="str">
        <f ca="1">IFERROR(IF(INDEX('Staff List'!$M$9:$M$358, MATCH(AK512, 'Staff List'!$B$9:$B$358, 0))="", "", INDEX('Staff List'!$M$9:$M$358, MATCH(AK512, 'Staff List'!$B$9:$B$358, 0))), "")</f>
        <v/>
      </c>
      <c r="AE511" s="313"/>
      <c r="AF511" s="313"/>
      <c r="AG511" s="313"/>
      <c r="AH511" s="313"/>
      <c r="AI511" s="313"/>
      <c r="AJ511" s="313"/>
      <c r="AK511" s="75" t="str">
        <f ca="1">IFERROR(INDEX($BO$2:$BO$351, MATCH(AK510, $BP$2:$BP$351, 0)), "")</f>
        <v/>
      </c>
      <c r="AL511" s="28"/>
      <c r="AM511" s="314" t="s">
        <v>93</v>
      </c>
      <c r="AN511" s="315"/>
      <c r="AO511" s="316"/>
      <c r="AP511" s="313" t="str">
        <f ca="1">IFERROR(IF(INDEX('Staff List'!$M$9:$M$358, MATCH(AW512, 'Staff List'!$B$9:$B$358, 0))="", "", INDEX('Staff List'!$M$9:$M$358, MATCH(AW512, 'Staff List'!$B$9:$B$358, 0))), "")</f>
        <v/>
      </c>
      <c r="AQ511" s="313"/>
      <c r="AR511" s="313"/>
      <c r="AS511" s="313"/>
      <c r="AT511" s="313"/>
      <c r="AU511" s="313"/>
      <c r="AV511" s="313"/>
      <c r="AW511" s="75" t="str">
        <f ca="1">IFERROR(INDEX($BO$2:$BO$351, MATCH(AW510, $BP$2:$BP$351, 0)), "")</f>
        <v/>
      </c>
      <c r="AX511" s="28"/>
      <c r="AY511" s="314" t="s">
        <v>93</v>
      </c>
      <c r="AZ511" s="315"/>
      <c r="BA511" s="316"/>
      <c r="BB511" s="313" t="str">
        <f ca="1">IFERROR(IF(INDEX('Staff List'!$M$9:$M$358, MATCH(BI512, 'Staff List'!$B$9:$B$358, 0))="", "", INDEX('Staff List'!$M$9:$M$358, MATCH(BI512, 'Staff List'!$B$9:$B$358, 0))), "")</f>
        <v/>
      </c>
      <c r="BC511" s="313"/>
      <c r="BD511" s="313"/>
      <c r="BE511" s="313"/>
      <c r="BF511" s="313"/>
      <c r="BG511" s="313"/>
      <c r="BH511" s="313"/>
      <c r="BI511" s="75" t="str">
        <f ca="1">IFERROR(INDEX($BO$2:$BO$351, MATCH(BI510, $BP$2:$BP$351, 0)), "")</f>
        <v/>
      </c>
      <c r="BJ511" s="29"/>
      <c r="BK511" s="1"/>
    </row>
    <row r="512" spans="1:63" x14ac:dyDescent="0.25">
      <c r="A512" s="1"/>
      <c r="B512" s="27"/>
      <c r="C512" s="314" t="s">
        <v>92</v>
      </c>
      <c r="D512" s="315"/>
      <c r="E512" s="316"/>
      <c r="F512" s="317" t="str">
        <f ca="1">IFERROR(IF(INDEX('Staff List'!$Q$9:$Q$358, MATCH(M512, 'Staff List'!$B$9:$B$358, 0))="", "", INDEX('Staff List'!$Q$9:$Q$358, MATCH(M512, 'Staff List'!$B$9:$B$358, 0))), "")</f>
        <v/>
      </c>
      <c r="G512" s="313"/>
      <c r="H512" s="313"/>
      <c r="I512" s="313"/>
      <c r="J512" s="313"/>
      <c r="K512" s="313"/>
      <c r="L512" s="313"/>
      <c r="M512" s="75" t="str">
        <f ca="1">IFERROR(IF(M510="", "", INDEX($BN$2:$BN$351, MATCH(M510, $BP$2:$BP$351, 0))), "")</f>
        <v/>
      </c>
      <c r="N512" s="28"/>
      <c r="O512" s="314" t="s">
        <v>92</v>
      </c>
      <c r="P512" s="315"/>
      <c r="Q512" s="316"/>
      <c r="R512" s="317" t="str">
        <f ca="1">IFERROR(IF(INDEX('Staff List'!$Q$9:$Q$358, MATCH(Y512, 'Staff List'!$B$9:$B$358, 0))="", "", INDEX('Staff List'!$Q$9:$Q$358, MATCH(Y512, 'Staff List'!$B$9:$B$358, 0))), "")</f>
        <v/>
      </c>
      <c r="S512" s="313"/>
      <c r="T512" s="313"/>
      <c r="U512" s="313"/>
      <c r="V512" s="313"/>
      <c r="W512" s="313"/>
      <c r="X512" s="313"/>
      <c r="Y512" s="75" t="str">
        <f ca="1">IFERROR(IF(Y510="", "", INDEX($BN$2:$BN$351, MATCH(Y510, $BP$2:$BP$351, 0))), "")</f>
        <v/>
      </c>
      <c r="Z512" s="28"/>
      <c r="AA512" s="314" t="s">
        <v>92</v>
      </c>
      <c r="AB512" s="315"/>
      <c r="AC512" s="316"/>
      <c r="AD512" s="317" t="str">
        <f ca="1">IFERROR(IF(INDEX('Staff List'!$Q$9:$Q$358, MATCH(AK512, 'Staff List'!$B$9:$B$358, 0))="", "", INDEX('Staff List'!$Q$9:$Q$358, MATCH(AK512, 'Staff List'!$B$9:$B$358, 0))), "")</f>
        <v/>
      </c>
      <c r="AE512" s="313"/>
      <c r="AF512" s="313"/>
      <c r="AG512" s="313"/>
      <c r="AH512" s="313"/>
      <c r="AI512" s="313"/>
      <c r="AJ512" s="313"/>
      <c r="AK512" s="75" t="str">
        <f ca="1">IFERROR(IF(AK510="", "", INDEX($BN$2:$BN$351, MATCH(AK510, $BP$2:$BP$351, 0))), "")</f>
        <v/>
      </c>
      <c r="AL512" s="28"/>
      <c r="AM512" s="314" t="s">
        <v>92</v>
      </c>
      <c r="AN512" s="315"/>
      <c r="AO512" s="316"/>
      <c r="AP512" s="317" t="str">
        <f ca="1">IFERROR(IF(INDEX('Staff List'!$Q$9:$Q$358, MATCH(AW512, 'Staff List'!$B$9:$B$358, 0))="", "", INDEX('Staff List'!$Q$9:$Q$358, MATCH(AW512, 'Staff List'!$B$9:$B$358, 0))), "")</f>
        <v/>
      </c>
      <c r="AQ512" s="313"/>
      <c r="AR512" s="313"/>
      <c r="AS512" s="313"/>
      <c r="AT512" s="313"/>
      <c r="AU512" s="313"/>
      <c r="AV512" s="313"/>
      <c r="AW512" s="75" t="str">
        <f ca="1">IFERROR(IF(AW510="", "", INDEX($BN$2:$BN$351, MATCH(AW510, $BP$2:$BP$351, 0))), "")</f>
        <v/>
      </c>
      <c r="AX512" s="28"/>
      <c r="AY512" s="314" t="s">
        <v>92</v>
      </c>
      <c r="AZ512" s="315"/>
      <c r="BA512" s="316"/>
      <c r="BB512" s="317" t="str">
        <f ca="1">IFERROR(IF(INDEX('Staff List'!$Q$9:$Q$358, MATCH(BI512, 'Staff List'!$B$9:$B$358, 0))="", "", INDEX('Staff List'!$Q$9:$Q$358, MATCH(BI512, 'Staff List'!$B$9:$B$358, 0))), "")</f>
        <v/>
      </c>
      <c r="BC512" s="313"/>
      <c r="BD512" s="313"/>
      <c r="BE512" s="313"/>
      <c r="BF512" s="313"/>
      <c r="BG512" s="313"/>
      <c r="BH512" s="313"/>
      <c r="BI512" s="75" t="str">
        <f ca="1">IFERROR(IF(BI510="", "", INDEX($BN$2:$BN$351, MATCH(BI510, $BP$2:$BP$351, 0))), "")</f>
        <v/>
      </c>
      <c r="BJ512" s="29"/>
      <c r="BK512" s="1"/>
    </row>
    <row r="513" spans="1:63" x14ac:dyDescent="0.25">
      <c r="A513" s="1"/>
      <c r="B513" s="27"/>
      <c r="C513" s="318" t="s">
        <v>96</v>
      </c>
      <c r="D513" s="319"/>
      <c r="E513" s="320"/>
      <c r="F513" s="321" t="str">
        <f ca="1">IFERROR(IF(INDEX('Staff List'!$U$9:$U$358, MATCH(M512, 'Staff List'!$B$9:$B$358, 0))="", "", INDEX('Staff List'!$U$9:$U$358, MATCH(M512, 'Staff List'!$B$9:$B$358, 0))), "")</f>
        <v/>
      </c>
      <c r="G513" s="322"/>
      <c r="H513" s="322"/>
      <c r="I513" s="322"/>
      <c r="J513" s="322"/>
      <c r="K513" s="322"/>
      <c r="L513" s="322"/>
      <c r="M513" s="81">
        <f ca="1">BI503+1</f>
        <v>740</v>
      </c>
      <c r="N513" s="28"/>
      <c r="O513" s="318" t="s">
        <v>96</v>
      </c>
      <c r="P513" s="319"/>
      <c r="Q513" s="320"/>
      <c r="R513" s="321" t="str">
        <f ca="1">IFERROR(IF(INDEX('Staff List'!$U$9:$U$358, MATCH(Y512, 'Staff List'!$B$9:$B$358, 0))="", "", INDEX('Staff List'!$U$9:$U$358, MATCH(Y512, 'Staff List'!$B$9:$B$358, 0))), "")</f>
        <v/>
      </c>
      <c r="S513" s="322"/>
      <c r="T513" s="322"/>
      <c r="U513" s="322"/>
      <c r="V513" s="322"/>
      <c r="W513" s="322"/>
      <c r="X513" s="322"/>
      <c r="Y513" s="81">
        <f ca="1">M513+1</f>
        <v>741</v>
      </c>
      <c r="Z513" s="28"/>
      <c r="AA513" s="318" t="s">
        <v>96</v>
      </c>
      <c r="AB513" s="319"/>
      <c r="AC513" s="320"/>
      <c r="AD513" s="321" t="str">
        <f ca="1">IFERROR(IF(INDEX('Staff List'!$U$9:$U$358, MATCH(AK512, 'Staff List'!$B$9:$B$358, 0))="", "", INDEX('Staff List'!$U$9:$U$358, MATCH(AK512, 'Staff List'!$B$9:$B$358, 0))), "")</f>
        <v/>
      </c>
      <c r="AE513" s="322"/>
      <c r="AF513" s="322"/>
      <c r="AG513" s="322"/>
      <c r="AH513" s="322"/>
      <c r="AI513" s="322"/>
      <c r="AJ513" s="322"/>
      <c r="AK513" s="81">
        <f ca="1">Y513+1</f>
        <v>742</v>
      </c>
      <c r="AL513" s="28"/>
      <c r="AM513" s="318" t="s">
        <v>96</v>
      </c>
      <c r="AN513" s="319"/>
      <c r="AO513" s="320"/>
      <c r="AP513" s="321" t="str">
        <f ca="1">IFERROR(IF(INDEX('Staff List'!$U$9:$U$358, MATCH(AW512, 'Staff List'!$B$9:$B$358, 0))="", "", INDEX('Staff List'!$U$9:$U$358, MATCH(AW512, 'Staff List'!$B$9:$B$358, 0))), "")</f>
        <v/>
      </c>
      <c r="AQ513" s="322"/>
      <c r="AR513" s="322"/>
      <c r="AS513" s="322"/>
      <c r="AT513" s="322"/>
      <c r="AU513" s="322"/>
      <c r="AV513" s="322"/>
      <c r="AW513" s="81">
        <f ca="1">AK513+1</f>
        <v>743</v>
      </c>
      <c r="AX513" s="28"/>
      <c r="AY513" s="318" t="s">
        <v>96</v>
      </c>
      <c r="AZ513" s="319"/>
      <c r="BA513" s="320"/>
      <c r="BB513" s="321" t="str">
        <f ca="1">IFERROR(IF(INDEX('Staff List'!$U$9:$U$358, MATCH(BI512, 'Staff List'!$B$9:$B$358, 0))="", "", INDEX('Staff List'!$U$9:$U$358, MATCH(BI512, 'Staff List'!$B$9:$B$358, 0))), "")</f>
        <v/>
      </c>
      <c r="BC513" s="322"/>
      <c r="BD513" s="322"/>
      <c r="BE513" s="322"/>
      <c r="BF513" s="322"/>
      <c r="BG513" s="322"/>
      <c r="BH513" s="322"/>
      <c r="BI513" s="81">
        <f ca="1">AW513+1</f>
        <v>744</v>
      </c>
      <c r="BJ513" s="29"/>
      <c r="BK513" s="1"/>
    </row>
    <row r="514" spans="1:63" ht="15.75" thickBot="1" x14ac:dyDescent="0.3">
      <c r="A514" s="1"/>
      <c r="B514" s="31"/>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c r="BA514" s="32"/>
      <c r="BB514" s="32"/>
      <c r="BC514" s="32"/>
      <c r="BD514" s="32"/>
      <c r="BE514" s="32"/>
      <c r="BF514" s="32"/>
      <c r="BG514" s="32"/>
      <c r="BH514" s="32"/>
      <c r="BI514" s="32"/>
      <c r="BJ514" s="33"/>
      <c r="BK514" s="1"/>
    </row>
    <row r="515" spans="1:63"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row>
    <row r="516" spans="1:63" ht="15.75" thickBot="1" x14ac:dyDescent="0.3">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c r="BA516" s="28"/>
      <c r="BB516" s="28"/>
      <c r="BC516" s="28"/>
      <c r="BD516" s="28"/>
      <c r="BE516" s="28"/>
      <c r="BF516" s="28"/>
      <c r="BG516" s="28"/>
      <c r="BH516" s="28"/>
      <c r="BI516" s="28"/>
      <c r="BJ516" s="28"/>
      <c r="BK516" s="28"/>
    </row>
    <row r="517" spans="1:63" x14ac:dyDescent="0.25">
      <c r="A517" s="1"/>
      <c r="B517" s="24"/>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25"/>
      <c r="AR517" s="25"/>
      <c r="AS517" s="25"/>
      <c r="AT517" s="25"/>
      <c r="AU517" s="25"/>
      <c r="AV517" s="25"/>
      <c r="AW517" s="25"/>
      <c r="AX517" s="25"/>
      <c r="AY517" s="25"/>
      <c r="AZ517" s="25"/>
      <c r="BA517" s="25"/>
      <c r="BB517" s="25"/>
      <c r="BC517" s="25"/>
      <c r="BD517" s="25"/>
      <c r="BE517" s="25"/>
      <c r="BF517" s="25"/>
      <c r="BG517" s="25"/>
      <c r="BH517" s="25"/>
      <c r="BI517" s="25"/>
      <c r="BJ517" s="26"/>
      <c r="BK517" s="1"/>
    </row>
    <row r="518" spans="1:63" x14ac:dyDescent="0.25">
      <c r="A518" s="1"/>
      <c r="B518" s="27"/>
      <c r="C518" s="121" t="str">
        <f ca="1">"Tier "&amp;M524&amp;""</f>
        <v xml:space="preserve">Tier </v>
      </c>
      <c r="D518" s="122"/>
      <c r="E518" s="122"/>
      <c r="F518" s="122"/>
      <c r="G518" s="122"/>
      <c r="H518" s="122"/>
      <c r="I518" s="122"/>
      <c r="J518" s="122"/>
      <c r="K518" s="122"/>
      <c r="L518" s="122"/>
      <c r="M518" s="239"/>
      <c r="N518" s="70"/>
      <c r="O518" s="121" t="str">
        <f ca="1">"Tier "&amp;Y524&amp;""</f>
        <v xml:space="preserve">Tier </v>
      </c>
      <c r="P518" s="122"/>
      <c r="Q518" s="122"/>
      <c r="R518" s="122"/>
      <c r="S518" s="122"/>
      <c r="T518" s="122"/>
      <c r="U518" s="122"/>
      <c r="V518" s="122"/>
      <c r="W518" s="122"/>
      <c r="X518" s="122"/>
      <c r="Y518" s="239"/>
      <c r="Z518" s="28"/>
      <c r="AA518" s="121" t="str">
        <f ca="1">"Tier "&amp;AK524&amp;""</f>
        <v xml:space="preserve">Tier </v>
      </c>
      <c r="AB518" s="122"/>
      <c r="AC518" s="122"/>
      <c r="AD518" s="122"/>
      <c r="AE518" s="122"/>
      <c r="AF518" s="122"/>
      <c r="AG518" s="122"/>
      <c r="AH518" s="122"/>
      <c r="AI518" s="122"/>
      <c r="AJ518" s="122"/>
      <c r="AK518" s="239"/>
      <c r="AL518" s="28"/>
      <c r="AM518" s="121" t="str">
        <f ca="1">"Tier "&amp;AW524&amp;""</f>
        <v xml:space="preserve">Tier </v>
      </c>
      <c r="AN518" s="122"/>
      <c r="AO518" s="122"/>
      <c r="AP518" s="122"/>
      <c r="AQ518" s="122"/>
      <c r="AR518" s="122"/>
      <c r="AS518" s="122"/>
      <c r="AT518" s="122"/>
      <c r="AU518" s="122"/>
      <c r="AV518" s="122"/>
      <c r="AW518" s="239"/>
      <c r="AX518" s="28"/>
      <c r="AY518" s="121" t="str">
        <f ca="1">"Tier "&amp;BI524&amp;""</f>
        <v xml:space="preserve">Tier </v>
      </c>
      <c r="AZ518" s="122"/>
      <c r="BA518" s="122"/>
      <c r="BB518" s="122"/>
      <c r="BC518" s="122"/>
      <c r="BD518" s="122"/>
      <c r="BE518" s="122"/>
      <c r="BF518" s="122"/>
      <c r="BG518" s="122"/>
      <c r="BH518" s="122"/>
      <c r="BI518" s="239"/>
      <c r="BJ518" s="29"/>
      <c r="BK518" s="70"/>
    </row>
    <row r="519" spans="1:63" x14ac:dyDescent="0.25">
      <c r="A519" s="1"/>
      <c r="B519" s="27"/>
      <c r="C519" s="326" t="s">
        <v>91</v>
      </c>
      <c r="D519" s="325"/>
      <c r="E519" s="327"/>
      <c r="F519" s="328" t="str">
        <f ca="1">IFERROR(IF(INDEX('Staff List'!$C$9:$C$358, MATCH(M525, 'Staff List'!$B$9:$B$358, 0))="", "", INDEX('Staff List'!$C$9:$C$358, MATCH(M525, 'Staff List'!$B$9:$B$358, 0))), "")</f>
        <v/>
      </c>
      <c r="G519" s="329"/>
      <c r="H519" s="329"/>
      <c r="I519" s="329"/>
      <c r="J519" s="329"/>
      <c r="K519" s="329"/>
      <c r="L519" s="329"/>
      <c r="M519" s="330"/>
      <c r="N519" s="70"/>
      <c r="O519" s="326" t="s">
        <v>91</v>
      </c>
      <c r="P519" s="325"/>
      <c r="Q519" s="327"/>
      <c r="R519" s="328" t="str">
        <f ca="1">IFERROR(IF(INDEX('Staff List'!$C$9:$C$358, MATCH(Y525, 'Staff List'!$B$9:$B$358, 0))="", "", INDEX('Staff List'!$C$9:$C$358, MATCH(Y525, 'Staff List'!$B$9:$B$358, 0))), "")</f>
        <v/>
      </c>
      <c r="S519" s="329"/>
      <c r="T519" s="329"/>
      <c r="U519" s="329"/>
      <c r="V519" s="329"/>
      <c r="W519" s="329"/>
      <c r="X519" s="329"/>
      <c r="Y519" s="330"/>
      <c r="Z519" s="28"/>
      <c r="AA519" s="326" t="s">
        <v>91</v>
      </c>
      <c r="AB519" s="325"/>
      <c r="AC519" s="327"/>
      <c r="AD519" s="328" t="str">
        <f ca="1">IFERROR(IF(INDEX('Staff List'!$C$9:$C$358, MATCH(AK525, 'Staff List'!$B$9:$B$358, 0))="", "", INDEX('Staff List'!$C$9:$C$358, MATCH(AK525, 'Staff List'!$B$9:$B$358, 0))), "")</f>
        <v/>
      </c>
      <c r="AE519" s="329"/>
      <c r="AF519" s="329"/>
      <c r="AG519" s="329"/>
      <c r="AH519" s="329"/>
      <c r="AI519" s="329"/>
      <c r="AJ519" s="329"/>
      <c r="AK519" s="330"/>
      <c r="AL519" s="28"/>
      <c r="AM519" s="326" t="s">
        <v>91</v>
      </c>
      <c r="AN519" s="325"/>
      <c r="AO519" s="327"/>
      <c r="AP519" s="328" t="str">
        <f ca="1">IFERROR(IF(INDEX('Staff List'!$C$9:$C$358, MATCH(AW525, 'Staff List'!$B$9:$B$358, 0))="", "", INDEX('Staff List'!$C$9:$C$358, MATCH(AW525, 'Staff List'!$B$9:$B$358, 0))), "")</f>
        <v/>
      </c>
      <c r="AQ519" s="329"/>
      <c r="AR519" s="329"/>
      <c r="AS519" s="329"/>
      <c r="AT519" s="329"/>
      <c r="AU519" s="329"/>
      <c r="AV519" s="329"/>
      <c r="AW519" s="330"/>
      <c r="AX519" s="28"/>
      <c r="AY519" s="326" t="s">
        <v>91</v>
      </c>
      <c r="AZ519" s="325"/>
      <c r="BA519" s="327"/>
      <c r="BB519" s="328" t="str">
        <f ca="1">IFERROR(IF(INDEX('Staff List'!$C$9:$C$358, MATCH(BI525, 'Staff List'!$B$9:$B$358, 0))="", "", INDEX('Staff List'!$C$9:$C$358, MATCH(BI525, 'Staff List'!$B$9:$B$358, 0))), "")</f>
        <v/>
      </c>
      <c r="BC519" s="329"/>
      <c r="BD519" s="329"/>
      <c r="BE519" s="329"/>
      <c r="BF519" s="329"/>
      <c r="BG519" s="329"/>
      <c r="BH519" s="329"/>
      <c r="BI519" s="330"/>
      <c r="BJ519" s="29"/>
      <c r="BK519" s="70"/>
    </row>
    <row r="520" spans="1:63" x14ac:dyDescent="0.25">
      <c r="A520" s="1"/>
      <c r="B520" s="27"/>
      <c r="C520" s="332" t="s">
        <v>90</v>
      </c>
      <c r="D520" s="333"/>
      <c r="E520" s="72" t="str">
        <f ca="1">IFERROR(INDEX('Staff List'!$K$9:$K$358, MATCH(M525, 'Staff List'!$B$9:$B$358, 0)), "")</f>
        <v/>
      </c>
      <c r="F520" s="317" t="str">
        <f ca="1">IFERROR(IF(INDEX('Staff List'!$D$9:$D$358, MATCH(M525, 'Staff List'!$B$9:$B$358, 0))="", "", INDEX('Staff List'!$D$9:$D$358, MATCH(M525, 'Staff List'!$B$9:$B$358, 0))), "")</f>
        <v/>
      </c>
      <c r="G520" s="313"/>
      <c r="H520" s="313"/>
      <c r="I520" s="313"/>
      <c r="J520" s="313"/>
      <c r="K520" s="313"/>
      <c r="L520" s="313"/>
      <c r="M520" s="331"/>
      <c r="N520" s="70"/>
      <c r="O520" s="332" t="s">
        <v>90</v>
      </c>
      <c r="P520" s="333"/>
      <c r="Q520" s="72" t="str">
        <f ca="1">IFERROR(INDEX('Staff List'!$K$9:$K$358, MATCH(Y525, 'Staff List'!$B$9:$B$358, 0)), "")</f>
        <v/>
      </c>
      <c r="R520" s="317" t="str">
        <f ca="1">IFERROR(IF(INDEX('Staff List'!$D$9:$D$358, MATCH(Y525, 'Staff List'!$B$9:$B$358, 0))="", "", INDEX('Staff List'!$D$9:$D$358, MATCH(Y525, 'Staff List'!$B$9:$B$358, 0))), "")</f>
        <v/>
      </c>
      <c r="S520" s="313"/>
      <c r="T520" s="313"/>
      <c r="U520" s="313"/>
      <c r="V520" s="313"/>
      <c r="W520" s="313"/>
      <c r="X520" s="313"/>
      <c r="Y520" s="331"/>
      <c r="Z520" s="28"/>
      <c r="AA520" s="332" t="s">
        <v>90</v>
      </c>
      <c r="AB520" s="333"/>
      <c r="AC520" s="72" t="str">
        <f ca="1">IFERROR(INDEX('Staff List'!$K$9:$K$358, MATCH(AK525, 'Staff List'!$B$9:$B$358, 0)), "")</f>
        <v/>
      </c>
      <c r="AD520" s="317" t="str">
        <f ca="1">IFERROR(IF(INDEX('Staff List'!$D$9:$D$358, MATCH(AK525, 'Staff List'!$B$9:$B$358, 0))="", "", INDEX('Staff List'!$D$9:$D$358, MATCH(AK525, 'Staff List'!$B$9:$B$358, 0))), "")</f>
        <v/>
      </c>
      <c r="AE520" s="313"/>
      <c r="AF520" s="313"/>
      <c r="AG520" s="313"/>
      <c r="AH520" s="313"/>
      <c r="AI520" s="313"/>
      <c r="AJ520" s="313"/>
      <c r="AK520" s="331"/>
      <c r="AL520" s="28"/>
      <c r="AM520" s="332" t="s">
        <v>90</v>
      </c>
      <c r="AN520" s="333"/>
      <c r="AO520" s="72" t="str">
        <f ca="1">IFERROR(INDEX('Staff List'!$K$9:$K$358, MATCH(AW525, 'Staff List'!$B$9:$B$358, 0)), "")</f>
        <v/>
      </c>
      <c r="AP520" s="317" t="str">
        <f ca="1">IFERROR(IF(INDEX('Staff List'!$D$9:$D$358, MATCH(AW525, 'Staff List'!$B$9:$B$358, 0))="", "", INDEX('Staff List'!$D$9:$D$358, MATCH(AW525, 'Staff List'!$B$9:$B$358, 0))), "")</f>
        <v/>
      </c>
      <c r="AQ520" s="313"/>
      <c r="AR520" s="313"/>
      <c r="AS520" s="313"/>
      <c r="AT520" s="313"/>
      <c r="AU520" s="313"/>
      <c r="AV520" s="313"/>
      <c r="AW520" s="331"/>
      <c r="AX520" s="28"/>
      <c r="AY520" s="332" t="s">
        <v>90</v>
      </c>
      <c r="AZ520" s="333"/>
      <c r="BA520" s="72" t="str">
        <f ca="1">IFERROR(INDEX('Staff List'!$K$9:$K$358, MATCH(BI525, 'Staff List'!$B$9:$B$358, 0)), "")</f>
        <v/>
      </c>
      <c r="BB520" s="317" t="str">
        <f ca="1">IFERROR(IF(INDEX('Staff List'!$D$9:$D$358, MATCH(BI525, 'Staff List'!$B$9:$B$358, 0))="", "", INDEX('Staff List'!$D$9:$D$358, MATCH(BI525, 'Staff List'!$B$9:$B$358, 0))), "")</f>
        <v/>
      </c>
      <c r="BC520" s="313"/>
      <c r="BD520" s="313"/>
      <c r="BE520" s="313"/>
      <c r="BF520" s="313"/>
      <c r="BG520" s="313"/>
      <c r="BH520" s="313"/>
      <c r="BI520" s="331"/>
      <c r="BJ520" s="29"/>
      <c r="BK520" s="70"/>
    </row>
    <row r="521" spans="1:63" x14ac:dyDescent="0.25">
      <c r="A521" s="1"/>
      <c r="B521" s="27"/>
      <c r="C521" s="314" t="s">
        <v>95</v>
      </c>
      <c r="D521" s="315"/>
      <c r="E521" s="315"/>
      <c r="F521" s="325"/>
      <c r="G521" s="73" t="str">
        <f ca="1">IFERROR(INDEX('Staff List'!$H$9:$H$358, MATCH(M525, 'Staff List'!$B$9:$B$358, 0)), "")</f>
        <v/>
      </c>
      <c r="H521" s="323" t="str">
        <f ca="1">IFERROR(INDEX('Staff List'!$AU$6:$AU$10, MATCH(G521, 'Staff List'!$AJ$6:$AJ$10, 0)), "")</f>
        <v/>
      </c>
      <c r="I521" s="324"/>
      <c r="J521" s="324"/>
      <c r="K521" s="324"/>
      <c r="L521" s="324"/>
      <c r="M521" s="331"/>
      <c r="N521" s="70"/>
      <c r="O521" s="314" t="s">
        <v>95</v>
      </c>
      <c r="P521" s="315"/>
      <c r="Q521" s="315"/>
      <c r="R521" s="325"/>
      <c r="S521" s="73" t="str">
        <f ca="1">IFERROR(INDEX('Staff List'!$H$9:$H$358, MATCH(Y525, 'Staff List'!$B$9:$B$358, 0)), "")</f>
        <v/>
      </c>
      <c r="T521" s="323" t="str">
        <f ca="1">IFERROR(INDEX('Staff List'!$AU$6:$AU$10, MATCH(S521, 'Staff List'!$AJ$6:$AJ$10, 0)), "")</f>
        <v/>
      </c>
      <c r="U521" s="324"/>
      <c r="V521" s="324"/>
      <c r="W521" s="324"/>
      <c r="X521" s="324"/>
      <c r="Y521" s="331"/>
      <c r="Z521" s="28"/>
      <c r="AA521" s="314" t="s">
        <v>95</v>
      </c>
      <c r="AB521" s="315"/>
      <c r="AC521" s="315"/>
      <c r="AD521" s="325"/>
      <c r="AE521" s="73" t="str">
        <f ca="1">IFERROR(INDEX('Staff List'!$H$9:$H$358, MATCH(AK525, 'Staff List'!$B$9:$B$358, 0)), "")</f>
        <v/>
      </c>
      <c r="AF521" s="323" t="str">
        <f ca="1">IFERROR(INDEX('Staff List'!$AU$6:$AU$10, MATCH(AE521, 'Staff List'!$AJ$6:$AJ$10, 0)), "")</f>
        <v/>
      </c>
      <c r="AG521" s="324"/>
      <c r="AH521" s="324"/>
      <c r="AI521" s="324"/>
      <c r="AJ521" s="324"/>
      <c r="AK521" s="331"/>
      <c r="AL521" s="28"/>
      <c r="AM521" s="314" t="s">
        <v>95</v>
      </c>
      <c r="AN521" s="315"/>
      <c r="AO521" s="315"/>
      <c r="AP521" s="325"/>
      <c r="AQ521" s="73" t="str">
        <f ca="1">IFERROR(INDEX('Staff List'!$H$9:$H$358, MATCH(AW525, 'Staff List'!$B$9:$B$358, 0)), "")</f>
        <v/>
      </c>
      <c r="AR521" s="323" t="str">
        <f ca="1">IFERROR(INDEX('Staff List'!$AU$6:$AU$10, MATCH(AQ521, 'Staff List'!$AJ$6:$AJ$10, 0)), "")</f>
        <v/>
      </c>
      <c r="AS521" s="324"/>
      <c r="AT521" s="324"/>
      <c r="AU521" s="324"/>
      <c r="AV521" s="324"/>
      <c r="AW521" s="331"/>
      <c r="AX521" s="28"/>
      <c r="AY521" s="314" t="s">
        <v>95</v>
      </c>
      <c r="AZ521" s="315"/>
      <c r="BA521" s="315"/>
      <c r="BB521" s="325"/>
      <c r="BC521" s="73" t="str">
        <f ca="1">IFERROR(INDEX('Staff List'!$H$9:$H$358, MATCH(BI525, 'Staff List'!$B$9:$B$358, 0)), "")</f>
        <v/>
      </c>
      <c r="BD521" s="323" t="str">
        <f ca="1">IFERROR(INDEX('Staff List'!$AU$6:$AU$10, MATCH(BC521, 'Staff List'!$AJ$6:$AJ$10, 0)), "")</f>
        <v/>
      </c>
      <c r="BE521" s="324"/>
      <c r="BF521" s="324"/>
      <c r="BG521" s="324"/>
      <c r="BH521" s="324"/>
      <c r="BI521" s="331"/>
      <c r="BJ521" s="29"/>
      <c r="BK521" s="70"/>
    </row>
    <row r="522" spans="1:63" x14ac:dyDescent="0.25">
      <c r="A522" s="1"/>
      <c r="B522" s="27"/>
      <c r="C522" s="314" t="s">
        <v>94</v>
      </c>
      <c r="D522" s="315"/>
      <c r="E522" s="315"/>
      <c r="F522" s="315"/>
      <c r="G522" s="74" t="str">
        <f ca="1">IFERROR(INDEX('Staff List'!$G$9:$G$358, MATCH(M525, 'Staff List'!$B$9:$B$358, 0)), "")</f>
        <v/>
      </c>
      <c r="H522" s="317" t="str">
        <f ca="1">IFERROR(INDEX('Staff List'!$AP$6:$AP$8, MATCH(G522, 'Staff List'!$AI$6:$AI$8, 0)), "")</f>
        <v/>
      </c>
      <c r="I522" s="313"/>
      <c r="J522" s="313"/>
      <c r="K522" s="313"/>
      <c r="L522" s="313"/>
      <c r="M522" s="331"/>
      <c r="N522" s="70"/>
      <c r="O522" s="314" t="s">
        <v>94</v>
      </c>
      <c r="P522" s="315"/>
      <c r="Q522" s="315"/>
      <c r="R522" s="315"/>
      <c r="S522" s="74" t="str">
        <f ca="1">IFERROR(INDEX('Staff List'!$G$9:$G$358, MATCH(Y525, 'Staff List'!$B$9:$B$358, 0)), "")</f>
        <v/>
      </c>
      <c r="T522" s="317" t="str">
        <f ca="1">IFERROR(INDEX('Staff List'!$AP$6:$AP$8, MATCH(S522, 'Staff List'!$AI$6:$AI$8, 0)), "")</f>
        <v/>
      </c>
      <c r="U522" s="313"/>
      <c r="V522" s="313"/>
      <c r="W522" s="313"/>
      <c r="X522" s="313"/>
      <c r="Y522" s="331"/>
      <c r="Z522" s="28"/>
      <c r="AA522" s="314" t="s">
        <v>94</v>
      </c>
      <c r="AB522" s="315"/>
      <c r="AC522" s="315"/>
      <c r="AD522" s="315"/>
      <c r="AE522" s="74" t="str">
        <f ca="1">IFERROR(INDEX('Staff List'!$G$9:$G$358, MATCH(AK525, 'Staff List'!$B$9:$B$358, 0)), "")</f>
        <v/>
      </c>
      <c r="AF522" s="317" t="str">
        <f ca="1">IFERROR(INDEX('Staff List'!$AP$6:$AP$8, MATCH(AE522, 'Staff List'!$AI$6:$AI$8, 0)), "")</f>
        <v/>
      </c>
      <c r="AG522" s="313"/>
      <c r="AH522" s="313"/>
      <c r="AI522" s="313"/>
      <c r="AJ522" s="313"/>
      <c r="AK522" s="331"/>
      <c r="AL522" s="28"/>
      <c r="AM522" s="314" t="s">
        <v>94</v>
      </c>
      <c r="AN522" s="315"/>
      <c r="AO522" s="315"/>
      <c r="AP522" s="315"/>
      <c r="AQ522" s="74" t="str">
        <f ca="1">IFERROR(INDEX('Staff List'!$G$9:$G$358, MATCH(AW525, 'Staff List'!$B$9:$B$358, 0)), "")</f>
        <v/>
      </c>
      <c r="AR522" s="317" t="str">
        <f ca="1">IFERROR(INDEX('Staff List'!$AP$6:$AP$8, MATCH(AQ522, 'Staff List'!$AI$6:$AI$8, 0)), "")</f>
        <v/>
      </c>
      <c r="AS522" s="313"/>
      <c r="AT522" s="313"/>
      <c r="AU522" s="313"/>
      <c r="AV522" s="313"/>
      <c r="AW522" s="331"/>
      <c r="AX522" s="28"/>
      <c r="AY522" s="314" t="s">
        <v>94</v>
      </c>
      <c r="AZ522" s="315"/>
      <c r="BA522" s="315"/>
      <c r="BB522" s="315"/>
      <c r="BC522" s="74" t="str">
        <f ca="1">IFERROR(INDEX('Staff List'!$G$9:$G$358, MATCH(BI525, 'Staff List'!$B$9:$B$358, 0)), "")</f>
        <v/>
      </c>
      <c r="BD522" s="317" t="str">
        <f ca="1">IFERROR(INDEX('Staff List'!$AP$6:$AP$8, MATCH(BC522, 'Staff List'!$AI$6:$AI$8, 0)), "")</f>
        <v/>
      </c>
      <c r="BE522" s="313"/>
      <c r="BF522" s="313"/>
      <c r="BG522" s="313"/>
      <c r="BH522" s="313"/>
      <c r="BI522" s="331"/>
      <c r="BJ522" s="29"/>
      <c r="BK522" s="70"/>
    </row>
    <row r="523" spans="1:63" x14ac:dyDescent="0.25">
      <c r="A523" s="1"/>
      <c r="B523" s="27"/>
      <c r="C523" s="314" t="s">
        <v>97</v>
      </c>
      <c r="D523" s="315"/>
      <c r="E523" s="315"/>
      <c r="F523" s="319"/>
      <c r="G523" s="320"/>
      <c r="H523" s="317" t="str">
        <f ca="1">IFERROR(INDEX('Staff List'!$AT$6:$AT$8, MATCH(E520, 'Staff List'!$AM$6:$AM$8, 0)), "")</f>
        <v/>
      </c>
      <c r="I523" s="313"/>
      <c r="J523" s="313"/>
      <c r="K523" s="313"/>
      <c r="L523" s="313"/>
      <c r="M523" s="75" t="e">
        <f ca="1">INDEX($BY$2:$BY$401, MATCH(M526, $BT$2:$BT$401, 0))</f>
        <v>#N/A</v>
      </c>
      <c r="N523" s="70"/>
      <c r="O523" s="314" t="s">
        <v>97</v>
      </c>
      <c r="P523" s="315"/>
      <c r="Q523" s="315"/>
      <c r="R523" s="319"/>
      <c r="S523" s="320"/>
      <c r="T523" s="317" t="str">
        <f ca="1">IFERROR(INDEX('Staff List'!$AT$6:$AT$8, MATCH(Q520, 'Staff List'!$AM$6:$AM$8, 0)), "")</f>
        <v/>
      </c>
      <c r="U523" s="313"/>
      <c r="V523" s="313"/>
      <c r="W523" s="313"/>
      <c r="X523" s="313"/>
      <c r="Y523" s="75" t="e">
        <f ca="1">INDEX($BY$2:$BY$401, MATCH(Y526, $BT$2:$BT$401, 0))</f>
        <v>#N/A</v>
      </c>
      <c r="Z523" s="28"/>
      <c r="AA523" s="314" t="s">
        <v>97</v>
      </c>
      <c r="AB523" s="315"/>
      <c r="AC523" s="315"/>
      <c r="AD523" s="319"/>
      <c r="AE523" s="320"/>
      <c r="AF523" s="317" t="str">
        <f ca="1">IFERROR(INDEX('Staff List'!$AT$6:$AT$8, MATCH(AC520, 'Staff List'!$AM$6:$AM$8, 0)), "")</f>
        <v/>
      </c>
      <c r="AG523" s="313"/>
      <c r="AH523" s="313"/>
      <c r="AI523" s="313"/>
      <c r="AJ523" s="313"/>
      <c r="AK523" s="75" t="e">
        <f ca="1">INDEX($BY$2:$BY$401, MATCH(AK526, $BT$2:$BT$401, 0))</f>
        <v>#N/A</v>
      </c>
      <c r="AL523" s="28"/>
      <c r="AM523" s="314" t="s">
        <v>97</v>
      </c>
      <c r="AN523" s="315"/>
      <c r="AO523" s="315"/>
      <c r="AP523" s="319"/>
      <c r="AQ523" s="320"/>
      <c r="AR523" s="317" t="str">
        <f ca="1">IFERROR(INDEX('Staff List'!$AT$6:$AT$8, MATCH(AO520, 'Staff List'!$AM$6:$AM$8, 0)), "")</f>
        <v/>
      </c>
      <c r="AS523" s="313"/>
      <c r="AT523" s="313"/>
      <c r="AU523" s="313"/>
      <c r="AV523" s="313"/>
      <c r="AW523" s="75" t="e">
        <f ca="1">INDEX($BY$2:$BY$401, MATCH(AW526, $BT$2:$BT$401, 0))</f>
        <v>#N/A</v>
      </c>
      <c r="AX523" s="28"/>
      <c r="AY523" s="314" t="s">
        <v>97</v>
      </c>
      <c r="AZ523" s="315"/>
      <c r="BA523" s="315"/>
      <c r="BB523" s="319"/>
      <c r="BC523" s="320"/>
      <c r="BD523" s="317" t="str">
        <f ca="1">IFERROR(INDEX('Staff List'!$AT$6:$AT$8, MATCH(BA520, 'Staff List'!$AM$6:$AM$8, 0)), "")</f>
        <v/>
      </c>
      <c r="BE523" s="313"/>
      <c r="BF523" s="313"/>
      <c r="BG523" s="313"/>
      <c r="BH523" s="313"/>
      <c r="BI523" s="75" t="e">
        <f ca="1">INDEX($BY$2:$BY$401, MATCH(BI526, $BT$2:$BT$401, 0))</f>
        <v>#N/A</v>
      </c>
      <c r="BJ523" s="29"/>
      <c r="BK523" s="70"/>
    </row>
    <row r="524" spans="1:63" x14ac:dyDescent="0.25">
      <c r="A524" s="1"/>
      <c r="B524" s="27"/>
      <c r="C524" s="314" t="s">
        <v>93</v>
      </c>
      <c r="D524" s="315"/>
      <c r="E524" s="316"/>
      <c r="F524" s="313" t="str">
        <f ca="1">IFERROR(IF(INDEX('Staff List'!$M$9:$M$358, MATCH(M525, 'Staff List'!$B$9:$B$358, 0))="", "", INDEX('Staff List'!$M$9:$M$358, MATCH(M525, 'Staff List'!$B$9:$B$358, 0))), "")</f>
        <v/>
      </c>
      <c r="G524" s="313"/>
      <c r="H524" s="313"/>
      <c r="I524" s="313"/>
      <c r="J524" s="313"/>
      <c r="K524" s="313"/>
      <c r="L524" s="313"/>
      <c r="M524" s="75" t="str">
        <f ca="1">IFERROR(INDEX($BO$2:$BO$351, MATCH(M523, $BP$2:$BP$351, 0)), "")</f>
        <v/>
      </c>
      <c r="N524" s="71"/>
      <c r="O524" s="314" t="s">
        <v>93</v>
      </c>
      <c r="P524" s="315"/>
      <c r="Q524" s="316"/>
      <c r="R524" s="313" t="str">
        <f ca="1">IFERROR(IF(INDEX('Staff List'!$M$9:$M$358, MATCH(Y525, 'Staff List'!$B$9:$B$358, 0))="", "", INDEX('Staff List'!$M$9:$M$358, MATCH(Y525, 'Staff List'!$B$9:$B$358, 0))), "")</f>
        <v/>
      </c>
      <c r="S524" s="313"/>
      <c r="T524" s="313"/>
      <c r="U524" s="313"/>
      <c r="V524" s="313"/>
      <c r="W524" s="313"/>
      <c r="X524" s="313"/>
      <c r="Y524" s="75" t="str">
        <f ca="1">IFERROR(INDEX($BO$2:$BO$351, MATCH(Y523, $BP$2:$BP$351, 0)), "")</f>
        <v/>
      </c>
      <c r="Z524" s="28"/>
      <c r="AA524" s="314" t="s">
        <v>93</v>
      </c>
      <c r="AB524" s="315"/>
      <c r="AC524" s="316"/>
      <c r="AD524" s="313" t="str">
        <f ca="1">IFERROR(IF(INDEX('Staff List'!$M$9:$M$358, MATCH(AK525, 'Staff List'!$B$9:$B$358, 0))="", "", INDEX('Staff List'!$M$9:$M$358, MATCH(AK525, 'Staff List'!$B$9:$B$358, 0))), "")</f>
        <v/>
      </c>
      <c r="AE524" s="313"/>
      <c r="AF524" s="313"/>
      <c r="AG524" s="313"/>
      <c r="AH524" s="313"/>
      <c r="AI524" s="313"/>
      <c r="AJ524" s="313"/>
      <c r="AK524" s="75" t="str">
        <f ca="1">IFERROR(INDEX($BO$2:$BO$351, MATCH(AK523, $BP$2:$BP$351, 0)), "")</f>
        <v/>
      </c>
      <c r="AL524" s="28"/>
      <c r="AM524" s="314" t="s">
        <v>93</v>
      </c>
      <c r="AN524" s="315"/>
      <c r="AO524" s="316"/>
      <c r="AP524" s="313" t="str">
        <f ca="1">IFERROR(IF(INDEX('Staff List'!$M$9:$M$358, MATCH(AW525, 'Staff List'!$B$9:$B$358, 0))="", "", INDEX('Staff List'!$M$9:$M$358, MATCH(AW525, 'Staff List'!$B$9:$B$358, 0))), "")</f>
        <v/>
      </c>
      <c r="AQ524" s="313"/>
      <c r="AR524" s="313"/>
      <c r="AS524" s="313"/>
      <c r="AT524" s="313"/>
      <c r="AU524" s="313"/>
      <c r="AV524" s="313"/>
      <c r="AW524" s="75" t="str">
        <f ca="1">IFERROR(INDEX($BO$2:$BO$351, MATCH(AW523, $BP$2:$BP$351, 0)), "")</f>
        <v/>
      </c>
      <c r="AX524" s="28"/>
      <c r="AY524" s="314" t="s">
        <v>93</v>
      </c>
      <c r="AZ524" s="315"/>
      <c r="BA524" s="316"/>
      <c r="BB524" s="313" t="str">
        <f ca="1">IFERROR(IF(INDEX('Staff List'!$M$9:$M$358, MATCH(BI525, 'Staff List'!$B$9:$B$358, 0))="", "", INDEX('Staff List'!$M$9:$M$358, MATCH(BI525, 'Staff List'!$B$9:$B$358, 0))), "")</f>
        <v/>
      </c>
      <c r="BC524" s="313"/>
      <c r="BD524" s="313"/>
      <c r="BE524" s="313"/>
      <c r="BF524" s="313"/>
      <c r="BG524" s="313"/>
      <c r="BH524" s="313"/>
      <c r="BI524" s="75" t="str">
        <f ca="1">IFERROR(INDEX($BO$2:$BO$351, MATCH(BI523, $BP$2:$BP$351, 0)), "")</f>
        <v/>
      </c>
      <c r="BJ524" s="29"/>
      <c r="BK524" s="70"/>
    </row>
    <row r="525" spans="1:63" x14ac:dyDescent="0.25">
      <c r="A525" s="1"/>
      <c r="B525" s="27"/>
      <c r="C525" s="314" t="s">
        <v>92</v>
      </c>
      <c r="D525" s="315"/>
      <c r="E525" s="316"/>
      <c r="F525" s="317" t="str">
        <f ca="1">IFERROR(IF(INDEX('Staff List'!$Q$9:$Q$358, MATCH(M525, 'Staff List'!$B$9:$B$358, 0))="", "", INDEX('Staff List'!$Q$9:$Q$358, MATCH(M525, 'Staff List'!$B$9:$B$358, 0))), "")</f>
        <v/>
      </c>
      <c r="G525" s="313"/>
      <c r="H525" s="313"/>
      <c r="I525" s="313"/>
      <c r="J525" s="313"/>
      <c r="K525" s="313"/>
      <c r="L525" s="313"/>
      <c r="M525" s="75" t="str">
        <f ca="1">IFERROR(IF(M523="", "", INDEX($BN$2:$BN$351, MATCH(M523, $BP$2:$BP$351, 0))), "")</f>
        <v/>
      </c>
      <c r="N525" s="71"/>
      <c r="O525" s="314" t="s">
        <v>92</v>
      </c>
      <c r="P525" s="315"/>
      <c r="Q525" s="316"/>
      <c r="R525" s="317" t="str">
        <f ca="1">IFERROR(IF(INDEX('Staff List'!$Q$9:$Q$358, MATCH(Y525, 'Staff List'!$B$9:$B$358, 0))="", "", INDEX('Staff List'!$Q$9:$Q$358, MATCH(Y525, 'Staff List'!$B$9:$B$358, 0))), "")</f>
        <v/>
      </c>
      <c r="S525" s="313"/>
      <c r="T525" s="313"/>
      <c r="U525" s="313"/>
      <c r="V525" s="313"/>
      <c r="W525" s="313"/>
      <c r="X525" s="313"/>
      <c r="Y525" s="75" t="str">
        <f ca="1">IFERROR(IF(Y523="", "", INDEX($BN$2:$BN$351, MATCH(Y523, $BP$2:$BP$351, 0))), "")</f>
        <v/>
      </c>
      <c r="Z525" s="28"/>
      <c r="AA525" s="314" t="s">
        <v>92</v>
      </c>
      <c r="AB525" s="315"/>
      <c r="AC525" s="316"/>
      <c r="AD525" s="317" t="str">
        <f ca="1">IFERROR(IF(INDEX('Staff List'!$Q$9:$Q$358, MATCH(AK525, 'Staff List'!$B$9:$B$358, 0))="", "", INDEX('Staff List'!$Q$9:$Q$358, MATCH(AK525, 'Staff List'!$B$9:$B$358, 0))), "")</f>
        <v/>
      </c>
      <c r="AE525" s="313"/>
      <c r="AF525" s="313"/>
      <c r="AG525" s="313"/>
      <c r="AH525" s="313"/>
      <c r="AI525" s="313"/>
      <c r="AJ525" s="313"/>
      <c r="AK525" s="75" t="str">
        <f ca="1">IFERROR(IF(AK523="", "", INDEX($BN$2:$BN$351, MATCH(AK523, $BP$2:$BP$351, 0))), "")</f>
        <v/>
      </c>
      <c r="AL525" s="28"/>
      <c r="AM525" s="314" t="s">
        <v>92</v>
      </c>
      <c r="AN525" s="315"/>
      <c r="AO525" s="316"/>
      <c r="AP525" s="317" t="str">
        <f ca="1">IFERROR(IF(INDEX('Staff List'!$Q$9:$Q$358, MATCH(AW525, 'Staff List'!$B$9:$B$358, 0))="", "", INDEX('Staff List'!$Q$9:$Q$358, MATCH(AW525, 'Staff List'!$B$9:$B$358, 0))), "")</f>
        <v/>
      </c>
      <c r="AQ525" s="313"/>
      <c r="AR525" s="313"/>
      <c r="AS525" s="313"/>
      <c r="AT525" s="313"/>
      <c r="AU525" s="313"/>
      <c r="AV525" s="313"/>
      <c r="AW525" s="75" t="str">
        <f ca="1">IFERROR(IF(AW523="", "", INDEX($BN$2:$BN$351, MATCH(AW523, $BP$2:$BP$351, 0))), "")</f>
        <v/>
      </c>
      <c r="AX525" s="28"/>
      <c r="AY525" s="314" t="s">
        <v>92</v>
      </c>
      <c r="AZ525" s="315"/>
      <c r="BA525" s="316"/>
      <c r="BB525" s="317" t="str">
        <f ca="1">IFERROR(IF(INDEX('Staff List'!$Q$9:$Q$358, MATCH(BI525, 'Staff List'!$B$9:$B$358, 0))="", "", INDEX('Staff List'!$Q$9:$Q$358, MATCH(BI525, 'Staff List'!$B$9:$B$358, 0))), "")</f>
        <v/>
      </c>
      <c r="BC525" s="313"/>
      <c r="BD525" s="313"/>
      <c r="BE525" s="313"/>
      <c r="BF525" s="313"/>
      <c r="BG525" s="313"/>
      <c r="BH525" s="313"/>
      <c r="BI525" s="75" t="str">
        <f ca="1">IFERROR(IF(BI523="", "", INDEX($BN$2:$BN$351, MATCH(BI523, $BP$2:$BP$351, 0))), "")</f>
        <v/>
      </c>
      <c r="BJ525" s="29"/>
      <c r="BK525" s="70"/>
    </row>
    <row r="526" spans="1:63" x14ac:dyDescent="0.25">
      <c r="A526" s="1"/>
      <c r="B526" s="27"/>
      <c r="C526" s="318" t="s">
        <v>96</v>
      </c>
      <c r="D526" s="319"/>
      <c r="E526" s="320"/>
      <c r="F526" s="321" t="str">
        <f ca="1">IFERROR(IF(INDEX('Staff List'!$U$9:$U$358, MATCH(M525, 'Staff List'!$B$9:$B$358, 0))="", "", INDEX('Staff List'!$U$9:$U$358, MATCH(M525, 'Staff List'!$B$9:$B$358, 0))), "")</f>
        <v/>
      </c>
      <c r="G526" s="322"/>
      <c r="H526" s="322"/>
      <c r="I526" s="322"/>
      <c r="J526" s="322"/>
      <c r="K526" s="322"/>
      <c r="L526" s="322"/>
      <c r="M526" s="81">
        <f ca="1">BI513+1</f>
        <v>745</v>
      </c>
      <c r="N526" s="28"/>
      <c r="O526" s="318" t="s">
        <v>96</v>
      </c>
      <c r="P526" s="319"/>
      <c r="Q526" s="320"/>
      <c r="R526" s="321" t="str">
        <f ca="1">IFERROR(IF(INDEX('Staff List'!$U$9:$U$358, MATCH(Y525, 'Staff List'!$B$9:$B$358, 0))="", "", INDEX('Staff List'!$U$9:$U$358, MATCH(Y525, 'Staff List'!$B$9:$B$358, 0))), "")</f>
        <v/>
      </c>
      <c r="S526" s="322"/>
      <c r="T526" s="322"/>
      <c r="U526" s="322"/>
      <c r="V526" s="322"/>
      <c r="W526" s="322"/>
      <c r="X526" s="322"/>
      <c r="Y526" s="81">
        <f ca="1">M526+1</f>
        <v>746</v>
      </c>
      <c r="Z526" s="28"/>
      <c r="AA526" s="318" t="s">
        <v>96</v>
      </c>
      <c r="AB526" s="319"/>
      <c r="AC526" s="320"/>
      <c r="AD526" s="321" t="str">
        <f ca="1">IFERROR(IF(INDEX('Staff List'!$U$9:$U$358, MATCH(AK525, 'Staff List'!$B$9:$B$358, 0))="", "", INDEX('Staff List'!$U$9:$U$358, MATCH(AK525, 'Staff List'!$B$9:$B$358, 0))), "")</f>
        <v/>
      </c>
      <c r="AE526" s="322"/>
      <c r="AF526" s="322"/>
      <c r="AG526" s="322"/>
      <c r="AH526" s="322"/>
      <c r="AI526" s="322"/>
      <c r="AJ526" s="322"/>
      <c r="AK526" s="81">
        <f ca="1">Y526+1</f>
        <v>747</v>
      </c>
      <c r="AL526" s="28"/>
      <c r="AM526" s="318" t="s">
        <v>96</v>
      </c>
      <c r="AN526" s="319"/>
      <c r="AO526" s="320"/>
      <c r="AP526" s="321" t="str">
        <f ca="1">IFERROR(IF(INDEX('Staff List'!$U$9:$U$358, MATCH(AW525, 'Staff List'!$B$9:$B$358, 0))="", "", INDEX('Staff List'!$U$9:$U$358, MATCH(AW525, 'Staff List'!$B$9:$B$358, 0))), "")</f>
        <v/>
      </c>
      <c r="AQ526" s="322"/>
      <c r="AR526" s="322"/>
      <c r="AS526" s="322"/>
      <c r="AT526" s="322"/>
      <c r="AU526" s="322"/>
      <c r="AV526" s="322"/>
      <c r="AW526" s="81">
        <f ca="1">AK526+1</f>
        <v>748</v>
      </c>
      <c r="AX526" s="28"/>
      <c r="AY526" s="318" t="s">
        <v>96</v>
      </c>
      <c r="AZ526" s="319"/>
      <c r="BA526" s="320"/>
      <c r="BB526" s="321" t="str">
        <f ca="1">IFERROR(IF(INDEX('Staff List'!$U$9:$U$358, MATCH(BI525, 'Staff List'!$B$9:$B$358, 0))="", "", INDEX('Staff List'!$U$9:$U$358, MATCH(BI525, 'Staff List'!$B$9:$B$358, 0))), "")</f>
        <v/>
      </c>
      <c r="BC526" s="322"/>
      <c r="BD526" s="322"/>
      <c r="BE526" s="322"/>
      <c r="BF526" s="322"/>
      <c r="BG526" s="322"/>
      <c r="BH526" s="322"/>
      <c r="BI526" s="81">
        <f ca="1">AW526+1</f>
        <v>749</v>
      </c>
      <c r="BJ526" s="29"/>
      <c r="BK526" s="1"/>
    </row>
    <row r="527" spans="1:63" x14ac:dyDescent="0.25">
      <c r="A527" s="1"/>
      <c r="B527" s="27"/>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c r="BA527" s="28"/>
      <c r="BB527" s="28"/>
      <c r="BC527" s="28"/>
      <c r="BD527" s="28"/>
      <c r="BE527" s="28"/>
      <c r="BF527" s="28"/>
      <c r="BG527" s="28"/>
      <c r="BH527" s="28"/>
      <c r="BI527" s="28"/>
      <c r="BJ527" s="29"/>
      <c r="BK527" s="1"/>
    </row>
    <row r="528" spans="1:63" x14ac:dyDescent="0.25">
      <c r="A528" s="1"/>
      <c r="B528" s="27"/>
      <c r="C528" s="121" t="str">
        <f ca="1">"Tier "&amp;M534&amp;""</f>
        <v xml:space="preserve">Tier </v>
      </c>
      <c r="D528" s="122"/>
      <c r="E528" s="122"/>
      <c r="F528" s="122"/>
      <c r="G528" s="122"/>
      <c r="H528" s="122"/>
      <c r="I528" s="122"/>
      <c r="J528" s="122"/>
      <c r="K528" s="122"/>
      <c r="L528" s="122"/>
      <c r="M528" s="239"/>
      <c r="N528" s="28"/>
      <c r="O528" s="121" t="str">
        <f ca="1">"Tier "&amp;Y534&amp;""</f>
        <v xml:space="preserve">Tier </v>
      </c>
      <c r="P528" s="122"/>
      <c r="Q528" s="122"/>
      <c r="R528" s="122"/>
      <c r="S528" s="122"/>
      <c r="T528" s="122"/>
      <c r="U528" s="122"/>
      <c r="V528" s="122"/>
      <c r="W528" s="122"/>
      <c r="X528" s="122"/>
      <c r="Y528" s="239"/>
      <c r="Z528" s="28"/>
      <c r="AA528" s="121" t="str">
        <f ca="1">"Tier "&amp;AK534&amp;""</f>
        <v xml:space="preserve">Tier </v>
      </c>
      <c r="AB528" s="122"/>
      <c r="AC528" s="122"/>
      <c r="AD528" s="122"/>
      <c r="AE528" s="122"/>
      <c r="AF528" s="122"/>
      <c r="AG528" s="122"/>
      <c r="AH528" s="122"/>
      <c r="AI528" s="122"/>
      <c r="AJ528" s="122"/>
      <c r="AK528" s="239"/>
      <c r="AL528" s="28"/>
      <c r="AM528" s="121" t="str">
        <f ca="1">"Tier "&amp;AW534&amp;""</f>
        <v xml:space="preserve">Tier </v>
      </c>
      <c r="AN528" s="122"/>
      <c r="AO528" s="122"/>
      <c r="AP528" s="122"/>
      <c r="AQ528" s="122"/>
      <c r="AR528" s="122"/>
      <c r="AS528" s="122"/>
      <c r="AT528" s="122"/>
      <c r="AU528" s="122"/>
      <c r="AV528" s="122"/>
      <c r="AW528" s="239"/>
      <c r="AX528" s="28"/>
      <c r="AY528" s="121" t="str">
        <f ca="1">"Tier "&amp;BI534&amp;""</f>
        <v xml:space="preserve">Tier </v>
      </c>
      <c r="AZ528" s="122"/>
      <c r="BA528" s="122"/>
      <c r="BB528" s="122"/>
      <c r="BC528" s="122"/>
      <c r="BD528" s="122"/>
      <c r="BE528" s="122"/>
      <c r="BF528" s="122"/>
      <c r="BG528" s="122"/>
      <c r="BH528" s="122"/>
      <c r="BI528" s="239"/>
      <c r="BJ528" s="29"/>
      <c r="BK528" s="1"/>
    </row>
    <row r="529" spans="1:63" x14ac:dyDescent="0.25">
      <c r="A529" s="1"/>
      <c r="B529" s="27"/>
      <c r="C529" s="326" t="s">
        <v>91</v>
      </c>
      <c r="D529" s="325"/>
      <c r="E529" s="327"/>
      <c r="F529" s="328" t="str">
        <f ca="1">IFERROR(IF(INDEX('Staff List'!$C$9:$C$358, MATCH(M535, 'Staff List'!$B$9:$B$358, 0))="", "", INDEX('Staff List'!$C$9:$C$358, MATCH(M535, 'Staff List'!$B$9:$B$358, 0))), "")</f>
        <v/>
      </c>
      <c r="G529" s="329"/>
      <c r="H529" s="329"/>
      <c r="I529" s="329"/>
      <c r="J529" s="329"/>
      <c r="K529" s="329"/>
      <c r="L529" s="329"/>
      <c r="M529" s="330"/>
      <c r="N529" s="28"/>
      <c r="O529" s="326" t="s">
        <v>91</v>
      </c>
      <c r="P529" s="325"/>
      <c r="Q529" s="327"/>
      <c r="R529" s="328" t="str">
        <f ca="1">IFERROR(IF(INDEX('Staff List'!$C$9:$C$358, MATCH(Y535, 'Staff List'!$B$9:$B$358, 0))="", "", INDEX('Staff List'!$C$9:$C$358, MATCH(Y535, 'Staff List'!$B$9:$B$358, 0))), "")</f>
        <v/>
      </c>
      <c r="S529" s="329"/>
      <c r="T529" s="329"/>
      <c r="U529" s="329"/>
      <c r="V529" s="329"/>
      <c r="W529" s="329"/>
      <c r="X529" s="329"/>
      <c r="Y529" s="330"/>
      <c r="Z529" s="28"/>
      <c r="AA529" s="326" t="s">
        <v>91</v>
      </c>
      <c r="AB529" s="325"/>
      <c r="AC529" s="327"/>
      <c r="AD529" s="328" t="str">
        <f ca="1">IFERROR(IF(INDEX('Staff List'!$C$9:$C$358, MATCH(AK535, 'Staff List'!$B$9:$B$358, 0))="", "", INDEX('Staff List'!$C$9:$C$358, MATCH(AK535, 'Staff List'!$B$9:$B$358, 0))), "")</f>
        <v/>
      </c>
      <c r="AE529" s="329"/>
      <c r="AF529" s="329"/>
      <c r="AG529" s="329"/>
      <c r="AH529" s="329"/>
      <c r="AI529" s="329"/>
      <c r="AJ529" s="329"/>
      <c r="AK529" s="330"/>
      <c r="AL529" s="28"/>
      <c r="AM529" s="326" t="s">
        <v>91</v>
      </c>
      <c r="AN529" s="325"/>
      <c r="AO529" s="327"/>
      <c r="AP529" s="328" t="str">
        <f ca="1">IFERROR(IF(INDEX('Staff List'!$C$9:$C$358, MATCH(AW535, 'Staff List'!$B$9:$B$358, 0))="", "", INDEX('Staff List'!$C$9:$C$358, MATCH(AW535, 'Staff List'!$B$9:$B$358, 0))), "")</f>
        <v/>
      </c>
      <c r="AQ529" s="329"/>
      <c r="AR529" s="329"/>
      <c r="AS529" s="329"/>
      <c r="AT529" s="329"/>
      <c r="AU529" s="329"/>
      <c r="AV529" s="329"/>
      <c r="AW529" s="330"/>
      <c r="AX529" s="28"/>
      <c r="AY529" s="326" t="s">
        <v>91</v>
      </c>
      <c r="AZ529" s="325"/>
      <c r="BA529" s="327"/>
      <c r="BB529" s="328" t="str">
        <f ca="1">IFERROR(IF(INDEX('Staff List'!$C$9:$C$358, MATCH(BI535, 'Staff List'!$B$9:$B$358, 0))="", "", INDEX('Staff List'!$C$9:$C$358, MATCH(BI535, 'Staff List'!$B$9:$B$358, 0))), "")</f>
        <v/>
      </c>
      <c r="BC529" s="329"/>
      <c r="BD529" s="329"/>
      <c r="BE529" s="329"/>
      <c r="BF529" s="329"/>
      <c r="BG529" s="329"/>
      <c r="BH529" s="329"/>
      <c r="BI529" s="330"/>
      <c r="BJ529" s="29"/>
      <c r="BK529" s="1"/>
    </row>
    <row r="530" spans="1:63" x14ac:dyDescent="0.25">
      <c r="A530" s="1"/>
      <c r="B530" s="27"/>
      <c r="C530" s="332" t="s">
        <v>90</v>
      </c>
      <c r="D530" s="333"/>
      <c r="E530" s="72" t="str">
        <f ca="1">IFERROR(INDEX('Staff List'!$K$9:$K$358, MATCH(M535, 'Staff List'!$B$9:$B$358, 0)), "")</f>
        <v/>
      </c>
      <c r="F530" s="317" t="str">
        <f ca="1">IFERROR(IF(INDEX('Staff List'!$D$9:$D$358, MATCH(M535, 'Staff List'!$B$9:$B$358, 0))="", "", INDEX('Staff List'!$D$9:$D$358, MATCH(M535, 'Staff List'!$B$9:$B$358, 0))), "")</f>
        <v/>
      </c>
      <c r="G530" s="313"/>
      <c r="H530" s="313"/>
      <c r="I530" s="313"/>
      <c r="J530" s="313"/>
      <c r="K530" s="313"/>
      <c r="L530" s="313"/>
      <c r="M530" s="331"/>
      <c r="N530" s="28"/>
      <c r="O530" s="332" t="s">
        <v>90</v>
      </c>
      <c r="P530" s="333"/>
      <c r="Q530" s="72" t="str">
        <f ca="1">IFERROR(INDEX('Staff List'!$K$9:$K$358, MATCH(Y535, 'Staff List'!$B$9:$B$358, 0)), "")</f>
        <v/>
      </c>
      <c r="R530" s="317" t="str">
        <f ca="1">IFERROR(IF(INDEX('Staff List'!$D$9:$D$358, MATCH(Y535, 'Staff List'!$B$9:$B$358, 0))="", "", INDEX('Staff List'!$D$9:$D$358, MATCH(Y535, 'Staff List'!$B$9:$B$358, 0))), "")</f>
        <v/>
      </c>
      <c r="S530" s="313"/>
      <c r="T530" s="313"/>
      <c r="U530" s="313"/>
      <c r="V530" s="313"/>
      <c r="W530" s="313"/>
      <c r="X530" s="313"/>
      <c r="Y530" s="331"/>
      <c r="Z530" s="28"/>
      <c r="AA530" s="332" t="s">
        <v>90</v>
      </c>
      <c r="AB530" s="333"/>
      <c r="AC530" s="72" t="str">
        <f ca="1">IFERROR(INDEX('Staff List'!$K$9:$K$358, MATCH(AK535, 'Staff List'!$B$9:$B$358, 0)), "")</f>
        <v/>
      </c>
      <c r="AD530" s="317" t="str">
        <f ca="1">IFERROR(IF(INDEX('Staff List'!$D$9:$D$358, MATCH(AK535, 'Staff List'!$B$9:$B$358, 0))="", "", INDEX('Staff List'!$D$9:$D$358, MATCH(AK535, 'Staff List'!$B$9:$B$358, 0))), "")</f>
        <v/>
      </c>
      <c r="AE530" s="313"/>
      <c r="AF530" s="313"/>
      <c r="AG530" s="313"/>
      <c r="AH530" s="313"/>
      <c r="AI530" s="313"/>
      <c r="AJ530" s="313"/>
      <c r="AK530" s="331"/>
      <c r="AL530" s="28"/>
      <c r="AM530" s="332" t="s">
        <v>90</v>
      </c>
      <c r="AN530" s="333"/>
      <c r="AO530" s="72" t="str">
        <f ca="1">IFERROR(INDEX('Staff List'!$K$9:$K$358, MATCH(AW535, 'Staff List'!$B$9:$B$358, 0)), "")</f>
        <v/>
      </c>
      <c r="AP530" s="317" t="str">
        <f ca="1">IFERROR(IF(INDEX('Staff List'!$D$9:$D$358, MATCH(AW535, 'Staff List'!$B$9:$B$358, 0))="", "", INDEX('Staff List'!$D$9:$D$358, MATCH(AW535, 'Staff List'!$B$9:$B$358, 0))), "")</f>
        <v/>
      </c>
      <c r="AQ530" s="313"/>
      <c r="AR530" s="313"/>
      <c r="AS530" s="313"/>
      <c r="AT530" s="313"/>
      <c r="AU530" s="313"/>
      <c r="AV530" s="313"/>
      <c r="AW530" s="331"/>
      <c r="AX530" s="28"/>
      <c r="AY530" s="332" t="s">
        <v>90</v>
      </c>
      <c r="AZ530" s="333"/>
      <c r="BA530" s="72" t="str">
        <f ca="1">IFERROR(INDEX('Staff List'!$K$9:$K$358, MATCH(BI535, 'Staff List'!$B$9:$B$358, 0)), "")</f>
        <v/>
      </c>
      <c r="BB530" s="317" t="str">
        <f ca="1">IFERROR(IF(INDEX('Staff List'!$D$9:$D$358, MATCH(BI535, 'Staff List'!$B$9:$B$358, 0))="", "", INDEX('Staff List'!$D$9:$D$358, MATCH(BI535, 'Staff List'!$B$9:$B$358, 0))), "")</f>
        <v/>
      </c>
      <c r="BC530" s="313"/>
      <c r="BD530" s="313"/>
      <c r="BE530" s="313"/>
      <c r="BF530" s="313"/>
      <c r="BG530" s="313"/>
      <c r="BH530" s="313"/>
      <c r="BI530" s="331"/>
      <c r="BJ530" s="29"/>
      <c r="BK530" s="1"/>
    </row>
    <row r="531" spans="1:63" x14ac:dyDescent="0.25">
      <c r="A531" s="1"/>
      <c r="B531" s="27"/>
      <c r="C531" s="314" t="s">
        <v>95</v>
      </c>
      <c r="D531" s="315"/>
      <c r="E531" s="315"/>
      <c r="F531" s="325"/>
      <c r="G531" s="73" t="str">
        <f ca="1">IFERROR(INDEX('Staff List'!$H$9:$H$358, MATCH(M535, 'Staff List'!$B$9:$B$358, 0)), "")</f>
        <v/>
      </c>
      <c r="H531" s="323" t="str">
        <f ca="1">IFERROR(INDEX('Staff List'!$AU$6:$AU$10, MATCH(G531, 'Staff List'!$AJ$6:$AJ$10, 0)), "")</f>
        <v/>
      </c>
      <c r="I531" s="324"/>
      <c r="J531" s="324"/>
      <c r="K531" s="324"/>
      <c r="L531" s="324"/>
      <c r="M531" s="331"/>
      <c r="N531" s="28"/>
      <c r="O531" s="314" t="s">
        <v>95</v>
      </c>
      <c r="P531" s="315"/>
      <c r="Q531" s="315"/>
      <c r="R531" s="325"/>
      <c r="S531" s="73" t="str">
        <f ca="1">IFERROR(INDEX('Staff List'!$H$9:$H$358, MATCH(Y535, 'Staff List'!$B$9:$B$358, 0)), "")</f>
        <v/>
      </c>
      <c r="T531" s="323" t="str">
        <f ca="1">IFERROR(INDEX('Staff List'!$AU$6:$AU$10, MATCH(S531, 'Staff List'!$AJ$6:$AJ$10, 0)), "")</f>
        <v/>
      </c>
      <c r="U531" s="324"/>
      <c r="V531" s="324"/>
      <c r="W531" s="324"/>
      <c r="X531" s="324"/>
      <c r="Y531" s="331"/>
      <c r="Z531" s="28"/>
      <c r="AA531" s="314" t="s">
        <v>95</v>
      </c>
      <c r="AB531" s="315"/>
      <c r="AC531" s="315"/>
      <c r="AD531" s="325"/>
      <c r="AE531" s="73" t="str">
        <f ca="1">IFERROR(INDEX('Staff List'!$H$9:$H$358, MATCH(AK535, 'Staff List'!$B$9:$B$358, 0)), "")</f>
        <v/>
      </c>
      <c r="AF531" s="323" t="str">
        <f ca="1">IFERROR(INDEX('Staff List'!$AU$6:$AU$10, MATCH(AE531, 'Staff List'!$AJ$6:$AJ$10, 0)), "")</f>
        <v/>
      </c>
      <c r="AG531" s="324"/>
      <c r="AH531" s="324"/>
      <c r="AI531" s="324"/>
      <c r="AJ531" s="324"/>
      <c r="AK531" s="331"/>
      <c r="AL531" s="28"/>
      <c r="AM531" s="314" t="s">
        <v>95</v>
      </c>
      <c r="AN531" s="315"/>
      <c r="AO531" s="315"/>
      <c r="AP531" s="325"/>
      <c r="AQ531" s="73" t="str">
        <f ca="1">IFERROR(INDEX('Staff List'!$H$9:$H$358, MATCH(AW535, 'Staff List'!$B$9:$B$358, 0)), "")</f>
        <v/>
      </c>
      <c r="AR531" s="323" t="str">
        <f ca="1">IFERROR(INDEX('Staff List'!$AU$6:$AU$10, MATCH(AQ531, 'Staff List'!$AJ$6:$AJ$10, 0)), "")</f>
        <v/>
      </c>
      <c r="AS531" s="324"/>
      <c r="AT531" s="324"/>
      <c r="AU531" s="324"/>
      <c r="AV531" s="324"/>
      <c r="AW531" s="331"/>
      <c r="AX531" s="28"/>
      <c r="AY531" s="314" t="s">
        <v>95</v>
      </c>
      <c r="AZ531" s="315"/>
      <c r="BA531" s="315"/>
      <c r="BB531" s="325"/>
      <c r="BC531" s="73" t="str">
        <f ca="1">IFERROR(INDEX('Staff List'!$H$9:$H$358, MATCH(BI535, 'Staff List'!$B$9:$B$358, 0)), "")</f>
        <v/>
      </c>
      <c r="BD531" s="323" t="str">
        <f ca="1">IFERROR(INDEX('Staff List'!$AU$6:$AU$10, MATCH(BC531, 'Staff List'!$AJ$6:$AJ$10, 0)), "")</f>
        <v/>
      </c>
      <c r="BE531" s="324"/>
      <c r="BF531" s="324"/>
      <c r="BG531" s="324"/>
      <c r="BH531" s="324"/>
      <c r="BI531" s="331"/>
      <c r="BJ531" s="29"/>
      <c r="BK531" s="1"/>
    </row>
    <row r="532" spans="1:63" x14ac:dyDescent="0.25">
      <c r="A532" s="1"/>
      <c r="B532" s="27"/>
      <c r="C532" s="314" t="s">
        <v>94</v>
      </c>
      <c r="D532" s="315"/>
      <c r="E532" s="315"/>
      <c r="F532" s="315"/>
      <c r="G532" s="74" t="str">
        <f ca="1">IFERROR(INDEX('Staff List'!$G$9:$G$358, MATCH(M535, 'Staff List'!$B$9:$B$358, 0)), "")</f>
        <v/>
      </c>
      <c r="H532" s="317" t="str">
        <f ca="1">IFERROR(INDEX('Staff List'!$AP$6:$AP$8, MATCH(G532, 'Staff List'!$AI$6:$AI$8, 0)), "")</f>
        <v/>
      </c>
      <c r="I532" s="313"/>
      <c r="J532" s="313"/>
      <c r="K532" s="313"/>
      <c r="L532" s="313"/>
      <c r="M532" s="331"/>
      <c r="N532" s="28"/>
      <c r="O532" s="314" t="s">
        <v>94</v>
      </c>
      <c r="P532" s="315"/>
      <c r="Q532" s="315"/>
      <c r="R532" s="315"/>
      <c r="S532" s="74" t="str">
        <f ca="1">IFERROR(INDEX('Staff List'!$G$9:$G$358, MATCH(Y535, 'Staff List'!$B$9:$B$358, 0)), "")</f>
        <v/>
      </c>
      <c r="T532" s="317" t="str">
        <f ca="1">IFERROR(INDEX('Staff List'!$AP$6:$AP$8, MATCH(S532, 'Staff List'!$AI$6:$AI$8, 0)), "")</f>
        <v/>
      </c>
      <c r="U532" s="313"/>
      <c r="V532" s="313"/>
      <c r="W532" s="313"/>
      <c r="X532" s="313"/>
      <c r="Y532" s="331"/>
      <c r="Z532" s="28"/>
      <c r="AA532" s="314" t="s">
        <v>94</v>
      </c>
      <c r="AB532" s="315"/>
      <c r="AC532" s="315"/>
      <c r="AD532" s="315"/>
      <c r="AE532" s="74" t="str">
        <f ca="1">IFERROR(INDEX('Staff List'!$G$9:$G$358, MATCH(AK535, 'Staff List'!$B$9:$B$358, 0)), "")</f>
        <v/>
      </c>
      <c r="AF532" s="317" t="str">
        <f ca="1">IFERROR(INDEX('Staff List'!$AP$6:$AP$8, MATCH(AE532, 'Staff List'!$AI$6:$AI$8, 0)), "")</f>
        <v/>
      </c>
      <c r="AG532" s="313"/>
      <c r="AH532" s="313"/>
      <c r="AI532" s="313"/>
      <c r="AJ532" s="313"/>
      <c r="AK532" s="331"/>
      <c r="AL532" s="28"/>
      <c r="AM532" s="314" t="s">
        <v>94</v>
      </c>
      <c r="AN532" s="315"/>
      <c r="AO532" s="315"/>
      <c r="AP532" s="315"/>
      <c r="AQ532" s="74" t="str">
        <f ca="1">IFERROR(INDEX('Staff List'!$G$9:$G$358, MATCH(AW535, 'Staff List'!$B$9:$B$358, 0)), "")</f>
        <v/>
      </c>
      <c r="AR532" s="317" t="str">
        <f ca="1">IFERROR(INDEX('Staff List'!$AP$6:$AP$8, MATCH(AQ532, 'Staff List'!$AI$6:$AI$8, 0)), "")</f>
        <v/>
      </c>
      <c r="AS532" s="313"/>
      <c r="AT532" s="313"/>
      <c r="AU532" s="313"/>
      <c r="AV532" s="313"/>
      <c r="AW532" s="331"/>
      <c r="AX532" s="28"/>
      <c r="AY532" s="314" t="s">
        <v>94</v>
      </c>
      <c r="AZ532" s="315"/>
      <c r="BA532" s="315"/>
      <c r="BB532" s="315"/>
      <c r="BC532" s="74" t="str">
        <f ca="1">IFERROR(INDEX('Staff List'!$G$9:$G$358, MATCH(BI535, 'Staff List'!$B$9:$B$358, 0)), "")</f>
        <v/>
      </c>
      <c r="BD532" s="317" t="str">
        <f ca="1">IFERROR(INDEX('Staff List'!$AP$6:$AP$8, MATCH(BC532, 'Staff List'!$AI$6:$AI$8, 0)), "")</f>
        <v/>
      </c>
      <c r="BE532" s="313"/>
      <c r="BF532" s="313"/>
      <c r="BG532" s="313"/>
      <c r="BH532" s="313"/>
      <c r="BI532" s="331"/>
      <c r="BJ532" s="29"/>
      <c r="BK532" s="1"/>
    </row>
    <row r="533" spans="1:63" x14ac:dyDescent="0.25">
      <c r="A533" s="1"/>
      <c r="B533" s="27"/>
      <c r="C533" s="314" t="s">
        <v>97</v>
      </c>
      <c r="D533" s="315"/>
      <c r="E533" s="315"/>
      <c r="F533" s="319"/>
      <c r="G533" s="320"/>
      <c r="H533" s="317" t="str">
        <f ca="1">IFERROR(INDEX('Staff List'!$AT$6:$AT$8, MATCH(E530, 'Staff List'!$AM$6:$AM$8, 0)), "")</f>
        <v/>
      </c>
      <c r="I533" s="313"/>
      <c r="J533" s="313"/>
      <c r="K533" s="313"/>
      <c r="L533" s="313"/>
      <c r="M533" s="75" t="e">
        <f ca="1">INDEX($BY$2:$BY$401, MATCH(M536, $BT$2:$BT$401, 0))</f>
        <v>#N/A</v>
      </c>
      <c r="N533" s="28"/>
      <c r="O533" s="314" t="s">
        <v>97</v>
      </c>
      <c r="P533" s="315"/>
      <c r="Q533" s="315"/>
      <c r="R533" s="319"/>
      <c r="S533" s="320"/>
      <c r="T533" s="317" t="str">
        <f ca="1">IFERROR(INDEX('Staff List'!$AT$6:$AT$8, MATCH(Q530, 'Staff List'!$AM$6:$AM$8, 0)), "")</f>
        <v/>
      </c>
      <c r="U533" s="313"/>
      <c r="V533" s="313"/>
      <c r="W533" s="313"/>
      <c r="X533" s="313"/>
      <c r="Y533" s="75" t="e">
        <f ca="1">INDEX($BY$2:$BY$401, MATCH(Y536, $BT$2:$BT$401, 0))</f>
        <v>#N/A</v>
      </c>
      <c r="Z533" s="28"/>
      <c r="AA533" s="314" t="s">
        <v>97</v>
      </c>
      <c r="AB533" s="315"/>
      <c r="AC533" s="315"/>
      <c r="AD533" s="319"/>
      <c r="AE533" s="320"/>
      <c r="AF533" s="317" t="str">
        <f ca="1">IFERROR(INDEX('Staff List'!$AT$6:$AT$8, MATCH(AC530, 'Staff List'!$AM$6:$AM$8, 0)), "")</f>
        <v/>
      </c>
      <c r="AG533" s="313"/>
      <c r="AH533" s="313"/>
      <c r="AI533" s="313"/>
      <c r="AJ533" s="313"/>
      <c r="AK533" s="75" t="e">
        <f ca="1">INDEX($BY$2:$BY$401, MATCH(AK536, $BT$2:$BT$401, 0))</f>
        <v>#N/A</v>
      </c>
      <c r="AL533" s="28"/>
      <c r="AM533" s="314" t="s">
        <v>97</v>
      </c>
      <c r="AN533" s="315"/>
      <c r="AO533" s="315"/>
      <c r="AP533" s="319"/>
      <c r="AQ533" s="320"/>
      <c r="AR533" s="317" t="str">
        <f ca="1">IFERROR(INDEX('Staff List'!$AT$6:$AT$8, MATCH(AO530, 'Staff List'!$AM$6:$AM$8, 0)), "")</f>
        <v/>
      </c>
      <c r="AS533" s="313"/>
      <c r="AT533" s="313"/>
      <c r="AU533" s="313"/>
      <c r="AV533" s="313"/>
      <c r="AW533" s="75" t="e">
        <f ca="1">INDEX($BY$2:$BY$401, MATCH(AW536, $BT$2:$BT$401, 0))</f>
        <v>#N/A</v>
      </c>
      <c r="AX533" s="28"/>
      <c r="AY533" s="314" t="s">
        <v>97</v>
      </c>
      <c r="AZ533" s="315"/>
      <c r="BA533" s="315"/>
      <c r="BB533" s="319"/>
      <c r="BC533" s="320"/>
      <c r="BD533" s="317" t="str">
        <f ca="1">IFERROR(INDEX('Staff List'!$AT$6:$AT$8, MATCH(BA530, 'Staff List'!$AM$6:$AM$8, 0)), "")</f>
        <v/>
      </c>
      <c r="BE533" s="313"/>
      <c r="BF533" s="313"/>
      <c r="BG533" s="313"/>
      <c r="BH533" s="313"/>
      <c r="BI533" s="75" t="e">
        <f ca="1">INDEX($BY$2:$BY$401, MATCH(BI536, $BT$2:$BT$401, 0))</f>
        <v>#N/A</v>
      </c>
      <c r="BJ533" s="29"/>
      <c r="BK533" s="1"/>
    </row>
    <row r="534" spans="1:63" x14ac:dyDescent="0.25">
      <c r="A534" s="1"/>
      <c r="B534" s="27"/>
      <c r="C534" s="314" t="s">
        <v>93</v>
      </c>
      <c r="D534" s="315"/>
      <c r="E534" s="316"/>
      <c r="F534" s="313" t="str">
        <f ca="1">IFERROR(IF(INDEX('Staff List'!$M$9:$M$358, MATCH(M535, 'Staff List'!$B$9:$B$358, 0))="", "", INDEX('Staff List'!$M$9:$M$358, MATCH(M535, 'Staff List'!$B$9:$B$358, 0))), "")</f>
        <v/>
      </c>
      <c r="G534" s="313"/>
      <c r="H534" s="313"/>
      <c r="I534" s="313"/>
      <c r="J534" s="313"/>
      <c r="K534" s="313"/>
      <c r="L534" s="313"/>
      <c r="M534" s="75" t="str">
        <f ca="1">IFERROR(INDEX($BO$2:$BO$351, MATCH(M533, $BP$2:$BP$351, 0)), "")</f>
        <v/>
      </c>
      <c r="N534" s="28"/>
      <c r="O534" s="314" t="s">
        <v>93</v>
      </c>
      <c r="P534" s="315"/>
      <c r="Q534" s="316"/>
      <c r="R534" s="313" t="str">
        <f ca="1">IFERROR(IF(INDEX('Staff List'!$M$9:$M$358, MATCH(Y535, 'Staff List'!$B$9:$B$358, 0))="", "", INDEX('Staff List'!$M$9:$M$358, MATCH(Y535, 'Staff List'!$B$9:$B$358, 0))), "")</f>
        <v/>
      </c>
      <c r="S534" s="313"/>
      <c r="T534" s="313"/>
      <c r="U534" s="313"/>
      <c r="V534" s="313"/>
      <c r="W534" s="313"/>
      <c r="X534" s="313"/>
      <c r="Y534" s="75" t="str">
        <f ca="1">IFERROR(INDEX($BO$2:$BO$351, MATCH(Y533, $BP$2:$BP$351, 0)), "")</f>
        <v/>
      </c>
      <c r="Z534" s="28"/>
      <c r="AA534" s="314" t="s">
        <v>93</v>
      </c>
      <c r="AB534" s="315"/>
      <c r="AC534" s="316"/>
      <c r="AD534" s="313" t="str">
        <f ca="1">IFERROR(IF(INDEX('Staff List'!$M$9:$M$358, MATCH(AK535, 'Staff List'!$B$9:$B$358, 0))="", "", INDEX('Staff List'!$M$9:$M$358, MATCH(AK535, 'Staff List'!$B$9:$B$358, 0))), "")</f>
        <v/>
      </c>
      <c r="AE534" s="313"/>
      <c r="AF534" s="313"/>
      <c r="AG534" s="313"/>
      <c r="AH534" s="313"/>
      <c r="AI534" s="313"/>
      <c r="AJ534" s="313"/>
      <c r="AK534" s="75" t="str">
        <f ca="1">IFERROR(INDEX($BO$2:$BO$351, MATCH(AK533, $BP$2:$BP$351, 0)), "")</f>
        <v/>
      </c>
      <c r="AL534" s="28"/>
      <c r="AM534" s="314" t="s">
        <v>93</v>
      </c>
      <c r="AN534" s="315"/>
      <c r="AO534" s="316"/>
      <c r="AP534" s="313" t="str">
        <f ca="1">IFERROR(IF(INDEX('Staff List'!$M$9:$M$358, MATCH(AW535, 'Staff List'!$B$9:$B$358, 0))="", "", INDEX('Staff List'!$M$9:$M$358, MATCH(AW535, 'Staff List'!$B$9:$B$358, 0))), "")</f>
        <v/>
      </c>
      <c r="AQ534" s="313"/>
      <c r="AR534" s="313"/>
      <c r="AS534" s="313"/>
      <c r="AT534" s="313"/>
      <c r="AU534" s="313"/>
      <c r="AV534" s="313"/>
      <c r="AW534" s="75" t="str">
        <f ca="1">IFERROR(INDEX($BO$2:$BO$351, MATCH(AW533, $BP$2:$BP$351, 0)), "")</f>
        <v/>
      </c>
      <c r="AX534" s="28"/>
      <c r="AY534" s="314" t="s">
        <v>93</v>
      </c>
      <c r="AZ534" s="315"/>
      <c r="BA534" s="316"/>
      <c r="BB534" s="313" t="str">
        <f ca="1">IFERROR(IF(INDEX('Staff List'!$M$9:$M$358, MATCH(BI535, 'Staff List'!$B$9:$B$358, 0))="", "", INDEX('Staff List'!$M$9:$M$358, MATCH(BI535, 'Staff List'!$B$9:$B$358, 0))), "")</f>
        <v/>
      </c>
      <c r="BC534" s="313"/>
      <c r="BD534" s="313"/>
      <c r="BE534" s="313"/>
      <c r="BF534" s="313"/>
      <c r="BG534" s="313"/>
      <c r="BH534" s="313"/>
      <c r="BI534" s="75" t="str">
        <f ca="1">IFERROR(INDEX($BO$2:$BO$351, MATCH(BI533, $BP$2:$BP$351, 0)), "")</f>
        <v/>
      </c>
      <c r="BJ534" s="29"/>
      <c r="BK534" s="1"/>
    </row>
    <row r="535" spans="1:63" x14ac:dyDescent="0.25">
      <c r="A535" s="1"/>
      <c r="B535" s="27"/>
      <c r="C535" s="314" t="s">
        <v>92</v>
      </c>
      <c r="D535" s="315"/>
      <c r="E535" s="316"/>
      <c r="F535" s="317" t="str">
        <f ca="1">IFERROR(IF(INDEX('Staff List'!$Q$9:$Q$358, MATCH(M535, 'Staff List'!$B$9:$B$358, 0))="", "", INDEX('Staff List'!$Q$9:$Q$358, MATCH(M535, 'Staff List'!$B$9:$B$358, 0))), "")</f>
        <v/>
      </c>
      <c r="G535" s="313"/>
      <c r="H535" s="313"/>
      <c r="I535" s="313"/>
      <c r="J535" s="313"/>
      <c r="K535" s="313"/>
      <c r="L535" s="313"/>
      <c r="M535" s="75" t="str">
        <f ca="1">IFERROR(IF(M533="", "", INDEX($BN$2:$BN$351, MATCH(M533, $BP$2:$BP$351, 0))), "")</f>
        <v/>
      </c>
      <c r="N535" s="28"/>
      <c r="O535" s="314" t="s">
        <v>92</v>
      </c>
      <c r="P535" s="315"/>
      <c r="Q535" s="316"/>
      <c r="R535" s="317" t="str">
        <f ca="1">IFERROR(IF(INDEX('Staff List'!$Q$9:$Q$358, MATCH(Y535, 'Staff List'!$B$9:$B$358, 0))="", "", INDEX('Staff List'!$Q$9:$Q$358, MATCH(Y535, 'Staff List'!$B$9:$B$358, 0))), "")</f>
        <v/>
      </c>
      <c r="S535" s="313"/>
      <c r="T535" s="313"/>
      <c r="U535" s="313"/>
      <c r="V535" s="313"/>
      <c r="W535" s="313"/>
      <c r="X535" s="313"/>
      <c r="Y535" s="75" t="str">
        <f ca="1">IFERROR(IF(Y533="", "", INDEX($BN$2:$BN$351, MATCH(Y533, $BP$2:$BP$351, 0))), "")</f>
        <v/>
      </c>
      <c r="Z535" s="28"/>
      <c r="AA535" s="314" t="s">
        <v>92</v>
      </c>
      <c r="AB535" s="315"/>
      <c r="AC535" s="316"/>
      <c r="AD535" s="317" t="str">
        <f ca="1">IFERROR(IF(INDEX('Staff List'!$Q$9:$Q$358, MATCH(AK535, 'Staff List'!$B$9:$B$358, 0))="", "", INDEX('Staff List'!$Q$9:$Q$358, MATCH(AK535, 'Staff List'!$B$9:$B$358, 0))), "")</f>
        <v/>
      </c>
      <c r="AE535" s="313"/>
      <c r="AF535" s="313"/>
      <c r="AG535" s="313"/>
      <c r="AH535" s="313"/>
      <c r="AI535" s="313"/>
      <c r="AJ535" s="313"/>
      <c r="AK535" s="75" t="str">
        <f ca="1">IFERROR(IF(AK533="", "", INDEX($BN$2:$BN$351, MATCH(AK533, $BP$2:$BP$351, 0))), "")</f>
        <v/>
      </c>
      <c r="AL535" s="28"/>
      <c r="AM535" s="314" t="s">
        <v>92</v>
      </c>
      <c r="AN535" s="315"/>
      <c r="AO535" s="316"/>
      <c r="AP535" s="317" t="str">
        <f ca="1">IFERROR(IF(INDEX('Staff List'!$Q$9:$Q$358, MATCH(AW535, 'Staff List'!$B$9:$B$358, 0))="", "", INDEX('Staff List'!$Q$9:$Q$358, MATCH(AW535, 'Staff List'!$B$9:$B$358, 0))), "")</f>
        <v/>
      </c>
      <c r="AQ535" s="313"/>
      <c r="AR535" s="313"/>
      <c r="AS535" s="313"/>
      <c r="AT535" s="313"/>
      <c r="AU535" s="313"/>
      <c r="AV535" s="313"/>
      <c r="AW535" s="75" t="str">
        <f ca="1">IFERROR(IF(AW533="", "", INDEX($BN$2:$BN$351, MATCH(AW533, $BP$2:$BP$351, 0))), "")</f>
        <v/>
      </c>
      <c r="AX535" s="28"/>
      <c r="AY535" s="314" t="s">
        <v>92</v>
      </c>
      <c r="AZ535" s="315"/>
      <c r="BA535" s="316"/>
      <c r="BB535" s="317" t="str">
        <f ca="1">IFERROR(IF(INDEX('Staff List'!$Q$9:$Q$358, MATCH(BI535, 'Staff List'!$B$9:$B$358, 0))="", "", INDEX('Staff List'!$Q$9:$Q$358, MATCH(BI535, 'Staff List'!$B$9:$B$358, 0))), "")</f>
        <v/>
      </c>
      <c r="BC535" s="313"/>
      <c r="BD535" s="313"/>
      <c r="BE535" s="313"/>
      <c r="BF535" s="313"/>
      <c r="BG535" s="313"/>
      <c r="BH535" s="313"/>
      <c r="BI535" s="75" t="str">
        <f ca="1">IFERROR(IF(BI533="", "", INDEX($BN$2:$BN$351, MATCH(BI533, $BP$2:$BP$351, 0))), "")</f>
        <v/>
      </c>
      <c r="BJ535" s="29"/>
      <c r="BK535" s="1"/>
    </row>
    <row r="536" spans="1:63" x14ac:dyDescent="0.25">
      <c r="A536" s="1"/>
      <c r="B536" s="27"/>
      <c r="C536" s="318" t="s">
        <v>96</v>
      </c>
      <c r="D536" s="319"/>
      <c r="E536" s="320"/>
      <c r="F536" s="321" t="str">
        <f ca="1">IFERROR(IF(INDEX('Staff List'!$U$9:$U$358, MATCH(M535, 'Staff List'!$B$9:$B$358, 0))="", "", INDEX('Staff List'!$U$9:$U$358, MATCH(M535, 'Staff List'!$B$9:$B$358, 0))), "")</f>
        <v/>
      </c>
      <c r="G536" s="322"/>
      <c r="H536" s="322"/>
      <c r="I536" s="322"/>
      <c r="J536" s="322"/>
      <c r="K536" s="322"/>
      <c r="L536" s="322"/>
      <c r="M536" s="81">
        <f ca="1">BI526+1</f>
        <v>750</v>
      </c>
      <c r="N536" s="28"/>
      <c r="O536" s="318" t="s">
        <v>96</v>
      </c>
      <c r="P536" s="319"/>
      <c r="Q536" s="320"/>
      <c r="R536" s="321" t="str">
        <f ca="1">IFERROR(IF(INDEX('Staff List'!$U$9:$U$358, MATCH(Y535, 'Staff List'!$B$9:$B$358, 0))="", "", INDEX('Staff List'!$U$9:$U$358, MATCH(Y535, 'Staff List'!$B$9:$B$358, 0))), "")</f>
        <v/>
      </c>
      <c r="S536" s="322"/>
      <c r="T536" s="322"/>
      <c r="U536" s="322"/>
      <c r="V536" s="322"/>
      <c r="W536" s="322"/>
      <c r="X536" s="322"/>
      <c r="Y536" s="81">
        <f ca="1">M536+1</f>
        <v>751</v>
      </c>
      <c r="Z536" s="28"/>
      <c r="AA536" s="318" t="s">
        <v>96</v>
      </c>
      <c r="AB536" s="319"/>
      <c r="AC536" s="320"/>
      <c r="AD536" s="321" t="str">
        <f ca="1">IFERROR(IF(INDEX('Staff List'!$U$9:$U$358, MATCH(AK535, 'Staff List'!$B$9:$B$358, 0))="", "", INDEX('Staff List'!$U$9:$U$358, MATCH(AK535, 'Staff List'!$B$9:$B$358, 0))), "")</f>
        <v/>
      </c>
      <c r="AE536" s="322"/>
      <c r="AF536" s="322"/>
      <c r="AG536" s="322"/>
      <c r="AH536" s="322"/>
      <c r="AI536" s="322"/>
      <c r="AJ536" s="322"/>
      <c r="AK536" s="81">
        <f ca="1">Y536+1</f>
        <v>752</v>
      </c>
      <c r="AL536" s="28"/>
      <c r="AM536" s="318" t="s">
        <v>96</v>
      </c>
      <c r="AN536" s="319"/>
      <c r="AO536" s="320"/>
      <c r="AP536" s="321" t="str">
        <f ca="1">IFERROR(IF(INDEX('Staff List'!$U$9:$U$358, MATCH(AW535, 'Staff List'!$B$9:$B$358, 0))="", "", INDEX('Staff List'!$U$9:$U$358, MATCH(AW535, 'Staff List'!$B$9:$B$358, 0))), "")</f>
        <v/>
      </c>
      <c r="AQ536" s="322"/>
      <c r="AR536" s="322"/>
      <c r="AS536" s="322"/>
      <c r="AT536" s="322"/>
      <c r="AU536" s="322"/>
      <c r="AV536" s="322"/>
      <c r="AW536" s="81">
        <f ca="1">AK536+1</f>
        <v>753</v>
      </c>
      <c r="AX536" s="28"/>
      <c r="AY536" s="318" t="s">
        <v>96</v>
      </c>
      <c r="AZ536" s="319"/>
      <c r="BA536" s="320"/>
      <c r="BB536" s="321" t="str">
        <f ca="1">IFERROR(IF(INDEX('Staff List'!$U$9:$U$358, MATCH(BI535, 'Staff List'!$B$9:$B$358, 0))="", "", INDEX('Staff List'!$U$9:$U$358, MATCH(BI535, 'Staff List'!$B$9:$B$358, 0))), "")</f>
        <v/>
      </c>
      <c r="BC536" s="322"/>
      <c r="BD536" s="322"/>
      <c r="BE536" s="322"/>
      <c r="BF536" s="322"/>
      <c r="BG536" s="322"/>
      <c r="BH536" s="322"/>
      <c r="BI536" s="81">
        <f ca="1">AW536+1</f>
        <v>754</v>
      </c>
      <c r="BJ536" s="29"/>
      <c r="BK536" s="1"/>
    </row>
    <row r="537" spans="1:63" x14ac:dyDescent="0.25">
      <c r="A537" s="1"/>
      <c r="B537" s="27"/>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c r="BA537" s="28"/>
      <c r="BB537" s="28"/>
      <c r="BC537" s="28"/>
      <c r="BD537" s="28"/>
      <c r="BE537" s="28"/>
      <c r="BF537" s="28"/>
      <c r="BG537" s="28"/>
      <c r="BH537" s="28"/>
      <c r="BI537" s="28"/>
      <c r="BJ537" s="29"/>
      <c r="BK537" s="1"/>
    </row>
    <row r="538" spans="1:63" x14ac:dyDescent="0.25">
      <c r="A538" s="1"/>
      <c r="B538" s="27"/>
      <c r="C538" s="121" t="str">
        <f ca="1">"Tier "&amp;M544&amp;""</f>
        <v xml:space="preserve">Tier </v>
      </c>
      <c r="D538" s="122"/>
      <c r="E538" s="122"/>
      <c r="F538" s="122"/>
      <c r="G538" s="122"/>
      <c r="H538" s="122"/>
      <c r="I538" s="122"/>
      <c r="J538" s="122"/>
      <c r="K538" s="122"/>
      <c r="L538" s="122"/>
      <c r="M538" s="239"/>
      <c r="N538" s="28"/>
      <c r="O538" s="121" t="str">
        <f ca="1">"Tier "&amp;Y544&amp;""</f>
        <v xml:space="preserve">Tier </v>
      </c>
      <c r="P538" s="122"/>
      <c r="Q538" s="122"/>
      <c r="R538" s="122"/>
      <c r="S538" s="122"/>
      <c r="T538" s="122"/>
      <c r="U538" s="122"/>
      <c r="V538" s="122"/>
      <c r="W538" s="122"/>
      <c r="X538" s="122"/>
      <c r="Y538" s="239"/>
      <c r="Z538" s="28"/>
      <c r="AA538" s="121" t="str">
        <f ca="1">"Tier "&amp;AK544&amp;""</f>
        <v xml:space="preserve">Tier </v>
      </c>
      <c r="AB538" s="122"/>
      <c r="AC538" s="122"/>
      <c r="AD538" s="122"/>
      <c r="AE538" s="122"/>
      <c r="AF538" s="122"/>
      <c r="AG538" s="122"/>
      <c r="AH538" s="122"/>
      <c r="AI538" s="122"/>
      <c r="AJ538" s="122"/>
      <c r="AK538" s="239"/>
      <c r="AL538" s="28"/>
      <c r="AM538" s="121" t="str">
        <f ca="1">"Tier "&amp;AW544&amp;""</f>
        <v xml:space="preserve">Tier </v>
      </c>
      <c r="AN538" s="122"/>
      <c r="AO538" s="122"/>
      <c r="AP538" s="122"/>
      <c r="AQ538" s="122"/>
      <c r="AR538" s="122"/>
      <c r="AS538" s="122"/>
      <c r="AT538" s="122"/>
      <c r="AU538" s="122"/>
      <c r="AV538" s="122"/>
      <c r="AW538" s="239"/>
      <c r="AX538" s="28"/>
      <c r="AY538" s="121" t="str">
        <f ca="1">"Tier "&amp;BI544&amp;""</f>
        <v xml:space="preserve">Tier </v>
      </c>
      <c r="AZ538" s="122"/>
      <c r="BA538" s="122"/>
      <c r="BB538" s="122"/>
      <c r="BC538" s="122"/>
      <c r="BD538" s="122"/>
      <c r="BE538" s="122"/>
      <c r="BF538" s="122"/>
      <c r="BG538" s="122"/>
      <c r="BH538" s="122"/>
      <c r="BI538" s="239"/>
      <c r="BJ538" s="29"/>
      <c r="BK538" s="1"/>
    </row>
    <row r="539" spans="1:63" x14ac:dyDescent="0.25">
      <c r="A539" s="1"/>
      <c r="B539" s="27"/>
      <c r="C539" s="326" t="s">
        <v>91</v>
      </c>
      <c r="D539" s="325"/>
      <c r="E539" s="327"/>
      <c r="F539" s="328" t="str">
        <f ca="1">IFERROR(IF(INDEX('Staff List'!$C$9:$C$358, MATCH(M545, 'Staff List'!$B$9:$B$358, 0))="", "", INDEX('Staff List'!$C$9:$C$358, MATCH(M545, 'Staff List'!$B$9:$B$358, 0))), "")</f>
        <v/>
      </c>
      <c r="G539" s="329"/>
      <c r="H539" s="329"/>
      <c r="I539" s="329"/>
      <c r="J539" s="329"/>
      <c r="K539" s="329"/>
      <c r="L539" s="329"/>
      <c r="M539" s="330"/>
      <c r="N539" s="28"/>
      <c r="O539" s="326" t="s">
        <v>91</v>
      </c>
      <c r="P539" s="325"/>
      <c r="Q539" s="327"/>
      <c r="R539" s="328" t="str">
        <f ca="1">IFERROR(IF(INDEX('Staff List'!$C$9:$C$358, MATCH(Y545, 'Staff List'!$B$9:$B$358, 0))="", "", INDEX('Staff List'!$C$9:$C$358, MATCH(Y545, 'Staff List'!$B$9:$B$358, 0))), "")</f>
        <v/>
      </c>
      <c r="S539" s="329"/>
      <c r="T539" s="329"/>
      <c r="U539" s="329"/>
      <c r="V539" s="329"/>
      <c r="W539" s="329"/>
      <c r="X539" s="329"/>
      <c r="Y539" s="330"/>
      <c r="Z539" s="28"/>
      <c r="AA539" s="326" t="s">
        <v>91</v>
      </c>
      <c r="AB539" s="325"/>
      <c r="AC539" s="327"/>
      <c r="AD539" s="328" t="str">
        <f ca="1">IFERROR(IF(INDEX('Staff List'!$C$9:$C$358, MATCH(AK545, 'Staff List'!$B$9:$B$358, 0))="", "", INDEX('Staff List'!$C$9:$C$358, MATCH(AK545, 'Staff List'!$B$9:$B$358, 0))), "")</f>
        <v/>
      </c>
      <c r="AE539" s="329"/>
      <c r="AF539" s="329"/>
      <c r="AG539" s="329"/>
      <c r="AH539" s="329"/>
      <c r="AI539" s="329"/>
      <c r="AJ539" s="329"/>
      <c r="AK539" s="330"/>
      <c r="AL539" s="28"/>
      <c r="AM539" s="326" t="s">
        <v>91</v>
      </c>
      <c r="AN539" s="325"/>
      <c r="AO539" s="327"/>
      <c r="AP539" s="328" t="str">
        <f ca="1">IFERROR(IF(INDEX('Staff List'!$C$9:$C$358, MATCH(AW545, 'Staff List'!$B$9:$B$358, 0))="", "", INDEX('Staff List'!$C$9:$C$358, MATCH(AW545, 'Staff List'!$B$9:$B$358, 0))), "")</f>
        <v/>
      </c>
      <c r="AQ539" s="329"/>
      <c r="AR539" s="329"/>
      <c r="AS539" s="329"/>
      <c r="AT539" s="329"/>
      <c r="AU539" s="329"/>
      <c r="AV539" s="329"/>
      <c r="AW539" s="330"/>
      <c r="AX539" s="28"/>
      <c r="AY539" s="326" t="s">
        <v>91</v>
      </c>
      <c r="AZ539" s="325"/>
      <c r="BA539" s="327"/>
      <c r="BB539" s="328" t="str">
        <f ca="1">IFERROR(IF(INDEX('Staff List'!$C$9:$C$358, MATCH(BI545, 'Staff List'!$B$9:$B$358, 0))="", "", INDEX('Staff List'!$C$9:$C$358, MATCH(BI545, 'Staff List'!$B$9:$B$358, 0))), "")</f>
        <v/>
      </c>
      <c r="BC539" s="329"/>
      <c r="BD539" s="329"/>
      <c r="BE539" s="329"/>
      <c r="BF539" s="329"/>
      <c r="BG539" s="329"/>
      <c r="BH539" s="329"/>
      <c r="BI539" s="330"/>
      <c r="BJ539" s="29"/>
      <c r="BK539" s="1"/>
    </row>
    <row r="540" spans="1:63" x14ac:dyDescent="0.25">
      <c r="A540" s="1"/>
      <c r="B540" s="27"/>
      <c r="C540" s="332" t="s">
        <v>90</v>
      </c>
      <c r="D540" s="333"/>
      <c r="E540" s="72" t="str">
        <f ca="1">IFERROR(INDEX('Staff List'!$K$9:$K$358, MATCH(M545, 'Staff List'!$B$9:$B$358, 0)), "")</f>
        <v/>
      </c>
      <c r="F540" s="317" t="str">
        <f ca="1">IFERROR(IF(INDEX('Staff List'!$D$9:$D$358, MATCH(M545, 'Staff List'!$B$9:$B$358, 0))="", "", INDEX('Staff List'!$D$9:$D$358, MATCH(M545, 'Staff List'!$B$9:$B$358, 0))), "")</f>
        <v/>
      </c>
      <c r="G540" s="313"/>
      <c r="H540" s="313"/>
      <c r="I540" s="313"/>
      <c r="J540" s="313"/>
      <c r="K540" s="313"/>
      <c r="L540" s="313"/>
      <c r="M540" s="331"/>
      <c r="N540" s="28"/>
      <c r="O540" s="332" t="s">
        <v>90</v>
      </c>
      <c r="P540" s="333"/>
      <c r="Q540" s="72" t="str">
        <f ca="1">IFERROR(INDEX('Staff List'!$K$9:$K$358, MATCH(Y545, 'Staff List'!$B$9:$B$358, 0)), "")</f>
        <v/>
      </c>
      <c r="R540" s="317" t="str">
        <f ca="1">IFERROR(IF(INDEX('Staff List'!$D$9:$D$358, MATCH(Y545, 'Staff List'!$B$9:$B$358, 0))="", "", INDEX('Staff List'!$D$9:$D$358, MATCH(Y545, 'Staff List'!$B$9:$B$358, 0))), "")</f>
        <v/>
      </c>
      <c r="S540" s="313"/>
      <c r="T540" s="313"/>
      <c r="U540" s="313"/>
      <c r="V540" s="313"/>
      <c r="W540" s="313"/>
      <c r="X540" s="313"/>
      <c r="Y540" s="331"/>
      <c r="Z540" s="28"/>
      <c r="AA540" s="332" t="s">
        <v>90</v>
      </c>
      <c r="AB540" s="333"/>
      <c r="AC540" s="72" t="str">
        <f ca="1">IFERROR(INDEX('Staff List'!$K$9:$K$358, MATCH(AK545, 'Staff List'!$B$9:$B$358, 0)), "")</f>
        <v/>
      </c>
      <c r="AD540" s="317" t="str">
        <f ca="1">IFERROR(IF(INDEX('Staff List'!$D$9:$D$358, MATCH(AK545, 'Staff List'!$B$9:$B$358, 0))="", "", INDEX('Staff List'!$D$9:$D$358, MATCH(AK545, 'Staff List'!$B$9:$B$358, 0))), "")</f>
        <v/>
      </c>
      <c r="AE540" s="313"/>
      <c r="AF540" s="313"/>
      <c r="AG540" s="313"/>
      <c r="AH540" s="313"/>
      <c r="AI540" s="313"/>
      <c r="AJ540" s="313"/>
      <c r="AK540" s="331"/>
      <c r="AL540" s="28"/>
      <c r="AM540" s="332" t="s">
        <v>90</v>
      </c>
      <c r="AN540" s="333"/>
      <c r="AO540" s="72" t="str">
        <f ca="1">IFERROR(INDEX('Staff List'!$K$9:$K$358, MATCH(AW545, 'Staff List'!$B$9:$B$358, 0)), "")</f>
        <v/>
      </c>
      <c r="AP540" s="317" t="str">
        <f ca="1">IFERROR(IF(INDEX('Staff List'!$D$9:$D$358, MATCH(AW545, 'Staff List'!$B$9:$B$358, 0))="", "", INDEX('Staff List'!$D$9:$D$358, MATCH(AW545, 'Staff List'!$B$9:$B$358, 0))), "")</f>
        <v/>
      </c>
      <c r="AQ540" s="313"/>
      <c r="AR540" s="313"/>
      <c r="AS540" s="313"/>
      <c r="AT540" s="313"/>
      <c r="AU540" s="313"/>
      <c r="AV540" s="313"/>
      <c r="AW540" s="331"/>
      <c r="AX540" s="28"/>
      <c r="AY540" s="332" t="s">
        <v>90</v>
      </c>
      <c r="AZ540" s="333"/>
      <c r="BA540" s="72" t="str">
        <f ca="1">IFERROR(INDEX('Staff List'!$K$9:$K$358, MATCH(BI545, 'Staff List'!$B$9:$B$358, 0)), "")</f>
        <v/>
      </c>
      <c r="BB540" s="317" t="str">
        <f ca="1">IFERROR(IF(INDEX('Staff List'!$D$9:$D$358, MATCH(BI545, 'Staff List'!$B$9:$B$358, 0))="", "", INDEX('Staff List'!$D$9:$D$358, MATCH(BI545, 'Staff List'!$B$9:$B$358, 0))), "")</f>
        <v/>
      </c>
      <c r="BC540" s="313"/>
      <c r="BD540" s="313"/>
      <c r="BE540" s="313"/>
      <c r="BF540" s="313"/>
      <c r="BG540" s="313"/>
      <c r="BH540" s="313"/>
      <c r="BI540" s="331"/>
      <c r="BJ540" s="29"/>
      <c r="BK540" s="1"/>
    </row>
    <row r="541" spans="1:63" x14ac:dyDescent="0.25">
      <c r="A541" s="1"/>
      <c r="B541" s="27"/>
      <c r="C541" s="314" t="s">
        <v>95</v>
      </c>
      <c r="D541" s="315"/>
      <c r="E541" s="315"/>
      <c r="F541" s="325"/>
      <c r="G541" s="73" t="str">
        <f ca="1">IFERROR(INDEX('Staff List'!$H$9:$H$358, MATCH(M545, 'Staff List'!$B$9:$B$358, 0)), "")</f>
        <v/>
      </c>
      <c r="H541" s="323" t="str">
        <f ca="1">IFERROR(INDEX('Staff List'!$AU$6:$AU$10, MATCH(G541, 'Staff List'!$AJ$6:$AJ$10, 0)), "")</f>
        <v/>
      </c>
      <c r="I541" s="324"/>
      <c r="J541" s="324"/>
      <c r="K541" s="324"/>
      <c r="L541" s="324"/>
      <c r="M541" s="331"/>
      <c r="N541" s="28"/>
      <c r="O541" s="314" t="s">
        <v>95</v>
      </c>
      <c r="P541" s="315"/>
      <c r="Q541" s="315"/>
      <c r="R541" s="325"/>
      <c r="S541" s="73" t="str">
        <f ca="1">IFERROR(INDEX('Staff List'!$H$9:$H$358, MATCH(Y545, 'Staff List'!$B$9:$B$358, 0)), "")</f>
        <v/>
      </c>
      <c r="T541" s="323" t="str">
        <f ca="1">IFERROR(INDEX('Staff List'!$AU$6:$AU$10, MATCH(S541, 'Staff List'!$AJ$6:$AJ$10, 0)), "")</f>
        <v/>
      </c>
      <c r="U541" s="324"/>
      <c r="V541" s="324"/>
      <c r="W541" s="324"/>
      <c r="X541" s="324"/>
      <c r="Y541" s="331"/>
      <c r="Z541" s="28"/>
      <c r="AA541" s="314" t="s">
        <v>95</v>
      </c>
      <c r="AB541" s="315"/>
      <c r="AC541" s="315"/>
      <c r="AD541" s="325"/>
      <c r="AE541" s="73" t="str">
        <f ca="1">IFERROR(INDEX('Staff List'!$H$9:$H$358, MATCH(AK545, 'Staff List'!$B$9:$B$358, 0)), "")</f>
        <v/>
      </c>
      <c r="AF541" s="323" t="str">
        <f ca="1">IFERROR(INDEX('Staff List'!$AU$6:$AU$10, MATCH(AE541, 'Staff List'!$AJ$6:$AJ$10, 0)), "")</f>
        <v/>
      </c>
      <c r="AG541" s="324"/>
      <c r="AH541" s="324"/>
      <c r="AI541" s="324"/>
      <c r="AJ541" s="324"/>
      <c r="AK541" s="331"/>
      <c r="AL541" s="28"/>
      <c r="AM541" s="314" t="s">
        <v>95</v>
      </c>
      <c r="AN541" s="315"/>
      <c r="AO541" s="315"/>
      <c r="AP541" s="325"/>
      <c r="AQ541" s="73" t="str">
        <f ca="1">IFERROR(INDEX('Staff List'!$H$9:$H$358, MATCH(AW545, 'Staff List'!$B$9:$B$358, 0)), "")</f>
        <v/>
      </c>
      <c r="AR541" s="323" t="str">
        <f ca="1">IFERROR(INDEX('Staff List'!$AU$6:$AU$10, MATCH(AQ541, 'Staff List'!$AJ$6:$AJ$10, 0)), "")</f>
        <v/>
      </c>
      <c r="AS541" s="324"/>
      <c r="AT541" s="324"/>
      <c r="AU541" s="324"/>
      <c r="AV541" s="324"/>
      <c r="AW541" s="331"/>
      <c r="AX541" s="28"/>
      <c r="AY541" s="314" t="s">
        <v>95</v>
      </c>
      <c r="AZ541" s="315"/>
      <c r="BA541" s="315"/>
      <c r="BB541" s="325"/>
      <c r="BC541" s="73" t="str">
        <f ca="1">IFERROR(INDEX('Staff List'!$H$9:$H$358, MATCH(BI545, 'Staff List'!$B$9:$B$358, 0)), "")</f>
        <v/>
      </c>
      <c r="BD541" s="323" t="str">
        <f ca="1">IFERROR(INDEX('Staff List'!$AU$6:$AU$10, MATCH(BC541, 'Staff List'!$AJ$6:$AJ$10, 0)), "")</f>
        <v/>
      </c>
      <c r="BE541" s="324"/>
      <c r="BF541" s="324"/>
      <c r="BG541" s="324"/>
      <c r="BH541" s="324"/>
      <c r="BI541" s="331"/>
      <c r="BJ541" s="29"/>
      <c r="BK541" s="1"/>
    </row>
    <row r="542" spans="1:63" x14ac:dyDescent="0.25">
      <c r="A542" s="1"/>
      <c r="B542" s="27"/>
      <c r="C542" s="314" t="s">
        <v>94</v>
      </c>
      <c r="D542" s="315"/>
      <c r="E542" s="315"/>
      <c r="F542" s="315"/>
      <c r="G542" s="74" t="str">
        <f ca="1">IFERROR(INDEX('Staff List'!$G$9:$G$358, MATCH(M545, 'Staff List'!$B$9:$B$358, 0)), "")</f>
        <v/>
      </c>
      <c r="H542" s="317" t="str">
        <f ca="1">IFERROR(INDEX('Staff List'!$AP$6:$AP$8, MATCH(G542, 'Staff List'!$AI$6:$AI$8, 0)), "")</f>
        <v/>
      </c>
      <c r="I542" s="313"/>
      <c r="J542" s="313"/>
      <c r="K542" s="313"/>
      <c r="L542" s="313"/>
      <c r="M542" s="331"/>
      <c r="N542" s="28"/>
      <c r="O542" s="314" t="s">
        <v>94</v>
      </c>
      <c r="P542" s="315"/>
      <c r="Q542" s="315"/>
      <c r="R542" s="315"/>
      <c r="S542" s="74" t="str">
        <f ca="1">IFERROR(INDEX('Staff List'!$G$9:$G$358, MATCH(Y545, 'Staff List'!$B$9:$B$358, 0)), "")</f>
        <v/>
      </c>
      <c r="T542" s="317" t="str">
        <f ca="1">IFERROR(INDEX('Staff List'!$AP$6:$AP$8, MATCH(S542, 'Staff List'!$AI$6:$AI$8, 0)), "")</f>
        <v/>
      </c>
      <c r="U542" s="313"/>
      <c r="V542" s="313"/>
      <c r="W542" s="313"/>
      <c r="X542" s="313"/>
      <c r="Y542" s="331"/>
      <c r="Z542" s="28"/>
      <c r="AA542" s="314" t="s">
        <v>94</v>
      </c>
      <c r="AB542" s="315"/>
      <c r="AC542" s="315"/>
      <c r="AD542" s="315"/>
      <c r="AE542" s="74" t="str">
        <f ca="1">IFERROR(INDEX('Staff List'!$G$9:$G$358, MATCH(AK545, 'Staff List'!$B$9:$B$358, 0)), "")</f>
        <v/>
      </c>
      <c r="AF542" s="317" t="str">
        <f ca="1">IFERROR(INDEX('Staff List'!$AP$6:$AP$8, MATCH(AE542, 'Staff List'!$AI$6:$AI$8, 0)), "")</f>
        <v/>
      </c>
      <c r="AG542" s="313"/>
      <c r="AH542" s="313"/>
      <c r="AI542" s="313"/>
      <c r="AJ542" s="313"/>
      <c r="AK542" s="331"/>
      <c r="AL542" s="28"/>
      <c r="AM542" s="314" t="s">
        <v>94</v>
      </c>
      <c r="AN542" s="315"/>
      <c r="AO542" s="315"/>
      <c r="AP542" s="315"/>
      <c r="AQ542" s="74" t="str">
        <f ca="1">IFERROR(INDEX('Staff List'!$G$9:$G$358, MATCH(AW545, 'Staff List'!$B$9:$B$358, 0)), "")</f>
        <v/>
      </c>
      <c r="AR542" s="317" t="str">
        <f ca="1">IFERROR(INDEX('Staff List'!$AP$6:$AP$8, MATCH(AQ542, 'Staff List'!$AI$6:$AI$8, 0)), "")</f>
        <v/>
      </c>
      <c r="AS542" s="313"/>
      <c r="AT542" s="313"/>
      <c r="AU542" s="313"/>
      <c r="AV542" s="313"/>
      <c r="AW542" s="331"/>
      <c r="AX542" s="28"/>
      <c r="AY542" s="314" t="s">
        <v>94</v>
      </c>
      <c r="AZ542" s="315"/>
      <c r="BA542" s="315"/>
      <c r="BB542" s="315"/>
      <c r="BC542" s="74" t="str">
        <f ca="1">IFERROR(INDEX('Staff List'!$G$9:$G$358, MATCH(BI545, 'Staff List'!$B$9:$B$358, 0)), "")</f>
        <v/>
      </c>
      <c r="BD542" s="317" t="str">
        <f ca="1">IFERROR(INDEX('Staff List'!$AP$6:$AP$8, MATCH(BC542, 'Staff List'!$AI$6:$AI$8, 0)), "")</f>
        <v/>
      </c>
      <c r="BE542" s="313"/>
      <c r="BF542" s="313"/>
      <c r="BG542" s="313"/>
      <c r="BH542" s="313"/>
      <c r="BI542" s="331"/>
      <c r="BJ542" s="29"/>
      <c r="BK542" s="1"/>
    </row>
    <row r="543" spans="1:63" x14ac:dyDescent="0.25">
      <c r="A543" s="1"/>
      <c r="B543" s="27"/>
      <c r="C543" s="314" t="s">
        <v>97</v>
      </c>
      <c r="D543" s="315"/>
      <c r="E543" s="315"/>
      <c r="F543" s="319"/>
      <c r="G543" s="320"/>
      <c r="H543" s="317" t="str">
        <f ca="1">IFERROR(INDEX('Staff List'!$AT$6:$AT$8, MATCH(E540, 'Staff List'!$AM$6:$AM$8, 0)), "")</f>
        <v/>
      </c>
      <c r="I543" s="313"/>
      <c r="J543" s="313"/>
      <c r="K543" s="313"/>
      <c r="L543" s="313"/>
      <c r="M543" s="75" t="e">
        <f ca="1">INDEX($BY$2:$BY$401, MATCH(M546, $BT$2:$BT$401, 0))</f>
        <v>#N/A</v>
      </c>
      <c r="N543" s="28"/>
      <c r="O543" s="314" t="s">
        <v>97</v>
      </c>
      <c r="P543" s="315"/>
      <c r="Q543" s="315"/>
      <c r="R543" s="319"/>
      <c r="S543" s="320"/>
      <c r="T543" s="317" t="str">
        <f ca="1">IFERROR(INDEX('Staff List'!$AT$6:$AT$8, MATCH(Q540, 'Staff List'!$AM$6:$AM$8, 0)), "")</f>
        <v/>
      </c>
      <c r="U543" s="313"/>
      <c r="V543" s="313"/>
      <c r="W543" s="313"/>
      <c r="X543" s="313"/>
      <c r="Y543" s="75" t="e">
        <f ca="1">INDEX($BY$2:$BY$401, MATCH(Y546, $BT$2:$BT$401, 0))</f>
        <v>#N/A</v>
      </c>
      <c r="Z543" s="28"/>
      <c r="AA543" s="314" t="s">
        <v>97</v>
      </c>
      <c r="AB543" s="315"/>
      <c r="AC543" s="315"/>
      <c r="AD543" s="319"/>
      <c r="AE543" s="320"/>
      <c r="AF543" s="317" t="str">
        <f ca="1">IFERROR(INDEX('Staff List'!$AT$6:$AT$8, MATCH(AC540, 'Staff List'!$AM$6:$AM$8, 0)), "")</f>
        <v/>
      </c>
      <c r="AG543" s="313"/>
      <c r="AH543" s="313"/>
      <c r="AI543" s="313"/>
      <c r="AJ543" s="313"/>
      <c r="AK543" s="75" t="e">
        <f ca="1">INDEX($BY$2:$BY$401, MATCH(AK546, $BT$2:$BT$401, 0))</f>
        <v>#N/A</v>
      </c>
      <c r="AL543" s="28"/>
      <c r="AM543" s="314" t="s">
        <v>97</v>
      </c>
      <c r="AN543" s="315"/>
      <c r="AO543" s="315"/>
      <c r="AP543" s="319"/>
      <c r="AQ543" s="320"/>
      <c r="AR543" s="317" t="str">
        <f ca="1">IFERROR(INDEX('Staff List'!$AT$6:$AT$8, MATCH(AO540, 'Staff List'!$AM$6:$AM$8, 0)), "")</f>
        <v/>
      </c>
      <c r="AS543" s="313"/>
      <c r="AT543" s="313"/>
      <c r="AU543" s="313"/>
      <c r="AV543" s="313"/>
      <c r="AW543" s="75" t="e">
        <f ca="1">INDEX($BY$2:$BY$401, MATCH(AW546, $BT$2:$BT$401, 0))</f>
        <v>#N/A</v>
      </c>
      <c r="AX543" s="28"/>
      <c r="AY543" s="314" t="s">
        <v>97</v>
      </c>
      <c r="AZ543" s="315"/>
      <c r="BA543" s="315"/>
      <c r="BB543" s="319"/>
      <c r="BC543" s="320"/>
      <c r="BD543" s="317" t="str">
        <f ca="1">IFERROR(INDEX('Staff List'!$AT$6:$AT$8, MATCH(BA540, 'Staff List'!$AM$6:$AM$8, 0)), "")</f>
        <v/>
      </c>
      <c r="BE543" s="313"/>
      <c r="BF543" s="313"/>
      <c r="BG543" s="313"/>
      <c r="BH543" s="313"/>
      <c r="BI543" s="75" t="e">
        <f ca="1">INDEX($BY$2:$BY$401, MATCH(BI546, $BT$2:$BT$401, 0))</f>
        <v>#N/A</v>
      </c>
      <c r="BJ543" s="29"/>
      <c r="BK543" s="1"/>
    </row>
    <row r="544" spans="1:63" x14ac:dyDescent="0.25">
      <c r="A544" s="1"/>
      <c r="B544" s="27"/>
      <c r="C544" s="314" t="s">
        <v>93</v>
      </c>
      <c r="D544" s="315"/>
      <c r="E544" s="316"/>
      <c r="F544" s="313" t="str">
        <f ca="1">IFERROR(IF(INDEX('Staff List'!$M$9:$M$358, MATCH(M545, 'Staff List'!$B$9:$B$358, 0))="", "", INDEX('Staff List'!$M$9:$M$358, MATCH(M545, 'Staff List'!$B$9:$B$358, 0))), "")</f>
        <v/>
      </c>
      <c r="G544" s="313"/>
      <c r="H544" s="313"/>
      <c r="I544" s="313"/>
      <c r="J544" s="313"/>
      <c r="K544" s="313"/>
      <c r="L544" s="313"/>
      <c r="M544" s="75" t="str">
        <f ca="1">IFERROR(INDEX($BO$2:$BO$351, MATCH(M543, $BP$2:$BP$351, 0)), "")</f>
        <v/>
      </c>
      <c r="N544" s="28"/>
      <c r="O544" s="314" t="s">
        <v>93</v>
      </c>
      <c r="P544" s="315"/>
      <c r="Q544" s="316"/>
      <c r="R544" s="313" t="str">
        <f ca="1">IFERROR(IF(INDEX('Staff List'!$M$9:$M$358, MATCH(Y545, 'Staff List'!$B$9:$B$358, 0))="", "", INDEX('Staff List'!$M$9:$M$358, MATCH(Y545, 'Staff List'!$B$9:$B$358, 0))), "")</f>
        <v/>
      </c>
      <c r="S544" s="313"/>
      <c r="T544" s="313"/>
      <c r="U544" s="313"/>
      <c r="V544" s="313"/>
      <c r="W544" s="313"/>
      <c r="X544" s="313"/>
      <c r="Y544" s="75" t="str">
        <f ca="1">IFERROR(INDEX($BO$2:$BO$351, MATCH(Y543, $BP$2:$BP$351, 0)), "")</f>
        <v/>
      </c>
      <c r="Z544" s="28"/>
      <c r="AA544" s="314" t="s">
        <v>93</v>
      </c>
      <c r="AB544" s="315"/>
      <c r="AC544" s="316"/>
      <c r="AD544" s="313" t="str">
        <f ca="1">IFERROR(IF(INDEX('Staff List'!$M$9:$M$358, MATCH(AK545, 'Staff List'!$B$9:$B$358, 0))="", "", INDEX('Staff List'!$M$9:$M$358, MATCH(AK545, 'Staff List'!$B$9:$B$358, 0))), "")</f>
        <v/>
      </c>
      <c r="AE544" s="313"/>
      <c r="AF544" s="313"/>
      <c r="AG544" s="313"/>
      <c r="AH544" s="313"/>
      <c r="AI544" s="313"/>
      <c r="AJ544" s="313"/>
      <c r="AK544" s="75" t="str">
        <f ca="1">IFERROR(INDEX($BO$2:$BO$351, MATCH(AK543, $BP$2:$BP$351, 0)), "")</f>
        <v/>
      </c>
      <c r="AL544" s="28"/>
      <c r="AM544" s="314" t="s">
        <v>93</v>
      </c>
      <c r="AN544" s="315"/>
      <c r="AO544" s="316"/>
      <c r="AP544" s="313" t="str">
        <f ca="1">IFERROR(IF(INDEX('Staff List'!$M$9:$M$358, MATCH(AW545, 'Staff List'!$B$9:$B$358, 0))="", "", INDEX('Staff List'!$M$9:$M$358, MATCH(AW545, 'Staff List'!$B$9:$B$358, 0))), "")</f>
        <v/>
      </c>
      <c r="AQ544" s="313"/>
      <c r="AR544" s="313"/>
      <c r="AS544" s="313"/>
      <c r="AT544" s="313"/>
      <c r="AU544" s="313"/>
      <c r="AV544" s="313"/>
      <c r="AW544" s="75" t="str">
        <f ca="1">IFERROR(INDEX($BO$2:$BO$351, MATCH(AW543, $BP$2:$BP$351, 0)), "")</f>
        <v/>
      </c>
      <c r="AX544" s="28"/>
      <c r="AY544" s="314" t="s">
        <v>93</v>
      </c>
      <c r="AZ544" s="315"/>
      <c r="BA544" s="316"/>
      <c r="BB544" s="313" t="str">
        <f ca="1">IFERROR(IF(INDEX('Staff List'!$M$9:$M$358, MATCH(BI545, 'Staff List'!$B$9:$B$358, 0))="", "", INDEX('Staff List'!$M$9:$M$358, MATCH(BI545, 'Staff List'!$B$9:$B$358, 0))), "")</f>
        <v/>
      </c>
      <c r="BC544" s="313"/>
      <c r="BD544" s="313"/>
      <c r="BE544" s="313"/>
      <c r="BF544" s="313"/>
      <c r="BG544" s="313"/>
      <c r="BH544" s="313"/>
      <c r="BI544" s="75" t="str">
        <f ca="1">IFERROR(INDEX($BO$2:$BO$351, MATCH(BI543, $BP$2:$BP$351, 0)), "")</f>
        <v/>
      </c>
      <c r="BJ544" s="29"/>
      <c r="BK544" s="1"/>
    </row>
    <row r="545" spans="1:63" x14ac:dyDescent="0.25">
      <c r="A545" s="1"/>
      <c r="B545" s="27"/>
      <c r="C545" s="314" t="s">
        <v>92</v>
      </c>
      <c r="D545" s="315"/>
      <c r="E545" s="316"/>
      <c r="F545" s="317" t="str">
        <f ca="1">IFERROR(IF(INDEX('Staff List'!$Q$9:$Q$358, MATCH(M545, 'Staff List'!$B$9:$B$358, 0))="", "", INDEX('Staff List'!$Q$9:$Q$358, MATCH(M545, 'Staff List'!$B$9:$B$358, 0))), "")</f>
        <v/>
      </c>
      <c r="G545" s="313"/>
      <c r="H545" s="313"/>
      <c r="I545" s="313"/>
      <c r="J545" s="313"/>
      <c r="K545" s="313"/>
      <c r="L545" s="313"/>
      <c r="M545" s="75" t="str">
        <f ca="1">IFERROR(IF(M543="", "", INDEX($BN$2:$BN$351, MATCH(M543, $BP$2:$BP$351, 0))), "")</f>
        <v/>
      </c>
      <c r="N545" s="28"/>
      <c r="O545" s="314" t="s">
        <v>92</v>
      </c>
      <c r="P545" s="315"/>
      <c r="Q545" s="316"/>
      <c r="R545" s="317" t="str">
        <f ca="1">IFERROR(IF(INDEX('Staff List'!$Q$9:$Q$358, MATCH(Y545, 'Staff List'!$B$9:$B$358, 0))="", "", INDEX('Staff List'!$Q$9:$Q$358, MATCH(Y545, 'Staff List'!$B$9:$B$358, 0))), "")</f>
        <v/>
      </c>
      <c r="S545" s="313"/>
      <c r="T545" s="313"/>
      <c r="U545" s="313"/>
      <c r="V545" s="313"/>
      <c r="W545" s="313"/>
      <c r="X545" s="313"/>
      <c r="Y545" s="75" t="str">
        <f ca="1">IFERROR(IF(Y543="", "", INDEX($BN$2:$BN$351, MATCH(Y543, $BP$2:$BP$351, 0))), "")</f>
        <v/>
      </c>
      <c r="Z545" s="28"/>
      <c r="AA545" s="314" t="s">
        <v>92</v>
      </c>
      <c r="AB545" s="315"/>
      <c r="AC545" s="316"/>
      <c r="AD545" s="317" t="str">
        <f ca="1">IFERROR(IF(INDEX('Staff List'!$Q$9:$Q$358, MATCH(AK545, 'Staff List'!$B$9:$B$358, 0))="", "", INDEX('Staff List'!$Q$9:$Q$358, MATCH(AK545, 'Staff List'!$B$9:$B$358, 0))), "")</f>
        <v/>
      </c>
      <c r="AE545" s="313"/>
      <c r="AF545" s="313"/>
      <c r="AG545" s="313"/>
      <c r="AH545" s="313"/>
      <c r="AI545" s="313"/>
      <c r="AJ545" s="313"/>
      <c r="AK545" s="75" t="str">
        <f ca="1">IFERROR(IF(AK543="", "", INDEX($BN$2:$BN$351, MATCH(AK543, $BP$2:$BP$351, 0))), "")</f>
        <v/>
      </c>
      <c r="AL545" s="28"/>
      <c r="AM545" s="314" t="s">
        <v>92</v>
      </c>
      <c r="AN545" s="315"/>
      <c r="AO545" s="316"/>
      <c r="AP545" s="317" t="str">
        <f ca="1">IFERROR(IF(INDEX('Staff List'!$Q$9:$Q$358, MATCH(AW545, 'Staff List'!$B$9:$B$358, 0))="", "", INDEX('Staff List'!$Q$9:$Q$358, MATCH(AW545, 'Staff List'!$B$9:$B$358, 0))), "")</f>
        <v/>
      </c>
      <c r="AQ545" s="313"/>
      <c r="AR545" s="313"/>
      <c r="AS545" s="313"/>
      <c r="AT545" s="313"/>
      <c r="AU545" s="313"/>
      <c r="AV545" s="313"/>
      <c r="AW545" s="75" t="str">
        <f ca="1">IFERROR(IF(AW543="", "", INDEX($BN$2:$BN$351, MATCH(AW543, $BP$2:$BP$351, 0))), "")</f>
        <v/>
      </c>
      <c r="AX545" s="28"/>
      <c r="AY545" s="314" t="s">
        <v>92</v>
      </c>
      <c r="AZ545" s="315"/>
      <c r="BA545" s="316"/>
      <c r="BB545" s="317" t="str">
        <f ca="1">IFERROR(IF(INDEX('Staff List'!$Q$9:$Q$358, MATCH(BI545, 'Staff List'!$B$9:$B$358, 0))="", "", INDEX('Staff List'!$Q$9:$Q$358, MATCH(BI545, 'Staff List'!$B$9:$B$358, 0))), "")</f>
        <v/>
      </c>
      <c r="BC545" s="313"/>
      <c r="BD545" s="313"/>
      <c r="BE545" s="313"/>
      <c r="BF545" s="313"/>
      <c r="BG545" s="313"/>
      <c r="BH545" s="313"/>
      <c r="BI545" s="75" t="str">
        <f ca="1">IFERROR(IF(BI543="", "", INDEX($BN$2:$BN$351, MATCH(BI543, $BP$2:$BP$351, 0))), "")</f>
        <v/>
      </c>
      <c r="BJ545" s="29"/>
      <c r="BK545" s="1"/>
    </row>
    <row r="546" spans="1:63" x14ac:dyDescent="0.25">
      <c r="A546" s="1"/>
      <c r="B546" s="27"/>
      <c r="C546" s="318" t="s">
        <v>96</v>
      </c>
      <c r="D546" s="319"/>
      <c r="E546" s="320"/>
      <c r="F546" s="321" t="str">
        <f ca="1">IFERROR(IF(INDEX('Staff List'!$U$9:$U$358, MATCH(M545, 'Staff List'!$B$9:$B$358, 0))="", "", INDEX('Staff List'!$U$9:$U$358, MATCH(M545, 'Staff List'!$B$9:$B$358, 0))), "")</f>
        <v/>
      </c>
      <c r="G546" s="322"/>
      <c r="H546" s="322"/>
      <c r="I546" s="322"/>
      <c r="J546" s="322"/>
      <c r="K546" s="322"/>
      <c r="L546" s="322"/>
      <c r="M546" s="81">
        <f ca="1">BI536+1</f>
        <v>755</v>
      </c>
      <c r="N546" s="28"/>
      <c r="O546" s="318" t="s">
        <v>96</v>
      </c>
      <c r="P546" s="319"/>
      <c r="Q546" s="320"/>
      <c r="R546" s="321" t="str">
        <f ca="1">IFERROR(IF(INDEX('Staff List'!$U$9:$U$358, MATCH(Y545, 'Staff List'!$B$9:$B$358, 0))="", "", INDEX('Staff List'!$U$9:$U$358, MATCH(Y545, 'Staff List'!$B$9:$B$358, 0))), "")</f>
        <v/>
      </c>
      <c r="S546" s="322"/>
      <c r="T546" s="322"/>
      <c r="U546" s="322"/>
      <c r="V546" s="322"/>
      <c r="W546" s="322"/>
      <c r="X546" s="322"/>
      <c r="Y546" s="81">
        <f ca="1">M546+1</f>
        <v>756</v>
      </c>
      <c r="Z546" s="28"/>
      <c r="AA546" s="318" t="s">
        <v>96</v>
      </c>
      <c r="AB546" s="319"/>
      <c r="AC546" s="320"/>
      <c r="AD546" s="321" t="str">
        <f ca="1">IFERROR(IF(INDEX('Staff List'!$U$9:$U$358, MATCH(AK545, 'Staff List'!$B$9:$B$358, 0))="", "", INDEX('Staff List'!$U$9:$U$358, MATCH(AK545, 'Staff List'!$B$9:$B$358, 0))), "")</f>
        <v/>
      </c>
      <c r="AE546" s="322"/>
      <c r="AF546" s="322"/>
      <c r="AG546" s="322"/>
      <c r="AH546" s="322"/>
      <c r="AI546" s="322"/>
      <c r="AJ546" s="322"/>
      <c r="AK546" s="81">
        <f ca="1">Y546+1</f>
        <v>757</v>
      </c>
      <c r="AL546" s="28"/>
      <c r="AM546" s="318" t="s">
        <v>96</v>
      </c>
      <c r="AN546" s="319"/>
      <c r="AO546" s="320"/>
      <c r="AP546" s="321" t="str">
        <f ca="1">IFERROR(IF(INDEX('Staff List'!$U$9:$U$358, MATCH(AW545, 'Staff List'!$B$9:$B$358, 0))="", "", INDEX('Staff List'!$U$9:$U$358, MATCH(AW545, 'Staff List'!$B$9:$B$358, 0))), "")</f>
        <v/>
      </c>
      <c r="AQ546" s="322"/>
      <c r="AR546" s="322"/>
      <c r="AS546" s="322"/>
      <c r="AT546" s="322"/>
      <c r="AU546" s="322"/>
      <c r="AV546" s="322"/>
      <c r="AW546" s="81">
        <f ca="1">AK546+1</f>
        <v>758</v>
      </c>
      <c r="AX546" s="28"/>
      <c r="AY546" s="318" t="s">
        <v>96</v>
      </c>
      <c r="AZ546" s="319"/>
      <c r="BA546" s="320"/>
      <c r="BB546" s="321" t="str">
        <f ca="1">IFERROR(IF(INDEX('Staff List'!$U$9:$U$358, MATCH(BI545, 'Staff List'!$B$9:$B$358, 0))="", "", INDEX('Staff List'!$U$9:$U$358, MATCH(BI545, 'Staff List'!$B$9:$B$358, 0))), "")</f>
        <v/>
      </c>
      <c r="BC546" s="322"/>
      <c r="BD546" s="322"/>
      <c r="BE546" s="322"/>
      <c r="BF546" s="322"/>
      <c r="BG546" s="322"/>
      <c r="BH546" s="322"/>
      <c r="BI546" s="81">
        <f ca="1">AW546+1</f>
        <v>759</v>
      </c>
      <c r="BJ546" s="29"/>
      <c r="BK546" s="1"/>
    </row>
    <row r="547" spans="1:63" x14ac:dyDescent="0.25">
      <c r="A547" s="1"/>
      <c r="B547" s="27"/>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c r="BA547" s="28"/>
      <c r="BB547" s="28"/>
      <c r="BC547" s="28"/>
      <c r="BD547" s="28"/>
      <c r="BE547" s="28"/>
      <c r="BF547" s="28"/>
      <c r="BG547" s="28"/>
      <c r="BH547" s="28"/>
      <c r="BI547" s="28"/>
      <c r="BJ547" s="29"/>
      <c r="BK547" s="1"/>
    </row>
    <row r="548" spans="1:63" x14ac:dyDescent="0.25">
      <c r="A548" s="1"/>
      <c r="B548" s="27"/>
      <c r="C548" s="121" t="str">
        <f ca="1">"Tier "&amp;M554&amp;""</f>
        <v xml:space="preserve">Tier </v>
      </c>
      <c r="D548" s="122"/>
      <c r="E548" s="122"/>
      <c r="F548" s="122"/>
      <c r="G548" s="122"/>
      <c r="H548" s="122"/>
      <c r="I548" s="122"/>
      <c r="J548" s="122"/>
      <c r="K548" s="122"/>
      <c r="L548" s="122"/>
      <c r="M548" s="239"/>
      <c r="N548" s="28"/>
      <c r="O548" s="121" t="str">
        <f ca="1">"Tier "&amp;Y554&amp;""</f>
        <v xml:space="preserve">Tier </v>
      </c>
      <c r="P548" s="122"/>
      <c r="Q548" s="122"/>
      <c r="R548" s="122"/>
      <c r="S548" s="122"/>
      <c r="T548" s="122"/>
      <c r="U548" s="122"/>
      <c r="V548" s="122"/>
      <c r="W548" s="122"/>
      <c r="X548" s="122"/>
      <c r="Y548" s="239"/>
      <c r="Z548" s="28"/>
      <c r="AA548" s="121" t="str">
        <f ca="1">"Tier "&amp;AK554&amp;""</f>
        <v xml:space="preserve">Tier </v>
      </c>
      <c r="AB548" s="122"/>
      <c r="AC548" s="122"/>
      <c r="AD548" s="122"/>
      <c r="AE548" s="122"/>
      <c r="AF548" s="122"/>
      <c r="AG548" s="122"/>
      <c r="AH548" s="122"/>
      <c r="AI548" s="122"/>
      <c r="AJ548" s="122"/>
      <c r="AK548" s="239"/>
      <c r="AL548" s="28"/>
      <c r="AM548" s="121" t="str">
        <f ca="1">"Tier "&amp;AW554&amp;""</f>
        <v xml:space="preserve">Tier </v>
      </c>
      <c r="AN548" s="122"/>
      <c r="AO548" s="122"/>
      <c r="AP548" s="122"/>
      <c r="AQ548" s="122"/>
      <c r="AR548" s="122"/>
      <c r="AS548" s="122"/>
      <c r="AT548" s="122"/>
      <c r="AU548" s="122"/>
      <c r="AV548" s="122"/>
      <c r="AW548" s="239"/>
      <c r="AX548" s="28"/>
      <c r="AY548" s="121" t="str">
        <f ca="1">"Tier "&amp;BI554&amp;""</f>
        <v xml:space="preserve">Tier </v>
      </c>
      <c r="AZ548" s="122"/>
      <c r="BA548" s="122"/>
      <c r="BB548" s="122"/>
      <c r="BC548" s="122"/>
      <c r="BD548" s="122"/>
      <c r="BE548" s="122"/>
      <c r="BF548" s="122"/>
      <c r="BG548" s="122"/>
      <c r="BH548" s="122"/>
      <c r="BI548" s="239"/>
      <c r="BJ548" s="29"/>
      <c r="BK548" s="1"/>
    </row>
    <row r="549" spans="1:63" x14ac:dyDescent="0.25">
      <c r="A549" s="1"/>
      <c r="B549" s="27"/>
      <c r="C549" s="326" t="s">
        <v>91</v>
      </c>
      <c r="D549" s="325"/>
      <c r="E549" s="327"/>
      <c r="F549" s="328" t="str">
        <f ca="1">IFERROR(IF(INDEX('Staff List'!$C$9:$C$358, MATCH(M555, 'Staff List'!$B$9:$B$358, 0))="", "", INDEX('Staff List'!$C$9:$C$358, MATCH(M555, 'Staff List'!$B$9:$B$358, 0))), "")</f>
        <v/>
      </c>
      <c r="G549" s="329"/>
      <c r="H549" s="329"/>
      <c r="I549" s="329"/>
      <c r="J549" s="329"/>
      <c r="K549" s="329"/>
      <c r="L549" s="329"/>
      <c r="M549" s="330"/>
      <c r="N549" s="28"/>
      <c r="O549" s="326" t="s">
        <v>91</v>
      </c>
      <c r="P549" s="325"/>
      <c r="Q549" s="327"/>
      <c r="R549" s="328" t="str">
        <f ca="1">IFERROR(IF(INDEX('Staff List'!$C$9:$C$358, MATCH(Y555, 'Staff List'!$B$9:$B$358, 0))="", "", INDEX('Staff List'!$C$9:$C$358, MATCH(Y555, 'Staff List'!$B$9:$B$358, 0))), "")</f>
        <v/>
      </c>
      <c r="S549" s="329"/>
      <c r="T549" s="329"/>
      <c r="U549" s="329"/>
      <c r="V549" s="329"/>
      <c r="W549" s="329"/>
      <c r="X549" s="329"/>
      <c r="Y549" s="330"/>
      <c r="Z549" s="28"/>
      <c r="AA549" s="326" t="s">
        <v>91</v>
      </c>
      <c r="AB549" s="325"/>
      <c r="AC549" s="327"/>
      <c r="AD549" s="328" t="str">
        <f ca="1">IFERROR(IF(INDEX('Staff List'!$C$9:$C$358, MATCH(AK555, 'Staff List'!$B$9:$B$358, 0))="", "", INDEX('Staff List'!$C$9:$C$358, MATCH(AK555, 'Staff List'!$B$9:$B$358, 0))), "")</f>
        <v/>
      </c>
      <c r="AE549" s="329"/>
      <c r="AF549" s="329"/>
      <c r="AG549" s="329"/>
      <c r="AH549" s="329"/>
      <c r="AI549" s="329"/>
      <c r="AJ549" s="329"/>
      <c r="AK549" s="330"/>
      <c r="AL549" s="28"/>
      <c r="AM549" s="326" t="s">
        <v>91</v>
      </c>
      <c r="AN549" s="325"/>
      <c r="AO549" s="327"/>
      <c r="AP549" s="328" t="str">
        <f ca="1">IFERROR(IF(INDEX('Staff List'!$C$9:$C$358, MATCH(AW555, 'Staff List'!$B$9:$B$358, 0))="", "", INDEX('Staff List'!$C$9:$C$358, MATCH(AW555, 'Staff List'!$B$9:$B$358, 0))), "")</f>
        <v/>
      </c>
      <c r="AQ549" s="329"/>
      <c r="AR549" s="329"/>
      <c r="AS549" s="329"/>
      <c r="AT549" s="329"/>
      <c r="AU549" s="329"/>
      <c r="AV549" s="329"/>
      <c r="AW549" s="330"/>
      <c r="AX549" s="28"/>
      <c r="AY549" s="326" t="s">
        <v>91</v>
      </c>
      <c r="AZ549" s="325"/>
      <c r="BA549" s="327"/>
      <c r="BB549" s="328" t="str">
        <f ca="1">IFERROR(IF(INDEX('Staff List'!$C$9:$C$358, MATCH(BI555, 'Staff List'!$B$9:$B$358, 0))="", "", INDEX('Staff List'!$C$9:$C$358, MATCH(BI555, 'Staff List'!$B$9:$B$358, 0))), "")</f>
        <v/>
      </c>
      <c r="BC549" s="329"/>
      <c r="BD549" s="329"/>
      <c r="BE549" s="329"/>
      <c r="BF549" s="329"/>
      <c r="BG549" s="329"/>
      <c r="BH549" s="329"/>
      <c r="BI549" s="330"/>
      <c r="BJ549" s="29"/>
      <c r="BK549" s="1"/>
    </row>
    <row r="550" spans="1:63" x14ac:dyDescent="0.25">
      <c r="A550" s="1"/>
      <c r="B550" s="27"/>
      <c r="C550" s="332" t="s">
        <v>90</v>
      </c>
      <c r="D550" s="333"/>
      <c r="E550" s="72" t="str">
        <f ca="1">IFERROR(INDEX('Staff List'!$K$9:$K$358, MATCH(M555, 'Staff List'!$B$9:$B$358, 0)), "")</f>
        <v/>
      </c>
      <c r="F550" s="317" t="str">
        <f ca="1">IFERROR(IF(INDEX('Staff List'!$D$9:$D$358, MATCH(M555, 'Staff List'!$B$9:$B$358, 0))="", "", INDEX('Staff List'!$D$9:$D$358, MATCH(M555, 'Staff List'!$B$9:$B$358, 0))), "")</f>
        <v/>
      </c>
      <c r="G550" s="313"/>
      <c r="H550" s="313"/>
      <c r="I550" s="313"/>
      <c r="J550" s="313"/>
      <c r="K550" s="313"/>
      <c r="L550" s="313"/>
      <c r="M550" s="331"/>
      <c r="N550" s="28"/>
      <c r="O550" s="332" t="s">
        <v>90</v>
      </c>
      <c r="P550" s="333"/>
      <c r="Q550" s="72" t="str">
        <f ca="1">IFERROR(INDEX('Staff List'!$K$9:$K$358, MATCH(Y555, 'Staff List'!$B$9:$B$358, 0)), "")</f>
        <v/>
      </c>
      <c r="R550" s="317" t="str">
        <f ca="1">IFERROR(IF(INDEX('Staff List'!$D$9:$D$358, MATCH(Y555, 'Staff List'!$B$9:$B$358, 0))="", "", INDEX('Staff List'!$D$9:$D$358, MATCH(Y555, 'Staff List'!$B$9:$B$358, 0))), "")</f>
        <v/>
      </c>
      <c r="S550" s="313"/>
      <c r="T550" s="313"/>
      <c r="U550" s="313"/>
      <c r="V550" s="313"/>
      <c r="W550" s="313"/>
      <c r="X550" s="313"/>
      <c r="Y550" s="331"/>
      <c r="Z550" s="28"/>
      <c r="AA550" s="332" t="s">
        <v>90</v>
      </c>
      <c r="AB550" s="333"/>
      <c r="AC550" s="72" t="str">
        <f ca="1">IFERROR(INDEX('Staff List'!$K$9:$K$358, MATCH(AK555, 'Staff List'!$B$9:$B$358, 0)), "")</f>
        <v/>
      </c>
      <c r="AD550" s="317" t="str">
        <f ca="1">IFERROR(IF(INDEX('Staff List'!$D$9:$D$358, MATCH(AK555, 'Staff List'!$B$9:$B$358, 0))="", "", INDEX('Staff List'!$D$9:$D$358, MATCH(AK555, 'Staff List'!$B$9:$B$358, 0))), "")</f>
        <v/>
      </c>
      <c r="AE550" s="313"/>
      <c r="AF550" s="313"/>
      <c r="AG550" s="313"/>
      <c r="AH550" s="313"/>
      <c r="AI550" s="313"/>
      <c r="AJ550" s="313"/>
      <c r="AK550" s="331"/>
      <c r="AL550" s="28"/>
      <c r="AM550" s="332" t="s">
        <v>90</v>
      </c>
      <c r="AN550" s="333"/>
      <c r="AO550" s="72" t="str">
        <f ca="1">IFERROR(INDEX('Staff List'!$K$9:$K$358, MATCH(AW555, 'Staff List'!$B$9:$B$358, 0)), "")</f>
        <v/>
      </c>
      <c r="AP550" s="317" t="str">
        <f ca="1">IFERROR(IF(INDEX('Staff List'!$D$9:$D$358, MATCH(AW555, 'Staff List'!$B$9:$B$358, 0))="", "", INDEX('Staff List'!$D$9:$D$358, MATCH(AW555, 'Staff List'!$B$9:$B$358, 0))), "")</f>
        <v/>
      </c>
      <c r="AQ550" s="313"/>
      <c r="AR550" s="313"/>
      <c r="AS550" s="313"/>
      <c r="AT550" s="313"/>
      <c r="AU550" s="313"/>
      <c r="AV550" s="313"/>
      <c r="AW550" s="331"/>
      <c r="AX550" s="28"/>
      <c r="AY550" s="332" t="s">
        <v>90</v>
      </c>
      <c r="AZ550" s="333"/>
      <c r="BA550" s="72" t="str">
        <f ca="1">IFERROR(INDEX('Staff List'!$K$9:$K$358, MATCH(BI555, 'Staff List'!$B$9:$B$358, 0)), "")</f>
        <v/>
      </c>
      <c r="BB550" s="317" t="str">
        <f ca="1">IFERROR(IF(INDEX('Staff List'!$D$9:$D$358, MATCH(BI555, 'Staff List'!$B$9:$B$358, 0))="", "", INDEX('Staff List'!$D$9:$D$358, MATCH(BI555, 'Staff List'!$B$9:$B$358, 0))), "")</f>
        <v/>
      </c>
      <c r="BC550" s="313"/>
      <c r="BD550" s="313"/>
      <c r="BE550" s="313"/>
      <c r="BF550" s="313"/>
      <c r="BG550" s="313"/>
      <c r="BH550" s="313"/>
      <c r="BI550" s="331"/>
      <c r="BJ550" s="29"/>
      <c r="BK550" s="1"/>
    </row>
    <row r="551" spans="1:63" x14ac:dyDescent="0.25">
      <c r="A551" s="1"/>
      <c r="B551" s="27"/>
      <c r="C551" s="314" t="s">
        <v>95</v>
      </c>
      <c r="D551" s="315"/>
      <c r="E551" s="315"/>
      <c r="F551" s="325"/>
      <c r="G551" s="73" t="str">
        <f ca="1">IFERROR(INDEX('Staff List'!$H$9:$H$358, MATCH(M555, 'Staff List'!$B$9:$B$358, 0)), "")</f>
        <v/>
      </c>
      <c r="H551" s="323" t="str">
        <f ca="1">IFERROR(INDEX('Staff List'!$AU$6:$AU$10, MATCH(G551, 'Staff List'!$AJ$6:$AJ$10, 0)), "")</f>
        <v/>
      </c>
      <c r="I551" s="324"/>
      <c r="J551" s="324"/>
      <c r="K551" s="324"/>
      <c r="L551" s="324"/>
      <c r="M551" s="331"/>
      <c r="N551" s="28"/>
      <c r="O551" s="314" t="s">
        <v>95</v>
      </c>
      <c r="P551" s="315"/>
      <c r="Q551" s="315"/>
      <c r="R551" s="325"/>
      <c r="S551" s="73" t="str">
        <f ca="1">IFERROR(INDEX('Staff List'!$H$9:$H$358, MATCH(Y555, 'Staff List'!$B$9:$B$358, 0)), "")</f>
        <v/>
      </c>
      <c r="T551" s="323" t="str">
        <f ca="1">IFERROR(INDEX('Staff List'!$AU$6:$AU$10, MATCH(S551, 'Staff List'!$AJ$6:$AJ$10, 0)), "")</f>
        <v/>
      </c>
      <c r="U551" s="324"/>
      <c r="V551" s="324"/>
      <c r="W551" s="324"/>
      <c r="X551" s="324"/>
      <c r="Y551" s="331"/>
      <c r="Z551" s="28"/>
      <c r="AA551" s="314" t="s">
        <v>95</v>
      </c>
      <c r="AB551" s="315"/>
      <c r="AC551" s="315"/>
      <c r="AD551" s="325"/>
      <c r="AE551" s="73" t="str">
        <f ca="1">IFERROR(INDEX('Staff List'!$H$9:$H$358, MATCH(AK555, 'Staff List'!$B$9:$B$358, 0)), "")</f>
        <v/>
      </c>
      <c r="AF551" s="323" t="str">
        <f ca="1">IFERROR(INDEX('Staff List'!$AU$6:$AU$10, MATCH(AE551, 'Staff List'!$AJ$6:$AJ$10, 0)), "")</f>
        <v/>
      </c>
      <c r="AG551" s="324"/>
      <c r="AH551" s="324"/>
      <c r="AI551" s="324"/>
      <c r="AJ551" s="324"/>
      <c r="AK551" s="331"/>
      <c r="AL551" s="28"/>
      <c r="AM551" s="314" t="s">
        <v>95</v>
      </c>
      <c r="AN551" s="315"/>
      <c r="AO551" s="315"/>
      <c r="AP551" s="325"/>
      <c r="AQ551" s="73" t="str">
        <f ca="1">IFERROR(INDEX('Staff List'!$H$9:$H$358, MATCH(AW555, 'Staff List'!$B$9:$B$358, 0)), "")</f>
        <v/>
      </c>
      <c r="AR551" s="323" t="str">
        <f ca="1">IFERROR(INDEX('Staff List'!$AU$6:$AU$10, MATCH(AQ551, 'Staff List'!$AJ$6:$AJ$10, 0)), "")</f>
        <v/>
      </c>
      <c r="AS551" s="324"/>
      <c r="AT551" s="324"/>
      <c r="AU551" s="324"/>
      <c r="AV551" s="324"/>
      <c r="AW551" s="331"/>
      <c r="AX551" s="28"/>
      <c r="AY551" s="314" t="s">
        <v>95</v>
      </c>
      <c r="AZ551" s="315"/>
      <c r="BA551" s="315"/>
      <c r="BB551" s="325"/>
      <c r="BC551" s="73" t="str">
        <f ca="1">IFERROR(INDEX('Staff List'!$H$9:$H$358, MATCH(BI555, 'Staff List'!$B$9:$B$358, 0)), "")</f>
        <v/>
      </c>
      <c r="BD551" s="323" t="str">
        <f ca="1">IFERROR(INDEX('Staff List'!$AU$6:$AU$10, MATCH(BC551, 'Staff List'!$AJ$6:$AJ$10, 0)), "")</f>
        <v/>
      </c>
      <c r="BE551" s="324"/>
      <c r="BF551" s="324"/>
      <c r="BG551" s="324"/>
      <c r="BH551" s="324"/>
      <c r="BI551" s="331"/>
      <c r="BJ551" s="29"/>
      <c r="BK551" s="1"/>
    </row>
    <row r="552" spans="1:63" x14ac:dyDescent="0.25">
      <c r="A552" s="1"/>
      <c r="B552" s="27"/>
      <c r="C552" s="314" t="s">
        <v>94</v>
      </c>
      <c r="D552" s="315"/>
      <c r="E552" s="315"/>
      <c r="F552" s="315"/>
      <c r="G552" s="74" t="str">
        <f ca="1">IFERROR(INDEX('Staff List'!$G$9:$G$358, MATCH(M555, 'Staff List'!$B$9:$B$358, 0)), "")</f>
        <v/>
      </c>
      <c r="H552" s="317" t="str">
        <f ca="1">IFERROR(INDEX('Staff List'!$AP$6:$AP$8, MATCH(G552, 'Staff List'!$AI$6:$AI$8, 0)), "")</f>
        <v/>
      </c>
      <c r="I552" s="313"/>
      <c r="J552" s="313"/>
      <c r="K552" s="313"/>
      <c r="L552" s="313"/>
      <c r="M552" s="331"/>
      <c r="N552" s="28"/>
      <c r="O552" s="314" t="s">
        <v>94</v>
      </c>
      <c r="P552" s="315"/>
      <c r="Q552" s="315"/>
      <c r="R552" s="315"/>
      <c r="S552" s="74" t="str">
        <f ca="1">IFERROR(INDEX('Staff List'!$G$9:$G$358, MATCH(Y555, 'Staff List'!$B$9:$B$358, 0)), "")</f>
        <v/>
      </c>
      <c r="T552" s="317" t="str">
        <f ca="1">IFERROR(INDEX('Staff List'!$AP$6:$AP$8, MATCH(S552, 'Staff List'!$AI$6:$AI$8, 0)), "")</f>
        <v/>
      </c>
      <c r="U552" s="313"/>
      <c r="V552" s="313"/>
      <c r="W552" s="313"/>
      <c r="X552" s="313"/>
      <c r="Y552" s="331"/>
      <c r="Z552" s="28"/>
      <c r="AA552" s="314" t="s">
        <v>94</v>
      </c>
      <c r="AB552" s="315"/>
      <c r="AC552" s="315"/>
      <c r="AD552" s="315"/>
      <c r="AE552" s="74" t="str">
        <f ca="1">IFERROR(INDEX('Staff List'!$G$9:$G$358, MATCH(AK555, 'Staff List'!$B$9:$B$358, 0)), "")</f>
        <v/>
      </c>
      <c r="AF552" s="317" t="str">
        <f ca="1">IFERROR(INDEX('Staff List'!$AP$6:$AP$8, MATCH(AE552, 'Staff List'!$AI$6:$AI$8, 0)), "")</f>
        <v/>
      </c>
      <c r="AG552" s="313"/>
      <c r="AH552" s="313"/>
      <c r="AI552" s="313"/>
      <c r="AJ552" s="313"/>
      <c r="AK552" s="331"/>
      <c r="AL552" s="28"/>
      <c r="AM552" s="314" t="s">
        <v>94</v>
      </c>
      <c r="AN552" s="315"/>
      <c r="AO552" s="315"/>
      <c r="AP552" s="315"/>
      <c r="AQ552" s="74" t="str">
        <f ca="1">IFERROR(INDEX('Staff List'!$G$9:$G$358, MATCH(AW555, 'Staff List'!$B$9:$B$358, 0)), "")</f>
        <v/>
      </c>
      <c r="AR552" s="317" t="str">
        <f ca="1">IFERROR(INDEX('Staff List'!$AP$6:$AP$8, MATCH(AQ552, 'Staff List'!$AI$6:$AI$8, 0)), "")</f>
        <v/>
      </c>
      <c r="AS552" s="313"/>
      <c r="AT552" s="313"/>
      <c r="AU552" s="313"/>
      <c r="AV552" s="313"/>
      <c r="AW552" s="331"/>
      <c r="AX552" s="28"/>
      <c r="AY552" s="314" t="s">
        <v>94</v>
      </c>
      <c r="AZ552" s="315"/>
      <c r="BA552" s="315"/>
      <c r="BB552" s="315"/>
      <c r="BC552" s="74" t="str">
        <f ca="1">IFERROR(INDEX('Staff List'!$G$9:$G$358, MATCH(BI555, 'Staff List'!$B$9:$B$358, 0)), "")</f>
        <v/>
      </c>
      <c r="BD552" s="317" t="str">
        <f ca="1">IFERROR(INDEX('Staff List'!$AP$6:$AP$8, MATCH(BC552, 'Staff List'!$AI$6:$AI$8, 0)), "")</f>
        <v/>
      </c>
      <c r="BE552" s="313"/>
      <c r="BF552" s="313"/>
      <c r="BG552" s="313"/>
      <c r="BH552" s="313"/>
      <c r="BI552" s="331"/>
      <c r="BJ552" s="29"/>
      <c r="BK552" s="1"/>
    </row>
    <row r="553" spans="1:63" x14ac:dyDescent="0.25">
      <c r="A553" s="1"/>
      <c r="B553" s="27"/>
      <c r="C553" s="314" t="s">
        <v>97</v>
      </c>
      <c r="D553" s="315"/>
      <c r="E553" s="315"/>
      <c r="F553" s="319"/>
      <c r="G553" s="320"/>
      <c r="H553" s="317" t="str">
        <f ca="1">IFERROR(INDEX('Staff List'!$AT$6:$AT$8, MATCH(E550, 'Staff List'!$AM$6:$AM$8, 0)), "")</f>
        <v/>
      </c>
      <c r="I553" s="313"/>
      <c r="J553" s="313"/>
      <c r="K553" s="313"/>
      <c r="L553" s="313"/>
      <c r="M553" s="75" t="e">
        <f ca="1">INDEX($BY$2:$BY$401, MATCH(M556, $BT$2:$BT$401, 0))</f>
        <v>#N/A</v>
      </c>
      <c r="N553" s="28"/>
      <c r="O553" s="314" t="s">
        <v>97</v>
      </c>
      <c r="P553" s="315"/>
      <c r="Q553" s="315"/>
      <c r="R553" s="319"/>
      <c r="S553" s="320"/>
      <c r="T553" s="317" t="str">
        <f ca="1">IFERROR(INDEX('Staff List'!$AT$6:$AT$8, MATCH(Q550, 'Staff List'!$AM$6:$AM$8, 0)), "")</f>
        <v/>
      </c>
      <c r="U553" s="313"/>
      <c r="V553" s="313"/>
      <c r="W553" s="313"/>
      <c r="X553" s="313"/>
      <c r="Y553" s="75" t="e">
        <f ca="1">INDEX($BY$2:$BY$401, MATCH(Y556, $BT$2:$BT$401, 0))</f>
        <v>#N/A</v>
      </c>
      <c r="Z553" s="28"/>
      <c r="AA553" s="314" t="s">
        <v>97</v>
      </c>
      <c r="AB553" s="315"/>
      <c r="AC553" s="315"/>
      <c r="AD553" s="319"/>
      <c r="AE553" s="320"/>
      <c r="AF553" s="317" t="str">
        <f ca="1">IFERROR(INDEX('Staff List'!$AT$6:$AT$8, MATCH(AC550, 'Staff List'!$AM$6:$AM$8, 0)), "")</f>
        <v/>
      </c>
      <c r="AG553" s="313"/>
      <c r="AH553" s="313"/>
      <c r="AI553" s="313"/>
      <c r="AJ553" s="313"/>
      <c r="AK553" s="75" t="e">
        <f ca="1">INDEX($BY$2:$BY$401, MATCH(AK556, $BT$2:$BT$401, 0))</f>
        <v>#N/A</v>
      </c>
      <c r="AL553" s="28"/>
      <c r="AM553" s="314" t="s">
        <v>97</v>
      </c>
      <c r="AN553" s="315"/>
      <c r="AO553" s="315"/>
      <c r="AP553" s="319"/>
      <c r="AQ553" s="320"/>
      <c r="AR553" s="317" t="str">
        <f ca="1">IFERROR(INDEX('Staff List'!$AT$6:$AT$8, MATCH(AO550, 'Staff List'!$AM$6:$AM$8, 0)), "")</f>
        <v/>
      </c>
      <c r="AS553" s="313"/>
      <c r="AT553" s="313"/>
      <c r="AU553" s="313"/>
      <c r="AV553" s="313"/>
      <c r="AW553" s="75" t="e">
        <f ca="1">INDEX($BY$2:$BY$401, MATCH(AW556, $BT$2:$BT$401, 0))</f>
        <v>#N/A</v>
      </c>
      <c r="AX553" s="28"/>
      <c r="AY553" s="314" t="s">
        <v>97</v>
      </c>
      <c r="AZ553" s="315"/>
      <c r="BA553" s="315"/>
      <c r="BB553" s="319"/>
      <c r="BC553" s="320"/>
      <c r="BD553" s="317" t="str">
        <f ca="1">IFERROR(INDEX('Staff List'!$AT$6:$AT$8, MATCH(BA550, 'Staff List'!$AM$6:$AM$8, 0)), "")</f>
        <v/>
      </c>
      <c r="BE553" s="313"/>
      <c r="BF553" s="313"/>
      <c r="BG553" s="313"/>
      <c r="BH553" s="313"/>
      <c r="BI553" s="75" t="e">
        <f ca="1">INDEX($BY$2:$BY$401, MATCH(BI556, $BT$2:$BT$401, 0))</f>
        <v>#N/A</v>
      </c>
      <c r="BJ553" s="29"/>
      <c r="BK553" s="1"/>
    </row>
    <row r="554" spans="1:63" x14ac:dyDescent="0.25">
      <c r="A554" s="1"/>
      <c r="B554" s="27"/>
      <c r="C554" s="314" t="s">
        <v>93</v>
      </c>
      <c r="D554" s="315"/>
      <c r="E554" s="316"/>
      <c r="F554" s="313" t="str">
        <f ca="1">IFERROR(IF(INDEX('Staff List'!$M$9:$M$358, MATCH(M555, 'Staff List'!$B$9:$B$358, 0))="", "", INDEX('Staff List'!$M$9:$M$358, MATCH(M555, 'Staff List'!$B$9:$B$358, 0))), "")</f>
        <v/>
      </c>
      <c r="G554" s="313"/>
      <c r="H554" s="313"/>
      <c r="I554" s="313"/>
      <c r="J554" s="313"/>
      <c r="K554" s="313"/>
      <c r="L554" s="313"/>
      <c r="M554" s="75" t="str">
        <f ca="1">IFERROR(INDEX($BO$2:$BO$351, MATCH(M553, $BP$2:$BP$351, 0)), "")</f>
        <v/>
      </c>
      <c r="N554" s="28"/>
      <c r="O554" s="314" t="s">
        <v>93</v>
      </c>
      <c r="P554" s="315"/>
      <c r="Q554" s="316"/>
      <c r="R554" s="313" t="str">
        <f ca="1">IFERROR(IF(INDEX('Staff List'!$M$9:$M$358, MATCH(Y555, 'Staff List'!$B$9:$B$358, 0))="", "", INDEX('Staff List'!$M$9:$M$358, MATCH(Y555, 'Staff List'!$B$9:$B$358, 0))), "")</f>
        <v/>
      </c>
      <c r="S554" s="313"/>
      <c r="T554" s="313"/>
      <c r="U554" s="313"/>
      <c r="V554" s="313"/>
      <c r="W554" s="313"/>
      <c r="X554" s="313"/>
      <c r="Y554" s="75" t="str">
        <f ca="1">IFERROR(INDEX($BO$2:$BO$351, MATCH(Y553, $BP$2:$BP$351, 0)), "")</f>
        <v/>
      </c>
      <c r="Z554" s="28"/>
      <c r="AA554" s="314" t="s">
        <v>93</v>
      </c>
      <c r="AB554" s="315"/>
      <c r="AC554" s="316"/>
      <c r="AD554" s="313" t="str">
        <f ca="1">IFERROR(IF(INDEX('Staff List'!$M$9:$M$358, MATCH(AK555, 'Staff List'!$B$9:$B$358, 0))="", "", INDEX('Staff List'!$M$9:$M$358, MATCH(AK555, 'Staff List'!$B$9:$B$358, 0))), "")</f>
        <v/>
      </c>
      <c r="AE554" s="313"/>
      <c r="AF554" s="313"/>
      <c r="AG554" s="313"/>
      <c r="AH554" s="313"/>
      <c r="AI554" s="313"/>
      <c r="AJ554" s="313"/>
      <c r="AK554" s="75" t="str">
        <f ca="1">IFERROR(INDEX($BO$2:$BO$351, MATCH(AK553, $BP$2:$BP$351, 0)), "")</f>
        <v/>
      </c>
      <c r="AL554" s="28"/>
      <c r="AM554" s="314" t="s">
        <v>93</v>
      </c>
      <c r="AN554" s="315"/>
      <c r="AO554" s="316"/>
      <c r="AP554" s="313" t="str">
        <f ca="1">IFERROR(IF(INDEX('Staff List'!$M$9:$M$358, MATCH(AW555, 'Staff List'!$B$9:$B$358, 0))="", "", INDEX('Staff List'!$M$9:$M$358, MATCH(AW555, 'Staff List'!$B$9:$B$358, 0))), "")</f>
        <v/>
      </c>
      <c r="AQ554" s="313"/>
      <c r="AR554" s="313"/>
      <c r="AS554" s="313"/>
      <c r="AT554" s="313"/>
      <c r="AU554" s="313"/>
      <c r="AV554" s="313"/>
      <c r="AW554" s="75" t="str">
        <f ca="1">IFERROR(INDEX($BO$2:$BO$351, MATCH(AW553, $BP$2:$BP$351, 0)), "")</f>
        <v/>
      </c>
      <c r="AX554" s="28"/>
      <c r="AY554" s="314" t="s">
        <v>93</v>
      </c>
      <c r="AZ554" s="315"/>
      <c r="BA554" s="316"/>
      <c r="BB554" s="313" t="str">
        <f ca="1">IFERROR(IF(INDEX('Staff List'!$M$9:$M$358, MATCH(BI555, 'Staff List'!$B$9:$B$358, 0))="", "", INDEX('Staff List'!$M$9:$M$358, MATCH(BI555, 'Staff List'!$B$9:$B$358, 0))), "")</f>
        <v/>
      </c>
      <c r="BC554" s="313"/>
      <c r="BD554" s="313"/>
      <c r="BE554" s="313"/>
      <c r="BF554" s="313"/>
      <c r="BG554" s="313"/>
      <c r="BH554" s="313"/>
      <c r="BI554" s="75" t="str">
        <f ca="1">IFERROR(INDEX($BO$2:$BO$351, MATCH(BI553, $BP$2:$BP$351, 0)), "")</f>
        <v/>
      </c>
      <c r="BJ554" s="29"/>
      <c r="BK554" s="1"/>
    </row>
    <row r="555" spans="1:63" x14ac:dyDescent="0.25">
      <c r="A555" s="1"/>
      <c r="B555" s="27"/>
      <c r="C555" s="314" t="s">
        <v>92</v>
      </c>
      <c r="D555" s="315"/>
      <c r="E555" s="316"/>
      <c r="F555" s="317" t="str">
        <f ca="1">IFERROR(IF(INDEX('Staff List'!$Q$9:$Q$358, MATCH(M555, 'Staff List'!$B$9:$B$358, 0))="", "", INDEX('Staff List'!$Q$9:$Q$358, MATCH(M555, 'Staff List'!$B$9:$B$358, 0))), "")</f>
        <v/>
      </c>
      <c r="G555" s="313"/>
      <c r="H555" s="313"/>
      <c r="I555" s="313"/>
      <c r="J555" s="313"/>
      <c r="K555" s="313"/>
      <c r="L555" s="313"/>
      <c r="M555" s="75" t="str">
        <f ca="1">IFERROR(IF(M553="", "", INDEX($BN$2:$BN$351, MATCH(M553, $BP$2:$BP$351, 0))), "")</f>
        <v/>
      </c>
      <c r="N555" s="28"/>
      <c r="O555" s="314" t="s">
        <v>92</v>
      </c>
      <c r="P555" s="315"/>
      <c r="Q555" s="316"/>
      <c r="R555" s="317" t="str">
        <f ca="1">IFERROR(IF(INDEX('Staff List'!$Q$9:$Q$358, MATCH(Y555, 'Staff List'!$B$9:$B$358, 0))="", "", INDEX('Staff List'!$Q$9:$Q$358, MATCH(Y555, 'Staff List'!$B$9:$B$358, 0))), "")</f>
        <v/>
      </c>
      <c r="S555" s="313"/>
      <c r="T555" s="313"/>
      <c r="U555" s="313"/>
      <c r="V555" s="313"/>
      <c r="W555" s="313"/>
      <c r="X555" s="313"/>
      <c r="Y555" s="75" t="str">
        <f ca="1">IFERROR(IF(Y553="", "", INDEX($BN$2:$BN$351, MATCH(Y553, $BP$2:$BP$351, 0))), "")</f>
        <v/>
      </c>
      <c r="Z555" s="28"/>
      <c r="AA555" s="314" t="s">
        <v>92</v>
      </c>
      <c r="AB555" s="315"/>
      <c r="AC555" s="316"/>
      <c r="AD555" s="317" t="str">
        <f ca="1">IFERROR(IF(INDEX('Staff List'!$Q$9:$Q$358, MATCH(AK555, 'Staff List'!$B$9:$B$358, 0))="", "", INDEX('Staff List'!$Q$9:$Q$358, MATCH(AK555, 'Staff List'!$B$9:$B$358, 0))), "")</f>
        <v/>
      </c>
      <c r="AE555" s="313"/>
      <c r="AF555" s="313"/>
      <c r="AG555" s="313"/>
      <c r="AH555" s="313"/>
      <c r="AI555" s="313"/>
      <c r="AJ555" s="313"/>
      <c r="AK555" s="75" t="str">
        <f ca="1">IFERROR(IF(AK553="", "", INDEX($BN$2:$BN$351, MATCH(AK553, $BP$2:$BP$351, 0))), "")</f>
        <v/>
      </c>
      <c r="AL555" s="28"/>
      <c r="AM555" s="314" t="s">
        <v>92</v>
      </c>
      <c r="AN555" s="315"/>
      <c r="AO555" s="316"/>
      <c r="AP555" s="317" t="str">
        <f ca="1">IFERROR(IF(INDEX('Staff List'!$Q$9:$Q$358, MATCH(AW555, 'Staff List'!$B$9:$B$358, 0))="", "", INDEX('Staff List'!$Q$9:$Q$358, MATCH(AW555, 'Staff List'!$B$9:$B$358, 0))), "")</f>
        <v/>
      </c>
      <c r="AQ555" s="313"/>
      <c r="AR555" s="313"/>
      <c r="AS555" s="313"/>
      <c r="AT555" s="313"/>
      <c r="AU555" s="313"/>
      <c r="AV555" s="313"/>
      <c r="AW555" s="75" t="str">
        <f ca="1">IFERROR(IF(AW553="", "", INDEX($BN$2:$BN$351, MATCH(AW553, $BP$2:$BP$351, 0))), "")</f>
        <v/>
      </c>
      <c r="AX555" s="28"/>
      <c r="AY555" s="314" t="s">
        <v>92</v>
      </c>
      <c r="AZ555" s="315"/>
      <c r="BA555" s="316"/>
      <c r="BB555" s="317" t="str">
        <f ca="1">IFERROR(IF(INDEX('Staff List'!$Q$9:$Q$358, MATCH(BI555, 'Staff List'!$B$9:$B$358, 0))="", "", INDEX('Staff List'!$Q$9:$Q$358, MATCH(BI555, 'Staff List'!$B$9:$B$358, 0))), "")</f>
        <v/>
      </c>
      <c r="BC555" s="313"/>
      <c r="BD555" s="313"/>
      <c r="BE555" s="313"/>
      <c r="BF555" s="313"/>
      <c r="BG555" s="313"/>
      <c r="BH555" s="313"/>
      <c r="BI555" s="75" t="str">
        <f ca="1">IFERROR(IF(BI553="", "", INDEX($BN$2:$BN$351, MATCH(BI553, $BP$2:$BP$351, 0))), "")</f>
        <v/>
      </c>
      <c r="BJ555" s="29"/>
      <c r="BK555" s="1"/>
    </row>
    <row r="556" spans="1:63" x14ac:dyDescent="0.25">
      <c r="A556" s="1"/>
      <c r="B556" s="27"/>
      <c r="C556" s="318" t="s">
        <v>96</v>
      </c>
      <c r="D556" s="319"/>
      <c r="E556" s="320"/>
      <c r="F556" s="321" t="str">
        <f ca="1">IFERROR(IF(INDEX('Staff List'!$U$9:$U$358, MATCH(M555, 'Staff List'!$B$9:$B$358, 0))="", "", INDEX('Staff List'!$U$9:$U$358, MATCH(M555, 'Staff List'!$B$9:$B$358, 0))), "")</f>
        <v/>
      </c>
      <c r="G556" s="322"/>
      <c r="H556" s="322"/>
      <c r="I556" s="322"/>
      <c r="J556" s="322"/>
      <c r="K556" s="322"/>
      <c r="L556" s="322"/>
      <c r="M556" s="81">
        <f ca="1">BI546+1</f>
        <v>760</v>
      </c>
      <c r="N556" s="28"/>
      <c r="O556" s="318" t="s">
        <v>96</v>
      </c>
      <c r="P556" s="319"/>
      <c r="Q556" s="320"/>
      <c r="R556" s="321" t="str">
        <f ca="1">IFERROR(IF(INDEX('Staff List'!$U$9:$U$358, MATCH(Y555, 'Staff List'!$B$9:$B$358, 0))="", "", INDEX('Staff List'!$U$9:$U$358, MATCH(Y555, 'Staff List'!$B$9:$B$358, 0))), "")</f>
        <v/>
      </c>
      <c r="S556" s="322"/>
      <c r="T556" s="322"/>
      <c r="U556" s="322"/>
      <c r="V556" s="322"/>
      <c r="W556" s="322"/>
      <c r="X556" s="322"/>
      <c r="Y556" s="81">
        <f ca="1">M556+1</f>
        <v>761</v>
      </c>
      <c r="Z556" s="28"/>
      <c r="AA556" s="318" t="s">
        <v>96</v>
      </c>
      <c r="AB556" s="319"/>
      <c r="AC556" s="320"/>
      <c r="AD556" s="321" t="str">
        <f ca="1">IFERROR(IF(INDEX('Staff List'!$U$9:$U$358, MATCH(AK555, 'Staff List'!$B$9:$B$358, 0))="", "", INDEX('Staff List'!$U$9:$U$358, MATCH(AK555, 'Staff List'!$B$9:$B$358, 0))), "")</f>
        <v/>
      </c>
      <c r="AE556" s="322"/>
      <c r="AF556" s="322"/>
      <c r="AG556" s="322"/>
      <c r="AH556" s="322"/>
      <c r="AI556" s="322"/>
      <c r="AJ556" s="322"/>
      <c r="AK556" s="81">
        <f ca="1">Y556+1</f>
        <v>762</v>
      </c>
      <c r="AL556" s="28"/>
      <c r="AM556" s="318" t="s">
        <v>96</v>
      </c>
      <c r="AN556" s="319"/>
      <c r="AO556" s="320"/>
      <c r="AP556" s="321" t="str">
        <f ca="1">IFERROR(IF(INDEX('Staff List'!$U$9:$U$358, MATCH(AW555, 'Staff List'!$B$9:$B$358, 0))="", "", INDEX('Staff List'!$U$9:$U$358, MATCH(AW555, 'Staff List'!$B$9:$B$358, 0))), "")</f>
        <v/>
      </c>
      <c r="AQ556" s="322"/>
      <c r="AR556" s="322"/>
      <c r="AS556" s="322"/>
      <c r="AT556" s="322"/>
      <c r="AU556" s="322"/>
      <c r="AV556" s="322"/>
      <c r="AW556" s="81">
        <f ca="1">AK556+1</f>
        <v>763</v>
      </c>
      <c r="AX556" s="28"/>
      <c r="AY556" s="318" t="s">
        <v>96</v>
      </c>
      <c r="AZ556" s="319"/>
      <c r="BA556" s="320"/>
      <c r="BB556" s="321" t="str">
        <f ca="1">IFERROR(IF(INDEX('Staff List'!$U$9:$U$358, MATCH(BI555, 'Staff List'!$B$9:$B$358, 0))="", "", INDEX('Staff List'!$U$9:$U$358, MATCH(BI555, 'Staff List'!$B$9:$B$358, 0))), "")</f>
        <v/>
      </c>
      <c r="BC556" s="322"/>
      <c r="BD556" s="322"/>
      <c r="BE556" s="322"/>
      <c r="BF556" s="322"/>
      <c r="BG556" s="322"/>
      <c r="BH556" s="322"/>
      <c r="BI556" s="81">
        <f ca="1">AW556+1</f>
        <v>764</v>
      </c>
      <c r="BJ556" s="29"/>
      <c r="BK556" s="1"/>
    </row>
    <row r="557" spans="1:63" x14ac:dyDescent="0.25">
      <c r="A557" s="1"/>
      <c r="B557" s="27"/>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c r="BA557" s="28"/>
      <c r="BB557" s="28"/>
      <c r="BC557" s="28"/>
      <c r="BD557" s="28"/>
      <c r="BE557" s="28"/>
      <c r="BF557" s="28"/>
      <c r="BG557" s="28"/>
      <c r="BH557" s="28"/>
      <c r="BI557" s="28"/>
      <c r="BJ557" s="29"/>
      <c r="BK557" s="1"/>
    </row>
    <row r="558" spans="1:63" x14ac:dyDescent="0.25">
      <c r="A558" s="1"/>
      <c r="B558" s="27"/>
      <c r="C558" s="121" t="str">
        <f ca="1">"Tier "&amp;M564&amp;""</f>
        <v xml:space="preserve">Tier </v>
      </c>
      <c r="D558" s="122"/>
      <c r="E558" s="122"/>
      <c r="F558" s="122"/>
      <c r="G558" s="122"/>
      <c r="H558" s="122"/>
      <c r="I558" s="122"/>
      <c r="J558" s="122"/>
      <c r="K558" s="122"/>
      <c r="L558" s="122"/>
      <c r="M558" s="239"/>
      <c r="N558" s="28"/>
      <c r="O558" s="121" t="str">
        <f ca="1">"Tier "&amp;Y564&amp;""</f>
        <v xml:space="preserve">Tier </v>
      </c>
      <c r="P558" s="122"/>
      <c r="Q558" s="122"/>
      <c r="R558" s="122"/>
      <c r="S558" s="122"/>
      <c r="T558" s="122"/>
      <c r="U558" s="122"/>
      <c r="V558" s="122"/>
      <c r="W558" s="122"/>
      <c r="X558" s="122"/>
      <c r="Y558" s="239"/>
      <c r="Z558" s="28"/>
      <c r="AA558" s="121" t="str">
        <f ca="1">"Tier "&amp;AK564&amp;""</f>
        <v xml:space="preserve">Tier </v>
      </c>
      <c r="AB558" s="122"/>
      <c r="AC558" s="122"/>
      <c r="AD558" s="122"/>
      <c r="AE558" s="122"/>
      <c r="AF558" s="122"/>
      <c r="AG558" s="122"/>
      <c r="AH558" s="122"/>
      <c r="AI558" s="122"/>
      <c r="AJ558" s="122"/>
      <c r="AK558" s="239"/>
      <c r="AL558" s="28"/>
      <c r="AM558" s="121" t="str">
        <f ca="1">"Tier "&amp;AW564&amp;""</f>
        <v xml:space="preserve">Tier </v>
      </c>
      <c r="AN558" s="122"/>
      <c r="AO558" s="122"/>
      <c r="AP558" s="122"/>
      <c r="AQ558" s="122"/>
      <c r="AR558" s="122"/>
      <c r="AS558" s="122"/>
      <c r="AT558" s="122"/>
      <c r="AU558" s="122"/>
      <c r="AV558" s="122"/>
      <c r="AW558" s="239"/>
      <c r="AX558" s="28"/>
      <c r="AY558" s="121" t="str">
        <f ca="1">"Tier "&amp;BI564&amp;""</f>
        <v xml:space="preserve">Tier </v>
      </c>
      <c r="AZ558" s="122"/>
      <c r="BA558" s="122"/>
      <c r="BB558" s="122"/>
      <c r="BC558" s="122"/>
      <c r="BD558" s="122"/>
      <c r="BE558" s="122"/>
      <c r="BF558" s="122"/>
      <c r="BG558" s="122"/>
      <c r="BH558" s="122"/>
      <c r="BI558" s="239"/>
      <c r="BJ558" s="29"/>
      <c r="BK558" s="1"/>
    </row>
    <row r="559" spans="1:63" x14ac:dyDescent="0.25">
      <c r="A559" s="1"/>
      <c r="B559" s="27"/>
      <c r="C559" s="326" t="s">
        <v>91</v>
      </c>
      <c r="D559" s="325"/>
      <c r="E559" s="327"/>
      <c r="F559" s="328" t="str">
        <f ca="1">IFERROR(IF(INDEX('Staff List'!$C$9:$C$358, MATCH(M565, 'Staff List'!$B$9:$B$358, 0))="", "", INDEX('Staff List'!$C$9:$C$358, MATCH(M565, 'Staff List'!$B$9:$B$358, 0))), "")</f>
        <v/>
      </c>
      <c r="G559" s="329"/>
      <c r="H559" s="329"/>
      <c r="I559" s="329"/>
      <c r="J559" s="329"/>
      <c r="K559" s="329"/>
      <c r="L559" s="329"/>
      <c r="M559" s="330"/>
      <c r="N559" s="28"/>
      <c r="O559" s="326" t="s">
        <v>91</v>
      </c>
      <c r="P559" s="325"/>
      <c r="Q559" s="327"/>
      <c r="R559" s="328" t="str">
        <f ca="1">IFERROR(IF(INDEX('Staff List'!$C$9:$C$358, MATCH(Y565, 'Staff List'!$B$9:$B$358, 0))="", "", INDEX('Staff List'!$C$9:$C$358, MATCH(Y565, 'Staff List'!$B$9:$B$358, 0))), "")</f>
        <v/>
      </c>
      <c r="S559" s="329"/>
      <c r="T559" s="329"/>
      <c r="U559" s="329"/>
      <c r="V559" s="329"/>
      <c r="W559" s="329"/>
      <c r="X559" s="329"/>
      <c r="Y559" s="330"/>
      <c r="Z559" s="28"/>
      <c r="AA559" s="326" t="s">
        <v>91</v>
      </c>
      <c r="AB559" s="325"/>
      <c r="AC559" s="327"/>
      <c r="AD559" s="328" t="str">
        <f ca="1">IFERROR(IF(INDEX('Staff List'!$C$9:$C$358, MATCH(AK565, 'Staff List'!$B$9:$B$358, 0))="", "", INDEX('Staff List'!$C$9:$C$358, MATCH(AK565, 'Staff List'!$B$9:$B$358, 0))), "")</f>
        <v/>
      </c>
      <c r="AE559" s="329"/>
      <c r="AF559" s="329"/>
      <c r="AG559" s="329"/>
      <c r="AH559" s="329"/>
      <c r="AI559" s="329"/>
      <c r="AJ559" s="329"/>
      <c r="AK559" s="330"/>
      <c r="AL559" s="28"/>
      <c r="AM559" s="326" t="s">
        <v>91</v>
      </c>
      <c r="AN559" s="325"/>
      <c r="AO559" s="327"/>
      <c r="AP559" s="328" t="str">
        <f ca="1">IFERROR(IF(INDEX('Staff List'!$C$9:$C$358, MATCH(AW565, 'Staff List'!$B$9:$B$358, 0))="", "", INDEX('Staff List'!$C$9:$C$358, MATCH(AW565, 'Staff List'!$B$9:$B$358, 0))), "")</f>
        <v/>
      </c>
      <c r="AQ559" s="329"/>
      <c r="AR559" s="329"/>
      <c r="AS559" s="329"/>
      <c r="AT559" s="329"/>
      <c r="AU559" s="329"/>
      <c r="AV559" s="329"/>
      <c r="AW559" s="330"/>
      <c r="AX559" s="28"/>
      <c r="AY559" s="326" t="s">
        <v>91</v>
      </c>
      <c r="AZ559" s="325"/>
      <c r="BA559" s="327"/>
      <c r="BB559" s="328" t="str">
        <f ca="1">IFERROR(IF(INDEX('Staff List'!$C$9:$C$358, MATCH(BI565, 'Staff List'!$B$9:$B$358, 0))="", "", INDEX('Staff List'!$C$9:$C$358, MATCH(BI565, 'Staff List'!$B$9:$B$358, 0))), "")</f>
        <v/>
      </c>
      <c r="BC559" s="329"/>
      <c r="BD559" s="329"/>
      <c r="BE559" s="329"/>
      <c r="BF559" s="329"/>
      <c r="BG559" s="329"/>
      <c r="BH559" s="329"/>
      <c r="BI559" s="330"/>
      <c r="BJ559" s="29"/>
      <c r="BK559" s="1"/>
    </row>
    <row r="560" spans="1:63" x14ac:dyDescent="0.25">
      <c r="A560" s="1"/>
      <c r="B560" s="27"/>
      <c r="C560" s="332" t="s">
        <v>90</v>
      </c>
      <c r="D560" s="333"/>
      <c r="E560" s="72" t="str">
        <f ca="1">IFERROR(INDEX('Staff List'!$K$9:$K$358, MATCH(M565, 'Staff List'!$B$9:$B$358, 0)), "")</f>
        <v/>
      </c>
      <c r="F560" s="317" t="str">
        <f ca="1">IFERROR(IF(INDEX('Staff List'!$D$9:$D$358, MATCH(M565, 'Staff List'!$B$9:$B$358, 0))="", "", INDEX('Staff List'!$D$9:$D$358, MATCH(M565, 'Staff List'!$B$9:$B$358, 0))), "")</f>
        <v/>
      </c>
      <c r="G560" s="313"/>
      <c r="H560" s="313"/>
      <c r="I560" s="313"/>
      <c r="J560" s="313"/>
      <c r="K560" s="313"/>
      <c r="L560" s="313"/>
      <c r="M560" s="331"/>
      <c r="N560" s="28"/>
      <c r="O560" s="332" t="s">
        <v>90</v>
      </c>
      <c r="P560" s="333"/>
      <c r="Q560" s="72" t="str">
        <f ca="1">IFERROR(INDEX('Staff List'!$K$9:$K$358, MATCH(Y565, 'Staff List'!$B$9:$B$358, 0)), "")</f>
        <v/>
      </c>
      <c r="R560" s="317" t="str">
        <f ca="1">IFERROR(IF(INDEX('Staff List'!$D$9:$D$358, MATCH(Y565, 'Staff List'!$B$9:$B$358, 0))="", "", INDEX('Staff List'!$D$9:$D$358, MATCH(Y565, 'Staff List'!$B$9:$B$358, 0))), "")</f>
        <v/>
      </c>
      <c r="S560" s="313"/>
      <c r="T560" s="313"/>
      <c r="U560" s="313"/>
      <c r="V560" s="313"/>
      <c r="W560" s="313"/>
      <c r="X560" s="313"/>
      <c r="Y560" s="331"/>
      <c r="Z560" s="28"/>
      <c r="AA560" s="332" t="s">
        <v>90</v>
      </c>
      <c r="AB560" s="333"/>
      <c r="AC560" s="72" t="str">
        <f ca="1">IFERROR(INDEX('Staff List'!$K$9:$K$358, MATCH(AK565, 'Staff List'!$B$9:$B$358, 0)), "")</f>
        <v/>
      </c>
      <c r="AD560" s="317" t="str">
        <f ca="1">IFERROR(IF(INDEX('Staff List'!$D$9:$D$358, MATCH(AK565, 'Staff List'!$B$9:$B$358, 0))="", "", INDEX('Staff List'!$D$9:$D$358, MATCH(AK565, 'Staff List'!$B$9:$B$358, 0))), "")</f>
        <v/>
      </c>
      <c r="AE560" s="313"/>
      <c r="AF560" s="313"/>
      <c r="AG560" s="313"/>
      <c r="AH560" s="313"/>
      <c r="AI560" s="313"/>
      <c r="AJ560" s="313"/>
      <c r="AK560" s="331"/>
      <c r="AL560" s="28"/>
      <c r="AM560" s="332" t="s">
        <v>90</v>
      </c>
      <c r="AN560" s="333"/>
      <c r="AO560" s="72" t="str">
        <f ca="1">IFERROR(INDEX('Staff List'!$K$9:$K$358, MATCH(AW565, 'Staff List'!$B$9:$B$358, 0)), "")</f>
        <v/>
      </c>
      <c r="AP560" s="317" t="str">
        <f ca="1">IFERROR(IF(INDEX('Staff List'!$D$9:$D$358, MATCH(AW565, 'Staff List'!$B$9:$B$358, 0))="", "", INDEX('Staff List'!$D$9:$D$358, MATCH(AW565, 'Staff List'!$B$9:$B$358, 0))), "")</f>
        <v/>
      </c>
      <c r="AQ560" s="313"/>
      <c r="AR560" s="313"/>
      <c r="AS560" s="313"/>
      <c r="AT560" s="313"/>
      <c r="AU560" s="313"/>
      <c r="AV560" s="313"/>
      <c r="AW560" s="331"/>
      <c r="AX560" s="28"/>
      <c r="AY560" s="332" t="s">
        <v>90</v>
      </c>
      <c r="AZ560" s="333"/>
      <c r="BA560" s="72" t="str">
        <f ca="1">IFERROR(INDEX('Staff List'!$K$9:$K$358, MATCH(BI565, 'Staff List'!$B$9:$B$358, 0)), "")</f>
        <v/>
      </c>
      <c r="BB560" s="317" t="str">
        <f ca="1">IFERROR(IF(INDEX('Staff List'!$D$9:$D$358, MATCH(BI565, 'Staff List'!$B$9:$B$358, 0))="", "", INDEX('Staff List'!$D$9:$D$358, MATCH(BI565, 'Staff List'!$B$9:$B$358, 0))), "")</f>
        <v/>
      </c>
      <c r="BC560" s="313"/>
      <c r="BD560" s="313"/>
      <c r="BE560" s="313"/>
      <c r="BF560" s="313"/>
      <c r="BG560" s="313"/>
      <c r="BH560" s="313"/>
      <c r="BI560" s="331"/>
      <c r="BJ560" s="29"/>
      <c r="BK560" s="1"/>
    </row>
    <row r="561" spans="1:63" x14ac:dyDescent="0.25">
      <c r="A561" s="1"/>
      <c r="B561" s="27"/>
      <c r="C561" s="314" t="s">
        <v>95</v>
      </c>
      <c r="D561" s="315"/>
      <c r="E561" s="315"/>
      <c r="F561" s="325"/>
      <c r="G561" s="73" t="str">
        <f ca="1">IFERROR(INDEX('Staff List'!$H$9:$H$358, MATCH(M565, 'Staff List'!$B$9:$B$358, 0)), "")</f>
        <v/>
      </c>
      <c r="H561" s="323" t="str">
        <f ca="1">IFERROR(INDEX('Staff List'!$AU$6:$AU$10, MATCH(G561, 'Staff List'!$AJ$6:$AJ$10, 0)), "")</f>
        <v/>
      </c>
      <c r="I561" s="324"/>
      <c r="J561" s="324"/>
      <c r="K561" s="324"/>
      <c r="L561" s="324"/>
      <c r="M561" s="331"/>
      <c r="N561" s="28"/>
      <c r="O561" s="314" t="s">
        <v>95</v>
      </c>
      <c r="P561" s="315"/>
      <c r="Q561" s="315"/>
      <c r="R561" s="325"/>
      <c r="S561" s="73" t="str">
        <f ca="1">IFERROR(INDEX('Staff List'!$H$9:$H$358, MATCH(Y565, 'Staff List'!$B$9:$B$358, 0)), "")</f>
        <v/>
      </c>
      <c r="T561" s="323" t="str">
        <f ca="1">IFERROR(INDEX('Staff List'!$AU$6:$AU$10, MATCH(S561, 'Staff List'!$AJ$6:$AJ$10, 0)), "")</f>
        <v/>
      </c>
      <c r="U561" s="324"/>
      <c r="V561" s="324"/>
      <c r="W561" s="324"/>
      <c r="X561" s="324"/>
      <c r="Y561" s="331"/>
      <c r="Z561" s="28"/>
      <c r="AA561" s="314" t="s">
        <v>95</v>
      </c>
      <c r="AB561" s="315"/>
      <c r="AC561" s="315"/>
      <c r="AD561" s="325"/>
      <c r="AE561" s="73" t="str">
        <f ca="1">IFERROR(INDEX('Staff List'!$H$9:$H$358, MATCH(AK565, 'Staff List'!$B$9:$B$358, 0)), "")</f>
        <v/>
      </c>
      <c r="AF561" s="323" t="str">
        <f ca="1">IFERROR(INDEX('Staff List'!$AU$6:$AU$10, MATCH(AE561, 'Staff List'!$AJ$6:$AJ$10, 0)), "")</f>
        <v/>
      </c>
      <c r="AG561" s="324"/>
      <c r="AH561" s="324"/>
      <c r="AI561" s="324"/>
      <c r="AJ561" s="324"/>
      <c r="AK561" s="331"/>
      <c r="AL561" s="28"/>
      <c r="AM561" s="314" t="s">
        <v>95</v>
      </c>
      <c r="AN561" s="315"/>
      <c r="AO561" s="315"/>
      <c r="AP561" s="325"/>
      <c r="AQ561" s="73" t="str">
        <f ca="1">IFERROR(INDEX('Staff List'!$H$9:$H$358, MATCH(AW565, 'Staff List'!$B$9:$B$358, 0)), "")</f>
        <v/>
      </c>
      <c r="AR561" s="323" t="str">
        <f ca="1">IFERROR(INDEX('Staff List'!$AU$6:$AU$10, MATCH(AQ561, 'Staff List'!$AJ$6:$AJ$10, 0)), "")</f>
        <v/>
      </c>
      <c r="AS561" s="324"/>
      <c r="AT561" s="324"/>
      <c r="AU561" s="324"/>
      <c r="AV561" s="324"/>
      <c r="AW561" s="331"/>
      <c r="AX561" s="28"/>
      <c r="AY561" s="314" t="s">
        <v>95</v>
      </c>
      <c r="AZ561" s="315"/>
      <c r="BA561" s="315"/>
      <c r="BB561" s="325"/>
      <c r="BC561" s="73" t="str">
        <f ca="1">IFERROR(INDEX('Staff List'!$H$9:$H$358, MATCH(BI565, 'Staff List'!$B$9:$B$358, 0)), "")</f>
        <v/>
      </c>
      <c r="BD561" s="323" t="str">
        <f ca="1">IFERROR(INDEX('Staff List'!$AU$6:$AU$10, MATCH(BC561, 'Staff List'!$AJ$6:$AJ$10, 0)), "")</f>
        <v/>
      </c>
      <c r="BE561" s="324"/>
      <c r="BF561" s="324"/>
      <c r="BG561" s="324"/>
      <c r="BH561" s="324"/>
      <c r="BI561" s="331"/>
      <c r="BJ561" s="29"/>
      <c r="BK561" s="1"/>
    </row>
    <row r="562" spans="1:63" x14ac:dyDescent="0.25">
      <c r="A562" s="1"/>
      <c r="B562" s="27"/>
      <c r="C562" s="314" t="s">
        <v>94</v>
      </c>
      <c r="D562" s="315"/>
      <c r="E562" s="315"/>
      <c r="F562" s="315"/>
      <c r="G562" s="74" t="str">
        <f ca="1">IFERROR(INDEX('Staff List'!$G$9:$G$358, MATCH(M565, 'Staff List'!$B$9:$B$358, 0)), "")</f>
        <v/>
      </c>
      <c r="H562" s="317" t="str">
        <f ca="1">IFERROR(INDEX('Staff List'!$AP$6:$AP$8, MATCH(G562, 'Staff List'!$AI$6:$AI$8, 0)), "")</f>
        <v/>
      </c>
      <c r="I562" s="313"/>
      <c r="J562" s="313"/>
      <c r="K562" s="313"/>
      <c r="L562" s="313"/>
      <c r="M562" s="331"/>
      <c r="N562" s="28"/>
      <c r="O562" s="314" t="s">
        <v>94</v>
      </c>
      <c r="P562" s="315"/>
      <c r="Q562" s="315"/>
      <c r="R562" s="315"/>
      <c r="S562" s="74" t="str">
        <f ca="1">IFERROR(INDEX('Staff List'!$G$9:$G$358, MATCH(Y565, 'Staff List'!$B$9:$B$358, 0)), "")</f>
        <v/>
      </c>
      <c r="T562" s="317" t="str">
        <f ca="1">IFERROR(INDEX('Staff List'!$AP$6:$AP$8, MATCH(S562, 'Staff List'!$AI$6:$AI$8, 0)), "")</f>
        <v/>
      </c>
      <c r="U562" s="313"/>
      <c r="V562" s="313"/>
      <c r="W562" s="313"/>
      <c r="X562" s="313"/>
      <c r="Y562" s="331"/>
      <c r="Z562" s="28"/>
      <c r="AA562" s="314" t="s">
        <v>94</v>
      </c>
      <c r="AB562" s="315"/>
      <c r="AC562" s="315"/>
      <c r="AD562" s="315"/>
      <c r="AE562" s="74" t="str">
        <f ca="1">IFERROR(INDEX('Staff List'!$G$9:$G$358, MATCH(AK565, 'Staff List'!$B$9:$B$358, 0)), "")</f>
        <v/>
      </c>
      <c r="AF562" s="317" t="str">
        <f ca="1">IFERROR(INDEX('Staff List'!$AP$6:$AP$8, MATCH(AE562, 'Staff List'!$AI$6:$AI$8, 0)), "")</f>
        <v/>
      </c>
      <c r="AG562" s="313"/>
      <c r="AH562" s="313"/>
      <c r="AI562" s="313"/>
      <c r="AJ562" s="313"/>
      <c r="AK562" s="331"/>
      <c r="AL562" s="28"/>
      <c r="AM562" s="314" t="s">
        <v>94</v>
      </c>
      <c r="AN562" s="315"/>
      <c r="AO562" s="315"/>
      <c r="AP562" s="315"/>
      <c r="AQ562" s="74" t="str">
        <f ca="1">IFERROR(INDEX('Staff List'!$G$9:$G$358, MATCH(AW565, 'Staff List'!$B$9:$B$358, 0)), "")</f>
        <v/>
      </c>
      <c r="AR562" s="317" t="str">
        <f ca="1">IFERROR(INDEX('Staff List'!$AP$6:$AP$8, MATCH(AQ562, 'Staff List'!$AI$6:$AI$8, 0)), "")</f>
        <v/>
      </c>
      <c r="AS562" s="313"/>
      <c r="AT562" s="313"/>
      <c r="AU562" s="313"/>
      <c r="AV562" s="313"/>
      <c r="AW562" s="331"/>
      <c r="AX562" s="28"/>
      <c r="AY562" s="314" t="s">
        <v>94</v>
      </c>
      <c r="AZ562" s="315"/>
      <c r="BA562" s="315"/>
      <c r="BB562" s="315"/>
      <c r="BC562" s="74" t="str">
        <f ca="1">IFERROR(INDEX('Staff List'!$G$9:$G$358, MATCH(BI565, 'Staff List'!$B$9:$B$358, 0)), "")</f>
        <v/>
      </c>
      <c r="BD562" s="317" t="str">
        <f ca="1">IFERROR(INDEX('Staff List'!$AP$6:$AP$8, MATCH(BC562, 'Staff List'!$AI$6:$AI$8, 0)), "")</f>
        <v/>
      </c>
      <c r="BE562" s="313"/>
      <c r="BF562" s="313"/>
      <c r="BG562" s="313"/>
      <c r="BH562" s="313"/>
      <c r="BI562" s="331"/>
      <c r="BJ562" s="29"/>
      <c r="BK562" s="1"/>
    </row>
    <row r="563" spans="1:63" x14ac:dyDescent="0.25">
      <c r="A563" s="1"/>
      <c r="B563" s="27"/>
      <c r="C563" s="314" t="s">
        <v>97</v>
      </c>
      <c r="D563" s="315"/>
      <c r="E563" s="315"/>
      <c r="F563" s="319"/>
      <c r="G563" s="320"/>
      <c r="H563" s="317" t="str">
        <f ca="1">IFERROR(INDEX('Staff List'!$AT$6:$AT$8, MATCH(E560, 'Staff List'!$AM$6:$AM$8, 0)), "")</f>
        <v/>
      </c>
      <c r="I563" s="313"/>
      <c r="J563" s="313"/>
      <c r="K563" s="313"/>
      <c r="L563" s="313"/>
      <c r="M563" s="75" t="e">
        <f ca="1">INDEX($BY$2:$BY$401, MATCH(M566, $BT$2:$BT$401, 0))</f>
        <v>#N/A</v>
      </c>
      <c r="N563" s="28"/>
      <c r="O563" s="314" t="s">
        <v>97</v>
      </c>
      <c r="P563" s="315"/>
      <c r="Q563" s="315"/>
      <c r="R563" s="319"/>
      <c r="S563" s="320"/>
      <c r="T563" s="317" t="str">
        <f ca="1">IFERROR(INDEX('Staff List'!$AT$6:$AT$8, MATCH(Q560, 'Staff List'!$AM$6:$AM$8, 0)), "")</f>
        <v/>
      </c>
      <c r="U563" s="313"/>
      <c r="V563" s="313"/>
      <c r="W563" s="313"/>
      <c r="X563" s="313"/>
      <c r="Y563" s="75" t="e">
        <f ca="1">INDEX($BY$2:$BY$401, MATCH(Y566, $BT$2:$BT$401, 0))</f>
        <v>#N/A</v>
      </c>
      <c r="Z563" s="28"/>
      <c r="AA563" s="314" t="s">
        <v>97</v>
      </c>
      <c r="AB563" s="315"/>
      <c r="AC563" s="315"/>
      <c r="AD563" s="319"/>
      <c r="AE563" s="320"/>
      <c r="AF563" s="317" t="str">
        <f ca="1">IFERROR(INDEX('Staff List'!$AT$6:$AT$8, MATCH(AC560, 'Staff List'!$AM$6:$AM$8, 0)), "")</f>
        <v/>
      </c>
      <c r="AG563" s="313"/>
      <c r="AH563" s="313"/>
      <c r="AI563" s="313"/>
      <c r="AJ563" s="313"/>
      <c r="AK563" s="75" t="e">
        <f ca="1">INDEX($BY$2:$BY$401, MATCH(AK566, $BT$2:$BT$401, 0))</f>
        <v>#N/A</v>
      </c>
      <c r="AL563" s="28"/>
      <c r="AM563" s="314" t="s">
        <v>97</v>
      </c>
      <c r="AN563" s="315"/>
      <c r="AO563" s="315"/>
      <c r="AP563" s="319"/>
      <c r="AQ563" s="320"/>
      <c r="AR563" s="317" t="str">
        <f ca="1">IFERROR(INDEX('Staff List'!$AT$6:$AT$8, MATCH(AO560, 'Staff List'!$AM$6:$AM$8, 0)), "")</f>
        <v/>
      </c>
      <c r="AS563" s="313"/>
      <c r="AT563" s="313"/>
      <c r="AU563" s="313"/>
      <c r="AV563" s="313"/>
      <c r="AW563" s="75" t="e">
        <f ca="1">INDEX($BY$2:$BY$401, MATCH(AW566, $BT$2:$BT$401, 0))</f>
        <v>#N/A</v>
      </c>
      <c r="AX563" s="28"/>
      <c r="AY563" s="314" t="s">
        <v>97</v>
      </c>
      <c r="AZ563" s="315"/>
      <c r="BA563" s="315"/>
      <c r="BB563" s="319"/>
      <c r="BC563" s="320"/>
      <c r="BD563" s="317" t="str">
        <f ca="1">IFERROR(INDEX('Staff List'!$AT$6:$AT$8, MATCH(BA560, 'Staff List'!$AM$6:$AM$8, 0)), "")</f>
        <v/>
      </c>
      <c r="BE563" s="313"/>
      <c r="BF563" s="313"/>
      <c r="BG563" s="313"/>
      <c r="BH563" s="313"/>
      <c r="BI563" s="75" t="e">
        <f ca="1">INDEX($BY$2:$BY$401, MATCH(BI566, $BT$2:$BT$401, 0))</f>
        <v>#N/A</v>
      </c>
      <c r="BJ563" s="29"/>
      <c r="BK563" s="1"/>
    </row>
    <row r="564" spans="1:63" x14ac:dyDescent="0.25">
      <c r="A564" s="1"/>
      <c r="B564" s="27"/>
      <c r="C564" s="314" t="s">
        <v>93</v>
      </c>
      <c r="D564" s="315"/>
      <c r="E564" s="316"/>
      <c r="F564" s="313" t="str">
        <f ca="1">IFERROR(IF(INDEX('Staff List'!$M$9:$M$358, MATCH(M565, 'Staff List'!$B$9:$B$358, 0))="", "", INDEX('Staff List'!$M$9:$M$358, MATCH(M565, 'Staff List'!$B$9:$B$358, 0))), "")</f>
        <v/>
      </c>
      <c r="G564" s="313"/>
      <c r="H564" s="313"/>
      <c r="I564" s="313"/>
      <c r="J564" s="313"/>
      <c r="K564" s="313"/>
      <c r="L564" s="313"/>
      <c r="M564" s="75" t="str">
        <f ca="1">IFERROR(INDEX($BO$2:$BO$351, MATCH(M563, $BP$2:$BP$351, 0)), "")</f>
        <v/>
      </c>
      <c r="N564" s="28"/>
      <c r="O564" s="314" t="s">
        <v>93</v>
      </c>
      <c r="P564" s="315"/>
      <c r="Q564" s="316"/>
      <c r="R564" s="313" t="str">
        <f ca="1">IFERROR(IF(INDEX('Staff List'!$M$9:$M$358, MATCH(Y565, 'Staff List'!$B$9:$B$358, 0))="", "", INDEX('Staff List'!$M$9:$M$358, MATCH(Y565, 'Staff List'!$B$9:$B$358, 0))), "")</f>
        <v/>
      </c>
      <c r="S564" s="313"/>
      <c r="T564" s="313"/>
      <c r="U564" s="313"/>
      <c r="V564" s="313"/>
      <c r="W564" s="313"/>
      <c r="X564" s="313"/>
      <c r="Y564" s="75" t="str">
        <f ca="1">IFERROR(INDEX($BO$2:$BO$351, MATCH(Y563, $BP$2:$BP$351, 0)), "")</f>
        <v/>
      </c>
      <c r="Z564" s="28"/>
      <c r="AA564" s="314" t="s">
        <v>93</v>
      </c>
      <c r="AB564" s="315"/>
      <c r="AC564" s="316"/>
      <c r="AD564" s="313" t="str">
        <f ca="1">IFERROR(IF(INDEX('Staff List'!$M$9:$M$358, MATCH(AK565, 'Staff List'!$B$9:$B$358, 0))="", "", INDEX('Staff List'!$M$9:$M$358, MATCH(AK565, 'Staff List'!$B$9:$B$358, 0))), "")</f>
        <v/>
      </c>
      <c r="AE564" s="313"/>
      <c r="AF564" s="313"/>
      <c r="AG564" s="313"/>
      <c r="AH564" s="313"/>
      <c r="AI564" s="313"/>
      <c r="AJ564" s="313"/>
      <c r="AK564" s="75" t="str">
        <f ca="1">IFERROR(INDEX($BO$2:$BO$351, MATCH(AK563, $BP$2:$BP$351, 0)), "")</f>
        <v/>
      </c>
      <c r="AL564" s="28"/>
      <c r="AM564" s="314" t="s">
        <v>93</v>
      </c>
      <c r="AN564" s="315"/>
      <c r="AO564" s="316"/>
      <c r="AP564" s="313" t="str">
        <f ca="1">IFERROR(IF(INDEX('Staff List'!$M$9:$M$358, MATCH(AW565, 'Staff List'!$B$9:$B$358, 0))="", "", INDEX('Staff List'!$M$9:$M$358, MATCH(AW565, 'Staff List'!$B$9:$B$358, 0))), "")</f>
        <v/>
      </c>
      <c r="AQ564" s="313"/>
      <c r="AR564" s="313"/>
      <c r="AS564" s="313"/>
      <c r="AT564" s="313"/>
      <c r="AU564" s="313"/>
      <c r="AV564" s="313"/>
      <c r="AW564" s="75" t="str">
        <f ca="1">IFERROR(INDEX($BO$2:$BO$351, MATCH(AW563, $BP$2:$BP$351, 0)), "")</f>
        <v/>
      </c>
      <c r="AX564" s="28"/>
      <c r="AY564" s="314" t="s">
        <v>93</v>
      </c>
      <c r="AZ564" s="315"/>
      <c r="BA564" s="316"/>
      <c r="BB564" s="313" t="str">
        <f ca="1">IFERROR(IF(INDEX('Staff List'!$M$9:$M$358, MATCH(BI565, 'Staff List'!$B$9:$B$358, 0))="", "", INDEX('Staff List'!$M$9:$M$358, MATCH(BI565, 'Staff List'!$B$9:$B$358, 0))), "")</f>
        <v/>
      </c>
      <c r="BC564" s="313"/>
      <c r="BD564" s="313"/>
      <c r="BE564" s="313"/>
      <c r="BF564" s="313"/>
      <c r="BG564" s="313"/>
      <c r="BH564" s="313"/>
      <c r="BI564" s="75" t="str">
        <f ca="1">IFERROR(INDEX($BO$2:$BO$351, MATCH(BI563, $BP$2:$BP$351, 0)), "")</f>
        <v/>
      </c>
      <c r="BJ564" s="29"/>
      <c r="BK564" s="1"/>
    </row>
    <row r="565" spans="1:63" x14ac:dyDescent="0.25">
      <c r="A565" s="1"/>
      <c r="B565" s="27"/>
      <c r="C565" s="314" t="s">
        <v>92</v>
      </c>
      <c r="D565" s="315"/>
      <c r="E565" s="316"/>
      <c r="F565" s="317" t="str">
        <f ca="1">IFERROR(IF(INDEX('Staff List'!$Q$9:$Q$358, MATCH(M565, 'Staff List'!$B$9:$B$358, 0))="", "", INDEX('Staff List'!$Q$9:$Q$358, MATCH(M565, 'Staff List'!$B$9:$B$358, 0))), "")</f>
        <v/>
      </c>
      <c r="G565" s="313"/>
      <c r="H565" s="313"/>
      <c r="I565" s="313"/>
      <c r="J565" s="313"/>
      <c r="K565" s="313"/>
      <c r="L565" s="313"/>
      <c r="M565" s="75" t="str">
        <f ca="1">IFERROR(IF(M563="", "", INDEX($BN$2:$BN$351, MATCH(M563, $BP$2:$BP$351, 0))), "")</f>
        <v/>
      </c>
      <c r="N565" s="28"/>
      <c r="O565" s="314" t="s">
        <v>92</v>
      </c>
      <c r="P565" s="315"/>
      <c r="Q565" s="316"/>
      <c r="R565" s="317" t="str">
        <f ca="1">IFERROR(IF(INDEX('Staff List'!$Q$9:$Q$358, MATCH(Y565, 'Staff List'!$B$9:$B$358, 0))="", "", INDEX('Staff List'!$Q$9:$Q$358, MATCH(Y565, 'Staff List'!$B$9:$B$358, 0))), "")</f>
        <v/>
      </c>
      <c r="S565" s="313"/>
      <c r="T565" s="313"/>
      <c r="U565" s="313"/>
      <c r="V565" s="313"/>
      <c r="W565" s="313"/>
      <c r="X565" s="313"/>
      <c r="Y565" s="75" t="str">
        <f ca="1">IFERROR(IF(Y563="", "", INDEX($BN$2:$BN$351, MATCH(Y563, $BP$2:$BP$351, 0))), "")</f>
        <v/>
      </c>
      <c r="Z565" s="28"/>
      <c r="AA565" s="314" t="s">
        <v>92</v>
      </c>
      <c r="AB565" s="315"/>
      <c r="AC565" s="316"/>
      <c r="AD565" s="317" t="str">
        <f ca="1">IFERROR(IF(INDEX('Staff List'!$Q$9:$Q$358, MATCH(AK565, 'Staff List'!$B$9:$B$358, 0))="", "", INDEX('Staff List'!$Q$9:$Q$358, MATCH(AK565, 'Staff List'!$B$9:$B$358, 0))), "")</f>
        <v/>
      </c>
      <c r="AE565" s="313"/>
      <c r="AF565" s="313"/>
      <c r="AG565" s="313"/>
      <c r="AH565" s="313"/>
      <c r="AI565" s="313"/>
      <c r="AJ565" s="313"/>
      <c r="AK565" s="75" t="str">
        <f ca="1">IFERROR(IF(AK563="", "", INDEX($BN$2:$BN$351, MATCH(AK563, $BP$2:$BP$351, 0))), "")</f>
        <v/>
      </c>
      <c r="AL565" s="28"/>
      <c r="AM565" s="314" t="s">
        <v>92</v>
      </c>
      <c r="AN565" s="315"/>
      <c r="AO565" s="316"/>
      <c r="AP565" s="317" t="str">
        <f ca="1">IFERROR(IF(INDEX('Staff List'!$Q$9:$Q$358, MATCH(AW565, 'Staff List'!$B$9:$B$358, 0))="", "", INDEX('Staff List'!$Q$9:$Q$358, MATCH(AW565, 'Staff List'!$B$9:$B$358, 0))), "")</f>
        <v/>
      </c>
      <c r="AQ565" s="313"/>
      <c r="AR565" s="313"/>
      <c r="AS565" s="313"/>
      <c r="AT565" s="313"/>
      <c r="AU565" s="313"/>
      <c r="AV565" s="313"/>
      <c r="AW565" s="75" t="str">
        <f ca="1">IFERROR(IF(AW563="", "", INDEX($BN$2:$BN$351, MATCH(AW563, $BP$2:$BP$351, 0))), "")</f>
        <v/>
      </c>
      <c r="AX565" s="28"/>
      <c r="AY565" s="314" t="s">
        <v>92</v>
      </c>
      <c r="AZ565" s="315"/>
      <c r="BA565" s="316"/>
      <c r="BB565" s="317" t="str">
        <f ca="1">IFERROR(IF(INDEX('Staff List'!$Q$9:$Q$358, MATCH(BI565, 'Staff List'!$B$9:$B$358, 0))="", "", INDEX('Staff List'!$Q$9:$Q$358, MATCH(BI565, 'Staff List'!$B$9:$B$358, 0))), "")</f>
        <v/>
      </c>
      <c r="BC565" s="313"/>
      <c r="BD565" s="313"/>
      <c r="BE565" s="313"/>
      <c r="BF565" s="313"/>
      <c r="BG565" s="313"/>
      <c r="BH565" s="313"/>
      <c r="BI565" s="75" t="str">
        <f ca="1">IFERROR(IF(BI563="", "", INDEX($BN$2:$BN$351, MATCH(BI563, $BP$2:$BP$351, 0))), "")</f>
        <v/>
      </c>
      <c r="BJ565" s="29"/>
      <c r="BK565" s="1"/>
    </row>
    <row r="566" spans="1:63" x14ac:dyDescent="0.25">
      <c r="A566" s="1"/>
      <c r="B566" s="27"/>
      <c r="C566" s="318" t="s">
        <v>96</v>
      </c>
      <c r="D566" s="319"/>
      <c r="E566" s="320"/>
      <c r="F566" s="321" t="str">
        <f ca="1">IFERROR(IF(INDEX('Staff List'!$U$9:$U$358, MATCH(M565, 'Staff List'!$B$9:$B$358, 0))="", "", INDEX('Staff List'!$U$9:$U$358, MATCH(M565, 'Staff List'!$B$9:$B$358, 0))), "")</f>
        <v/>
      </c>
      <c r="G566" s="322"/>
      <c r="H566" s="322"/>
      <c r="I566" s="322"/>
      <c r="J566" s="322"/>
      <c r="K566" s="322"/>
      <c r="L566" s="322"/>
      <c r="M566" s="81">
        <f ca="1">BI556+1</f>
        <v>765</v>
      </c>
      <c r="N566" s="28"/>
      <c r="O566" s="318" t="s">
        <v>96</v>
      </c>
      <c r="P566" s="319"/>
      <c r="Q566" s="320"/>
      <c r="R566" s="321" t="str">
        <f ca="1">IFERROR(IF(INDEX('Staff List'!$U$9:$U$358, MATCH(Y565, 'Staff List'!$B$9:$B$358, 0))="", "", INDEX('Staff List'!$U$9:$U$358, MATCH(Y565, 'Staff List'!$B$9:$B$358, 0))), "")</f>
        <v/>
      </c>
      <c r="S566" s="322"/>
      <c r="T566" s="322"/>
      <c r="U566" s="322"/>
      <c r="V566" s="322"/>
      <c r="W566" s="322"/>
      <c r="X566" s="322"/>
      <c r="Y566" s="81">
        <f ca="1">M566+1</f>
        <v>766</v>
      </c>
      <c r="Z566" s="28"/>
      <c r="AA566" s="318" t="s">
        <v>96</v>
      </c>
      <c r="AB566" s="319"/>
      <c r="AC566" s="320"/>
      <c r="AD566" s="321" t="str">
        <f ca="1">IFERROR(IF(INDEX('Staff List'!$U$9:$U$358, MATCH(AK565, 'Staff List'!$B$9:$B$358, 0))="", "", INDEX('Staff List'!$U$9:$U$358, MATCH(AK565, 'Staff List'!$B$9:$B$358, 0))), "")</f>
        <v/>
      </c>
      <c r="AE566" s="322"/>
      <c r="AF566" s="322"/>
      <c r="AG566" s="322"/>
      <c r="AH566" s="322"/>
      <c r="AI566" s="322"/>
      <c r="AJ566" s="322"/>
      <c r="AK566" s="81">
        <f ca="1">Y566+1</f>
        <v>767</v>
      </c>
      <c r="AL566" s="28"/>
      <c r="AM566" s="318" t="s">
        <v>96</v>
      </c>
      <c r="AN566" s="319"/>
      <c r="AO566" s="320"/>
      <c r="AP566" s="321" t="str">
        <f ca="1">IFERROR(IF(INDEX('Staff List'!$U$9:$U$358, MATCH(AW565, 'Staff List'!$B$9:$B$358, 0))="", "", INDEX('Staff List'!$U$9:$U$358, MATCH(AW565, 'Staff List'!$B$9:$B$358, 0))), "")</f>
        <v/>
      </c>
      <c r="AQ566" s="322"/>
      <c r="AR566" s="322"/>
      <c r="AS566" s="322"/>
      <c r="AT566" s="322"/>
      <c r="AU566" s="322"/>
      <c r="AV566" s="322"/>
      <c r="AW566" s="81">
        <f ca="1">AK566+1</f>
        <v>768</v>
      </c>
      <c r="AX566" s="28"/>
      <c r="AY566" s="318" t="s">
        <v>96</v>
      </c>
      <c r="AZ566" s="319"/>
      <c r="BA566" s="320"/>
      <c r="BB566" s="321" t="str">
        <f ca="1">IFERROR(IF(INDEX('Staff List'!$U$9:$U$358, MATCH(BI565, 'Staff List'!$B$9:$B$358, 0))="", "", INDEX('Staff List'!$U$9:$U$358, MATCH(BI565, 'Staff List'!$B$9:$B$358, 0))), "")</f>
        <v/>
      </c>
      <c r="BC566" s="322"/>
      <c r="BD566" s="322"/>
      <c r="BE566" s="322"/>
      <c r="BF566" s="322"/>
      <c r="BG566" s="322"/>
      <c r="BH566" s="322"/>
      <c r="BI566" s="81">
        <f ca="1">AW566+1</f>
        <v>769</v>
      </c>
      <c r="BJ566" s="29"/>
      <c r="BK566" s="1"/>
    </row>
    <row r="567" spans="1:63" x14ac:dyDescent="0.25">
      <c r="A567" s="1"/>
      <c r="B567" s="27"/>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c r="BA567" s="28"/>
      <c r="BB567" s="28"/>
      <c r="BC567" s="28"/>
      <c r="BD567" s="28"/>
      <c r="BE567" s="28"/>
      <c r="BF567" s="28"/>
      <c r="BG567" s="28"/>
      <c r="BH567" s="28"/>
      <c r="BI567" s="28"/>
      <c r="BJ567" s="29"/>
      <c r="BK567" s="1"/>
    </row>
    <row r="568" spans="1:63" x14ac:dyDescent="0.25">
      <c r="A568" s="1"/>
      <c r="B568" s="27"/>
      <c r="C568" s="121" t="str">
        <f ca="1">"Tier "&amp;M574&amp;""</f>
        <v xml:space="preserve">Tier </v>
      </c>
      <c r="D568" s="122"/>
      <c r="E568" s="122"/>
      <c r="F568" s="122"/>
      <c r="G568" s="122"/>
      <c r="H568" s="122"/>
      <c r="I568" s="122"/>
      <c r="J568" s="122"/>
      <c r="K568" s="122"/>
      <c r="L568" s="122"/>
      <c r="M568" s="239"/>
      <c r="N568" s="28"/>
      <c r="O568" s="121" t="str">
        <f ca="1">"Tier "&amp;Y574&amp;""</f>
        <v xml:space="preserve">Tier </v>
      </c>
      <c r="P568" s="122"/>
      <c r="Q568" s="122"/>
      <c r="R568" s="122"/>
      <c r="S568" s="122"/>
      <c r="T568" s="122"/>
      <c r="U568" s="122"/>
      <c r="V568" s="122"/>
      <c r="W568" s="122"/>
      <c r="X568" s="122"/>
      <c r="Y568" s="239"/>
      <c r="Z568" s="28"/>
      <c r="AA568" s="121" t="str">
        <f ca="1">"Tier "&amp;AK574&amp;""</f>
        <v xml:space="preserve">Tier </v>
      </c>
      <c r="AB568" s="122"/>
      <c r="AC568" s="122"/>
      <c r="AD568" s="122"/>
      <c r="AE568" s="122"/>
      <c r="AF568" s="122"/>
      <c r="AG568" s="122"/>
      <c r="AH568" s="122"/>
      <c r="AI568" s="122"/>
      <c r="AJ568" s="122"/>
      <c r="AK568" s="239"/>
      <c r="AL568" s="28"/>
      <c r="AM568" s="121" t="str">
        <f ca="1">"Tier "&amp;AW574&amp;""</f>
        <v xml:space="preserve">Tier </v>
      </c>
      <c r="AN568" s="122"/>
      <c r="AO568" s="122"/>
      <c r="AP568" s="122"/>
      <c r="AQ568" s="122"/>
      <c r="AR568" s="122"/>
      <c r="AS568" s="122"/>
      <c r="AT568" s="122"/>
      <c r="AU568" s="122"/>
      <c r="AV568" s="122"/>
      <c r="AW568" s="239"/>
      <c r="AX568" s="28"/>
      <c r="AY568" s="121" t="str">
        <f ca="1">"Tier "&amp;BI574&amp;""</f>
        <v xml:space="preserve">Tier </v>
      </c>
      <c r="AZ568" s="122"/>
      <c r="BA568" s="122"/>
      <c r="BB568" s="122"/>
      <c r="BC568" s="122"/>
      <c r="BD568" s="122"/>
      <c r="BE568" s="122"/>
      <c r="BF568" s="122"/>
      <c r="BG568" s="122"/>
      <c r="BH568" s="122"/>
      <c r="BI568" s="239"/>
      <c r="BJ568" s="29"/>
      <c r="BK568" s="1"/>
    </row>
    <row r="569" spans="1:63" x14ac:dyDescent="0.25">
      <c r="A569" s="1"/>
      <c r="B569" s="27"/>
      <c r="C569" s="326" t="s">
        <v>91</v>
      </c>
      <c r="D569" s="325"/>
      <c r="E569" s="327"/>
      <c r="F569" s="328" t="str">
        <f ca="1">IFERROR(IF(INDEX('Staff List'!$C$9:$C$358, MATCH(M575, 'Staff List'!$B$9:$B$358, 0))="", "", INDEX('Staff List'!$C$9:$C$358, MATCH(M575, 'Staff List'!$B$9:$B$358, 0))), "")</f>
        <v/>
      </c>
      <c r="G569" s="329"/>
      <c r="H569" s="329"/>
      <c r="I569" s="329"/>
      <c r="J569" s="329"/>
      <c r="K569" s="329"/>
      <c r="L569" s="329"/>
      <c r="M569" s="330"/>
      <c r="N569" s="28"/>
      <c r="O569" s="326" t="s">
        <v>91</v>
      </c>
      <c r="P569" s="325"/>
      <c r="Q569" s="327"/>
      <c r="R569" s="328" t="str">
        <f ca="1">IFERROR(IF(INDEX('Staff List'!$C$9:$C$358, MATCH(Y575, 'Staff List'!$B$9:$B$358, 0))="", "", INDEX('Staff List'!$C$9:$C$358, MATCH(Y575, 'Staff List'!$B$9:$B$358, 0))), "")</f>
        <v/>
      </c>
      <c r="S569" s="329"/>
      <c r="T569" s="329"/>
      <c r="U569" s="329"/>
      <c r="V569" s="329"/>
      <c r="W569" s="329"/>
      <c r="X569" s="329"/>
      <c r="Y569" s="330"/>
      <c r="Z569" s="28"/>
      <c r="AA569" s="326" t="s">
        <v>91</v>
      </c>
      <c r="AB569" s="325"/>
      <c r="AC569" s="327"/>
      <c r="AD569" s="328" t="str">
        <f ca="1">IFERROR(IF(INDEX('Staff List'!$C$9:$C$358, MATCH(AK575, 'Staff List'!$B$9:$B$358, 0))="", "", INDEX('Staff List'!$C$9:$C$358, MATCH(AK575, 'Staff List'!$B$9:$B$358, 0))), "")</f>
        <v/>
      </c>
      <c r="AE569" s="329"/>
      <c r="AF569" s="329"/>
      <c r="AG569" s="329"/>
      <c r="AH569" s="329"/>
      <c r="AI569" s="329"/>
      <c r="AJ569" s="329"/>
      <c r="AK569" s="330"/>
      <c r="AL569" s="28"/>
      <c r="AM569" s="326" t="s">
        <v>91</v>
      </c>
      <c r="AN569" s="325"/>
      <c r="AO569" s="327"/>
      <c r="AP569" s="328" t="str">
        <f ca="1">IFERROR(IF(INDEX('Staff List'!$C$9:$C$358, MATCH(AW575, 'Staff List'!$B$9:$B$358, 0))="", "", INDEX('Staff List'!$C$9:$C$358, MATCH(AW575, 'Staff List'!$B$9:$B$358, 0))), "")</f>
        <v/>
      </c>
      <c r="AQ569" s="329"/>
      <c r="AR569" s="329"/>
      <c r="AS569" s="329"/>
      <c r="AT569" s="329"/>
      <c r="AU569" s="329"/>
      <c r="AV569" s="329"/>
      <c r="AW569" s="330"/>
      <c r="AX569" s="28"/>
      <c r="AY569" s="326" t="s">
        <v>91</v>
      </c>
      <c r="AZ569" s="325"/>
      <c r="BA569" s="327"/>
      <c r="BB569" s="328" t="str">
        <f ca="1">IFERROR(IF(INDEX('Staff List'!$C$9:$C$358, MATCH(BI575, 'Staff List'!$B$9:$B$358, 0))="", "", INDEX('Staff List'!$C$9:$C$358, MATCH(BI575, 'Staff List'!$B$9:$B$358, 0))), "")</f>
        <v/>
      </c>
      <c r="BC569" s="329"/>
      <c r="BD569" s="329"/>
      <c r="BE569" s="329"/>
      <c r="BF569" s="329"/>
      <c r="BG569" s="329"/>
      <c r="BH569" s="329"/>
      <c r="BI569" s="330"/>
      <c r="BJ569" s="29"/>
      <c r="BK569" s="1"/>
    </row>
    <row r="570" spans="1:63" x14ac:dyDescent="0.25">
      <c r="A570" s="1"/>
      <c r="B570" s="27"/>
      <c r="C570" s="332" t="s">
        <v>90</v>
      </c>
      <c r="D570" s="333"/>
      <c r="E570" s="72" t="str">
        <f ca="1">IFERROR(INDEX('Staff List'!$K$9:$K$358, MATCH(M575, 'Staff List'!$B$9:$B$358, 0)), "")</f>
        <v/>
      </c>
      <c r="F570" s="317" t="str">
        <f ca="1">IFERROR(IF(INDEX('Staff List'!$D$9:$D$358, MATCH(M575, 'Staff List'!$B$9:$B$358, 0))="", "", INDEX('Staff List'!$D$9:$D$358, MATCH(M575, 'Staff List'!$B$9:$B$358, 0))), "")</f>
        <v/>
      </c>
      <c r="G570" s="313"/>
      <c r="H570" s="313"/>
      <c r="I570" s="313"/>
      <c r="J570" s="313"/>
      <c r="K570" s="313"/>
      <c r="L570" s="313"/>
      <c r="M570" s="331"/>
      <c r="N570" s="28"/>
      <c r="O570" s="332" t="s">
        <v>90</v>
      </c>
      <c r="P570" s="333"/>
      <c r="Q570" s="72" t="str">
        <f ca="1">IFERROR(INDEX('Staff List'!$K$9:$K$358, MATCH(Y575, 'Staff List'!$B$9:$B$358, 0)), "")</f>
        <v/>
      </c>
      <c r="R570" s="317" t="str">
        <f ca="1">IFERROR(IF(INDEX('Staff List'!$D$9:$D$358, MATCH(Y575, 'Staff List'!$B$9:$B$358, 0))="", "", INDEX('Staff List'!$D$9:$D$358, MATCH(Y575, 'Staff List'!$B$9:$B$358, 0))), "")</f>
        <v/>
      </c>
      <c r="S570" s="313"/>
      <c r="T570" s="313"/>
      <c r="U570" s="313"/>
      <c r="V570" s="313"/>
      <c r="W570" s="313"/>
      <c r="X570" s="313"/>
      <c r="Y570" s="331"/>
      <c r="Z570" s="28"/>
      <c r="AA570" s="332" t="s">
        <v>90</v>
      </c>
      <c r="AB570" s="333"/>
      <c r="AC570" s="72" t="str">
        <f ca="1">IFERROR(INDEX('Staff List'!$K$9:$K$358, MATCH(AK575, 'Staff List'!$B$9:$B$358, 0)), "")</f>
        <v/>
      </c>
      <c r="AD570" s="317" t="str">
        <f ca="1">IFERROR(IF(INDEX('Staff List'!$D$9:$D$358, MATCH(AK575, 'Staff List'!$B$9:$B$358, 0))="", "", INDEX('Staff List'!$D$9:$D$358, MATCH(AK575, 'Staff List'!$B$9:$B$358, 0))), "")</f>
        <v/>
      </c>
      <c r="AE570" s="313"/>
      <c r="AF570" s="313"/>
      <c r="AG570" s="313"/>
      <c r="AH570" s="313"/>
      <c r="AI570" s="313"/>
      <c r="AJ570" s="313"/>
      <c r="AK570" s="331"/>
      <c r="AL570" s="28"/>
      <c r="AM570" s="332" t="s">
        <v>90</v>
      </c>
      <c r="AN570" s="333"/>
      <c r="AO570" s="72" t="str">
        <f ca="1">IFERROR(INDEX('Staff List'!$K$9:$K$358, MATCH(AW575, 'Staff List'!$B$9:$B$358, 0)), "")</f>
        <v/>
      </c>
      <c r="AP570" s="317" t="str">
        <f ca="1">IFERROR(IF(INDEX('Staff List'!$D$9:$D$358, MATCH(AW575, 'Staff List'!$B$9:$B$358, 0))="", "", INDEX('Staff List'!$D$9:$D$358, MATCH(AW575, 'Staff List'!$B$9:$B$358, 0))), "")</f>
        <v/>
      </c>
      <c r="AQ570" s="313"/>
      <c r="AR570" s="313"/>
      <c r="AS570" s="313"/>
      <c r="AT570" s="313"/>
      <c r="AU570" s="313"/>
      <c r="AV570" s="313"/>
      <c r="AW570" s="331"/>
      <c r="AX570" s="28"/>
      <c r="AY570" s="332" t="s">
        <v>90</v>
      </c>
      <c r="AZ570" s="333"/>
      <c r="BA570" s="72" t="str">
        <f ca="1">IFERROR(INDEX('Staff List'!$K$9:$K$358, MATCH(BI575, 'Staff List'!$B$9:$B$358, 0)), "")</f>
        <v/>
      </c>
      <c r="BB570" s="317" t="str">
        <f ca="1">IFERROR(IF(INDEX('Staff List'!$D$9:$D$358, MATCH(BI575, 'Staff List'!$B$9:$B$358, 0))="", "", INDEX('Staff List'!$D$9:$D$358, MATCH(BI575, 'Staff List'!$B$9:$B$358, 0))), "")</f>
        <v/>
      </c>
      <c r="BC570" s="313"/>
      <c r="BD570" s="313"/>
      <c r="BE570" s="313"/>
      <c r="BF570" s="313"/>
      <c r="BG570" s="313"/>
      <c r="BH570" s="313"/>
      <c r="BI570" s="331"/>
      <c r="BJ570" s="29"/>
      <c r="BK570" s="1"/>
    </row>
    <row r="571" spans="1:63" x14ac:dyDescent="0.25">
      <c r="A571" s="1"/>
      <c r="B571" s="27"/>
      <c r="C571" s="314" t="s">
        <v>95</v>
      </c>
      <c r="D571" s="315"/>
      <c r="E571" s="315"/>
      <c r="F571" s="325"/>
      <c r="G571" s="73" t="str">
        <f ca="1">IFERROR(INDEX('Staff List'!$H$9:$H$358, MATCH(M575, 'Staff List'!$B$9:$B$358, 0)), "")</f>
        <v/>
      </c>
      <c r="H571" s="323" t="str">
        <f ca="1">IFERROR(INDEX('Staff List'!$AU$6:$AU$10, MATCH(G571, 'Staff List'!$AJ$6:$AJ$10, 0)), "")</f>
        <v/>
      </c>
      <c r="I571" s="324"/>
      <c r="J571" s="324"/>
      <c r="K571" s="324"/>
      <c r="L571" s="324"/>
      <c r="M571" s="331"/>
      <c r="N571" s="28"/>
      <c r="O571" s="314" t="s">
        <v>95</v>
      </c>
      <c r="P571" s="315"/>
      <c r="Q571" s="315"/>
      <c r="R571" s="325"/>
      <c r="S571" s="73" t="str">
        <f ca="1">IFERROR(INDEX('Staff List'!$H$9:$H$358, MATCH(Y575, 'Staff List'!$B$9:$B$358, 0)), "")</f>
        <v/>
      </c>
      <c r="T571" s="323" t="str">
        <f ca="1">IFERROR(INDEX('Staff List'!$AU$6:$AU$10, MATCH(S571, 'Staff List'!$AJ$6:$AJ$10, 0)), "")</f>
        <v/>
      </c>
      <c r="U571" s="324"/>
      <c r="V571" s="324"/>
      <c r="W571" s="324"/>
      <c r="X571" s="324"/>
      <c r="Y571" s="331"/>
      <c r="Z571" s="28"/>
      <c r="AA571" s="314" t="s">
        <v>95</v>
      </c>
      <c r="AB571" s="315"/>
      <c r="AC571" s="315"/>
      <c r="AD571" s="325"/>
      <c r="AE571" s="73" t="str">
        <f ca="1">IFERROR(INDEX('Staff List'!$H$9:$H$358, MATCH(AK575, 'Staff List'!$B$9:$B$358, 0)), "")</f>
        <v/>
      </c>
      <c r="AF571" s="323" t="str">
        <f ca="1">IFERROR(INDEX('Staff List'!$AU$6:$AU$10, MATCH(AE571, 'Staff List'!$AJ$6:$AJ$10, 0)), "")</f>
        <v/>
      </c>
      <c r="AG571" s="324"/>
      <c r="AH571" s="324"/>
      <c r="AI571" s="324"/>
      <c r="AJ571" s="324"/>
      <c r="AK571" s="331"/>
      <c r="AL571" s="28"/>
      <c r="AM571" s="314" t="s">
        <v>95</v>
      </c>
      <c r="AN571" s="315"/>
      <c r="AO571" s="315"/>
      <c r="AP571" s="325"/>
      <c r="AQ571" s="73" t="str">
        <f ca="1">IFERROR(INDEX('Staff List'!$H$9:$H$358, MATCH(AW575, 'Staff List'!$B$9:$B$358, 0)), "")</f>
        <v/>
      </c>
      <c r="AR571" s="323" t="str">
        <f ca="1">IFERROR(INDEX('Staff List'!$AU$6:$AU$10, MATCH(AQ571, 'Staff List'!$AJ$6:$AJ$10, 0)), "")</f>
        <v/>
      </c>
      <c r="AS571" s="324"/>
      <c r="AT571" s="324"/>
      <c r="AU571" s="324"/>
      <c r="AV571" s="324"/>
      <c r="AW571" s="331"/>
      <c r="AX571" s="28"/>
      <c r="AY571" s="314" t="s">
        <v>95</v>
      </c>
      <c r="AZ571" s="315"/>
      <c r="BA571" s="315"/>
      <c r="BB571" s="325"/>
      <c r="BC571" s="73" t="str">
        <f ca="1">IFERROR(INDEX('Staff List'!$H$9:$H$358, MATCH(BI575, 'Staff List'!$B$9:$B$358, 0)), "")</f>
        <v/>
      </c>
      <c r="BD571" s="323" t="str">
        <f ca="1">IFERROR(INDEX('Staff List'!$AU$6:$AU$10, MATCH(BC571, 'Staff List'!$AJ$6:$AJ$10, 0)), "")</f>
        <v/>
      </c>
      <c r="BE571" s="324"/>
      <c r="BF571" s="324"/>
      <c r="BG571" s="324"/>
      <c r="BH571" s="324"/>
      <c r="BI571" s="331"/>
      <c r="BJ571" s="29"/>
      <c r="BK571" s="1"/>
    </row>
    <row r="572" spans="1:63" x14ac:dyDescent="0.25">
      <c r="A572" s="1"/>
      <c r="B572" s="27"/>
      <c r="C572" s="314" t="s">
        <v>94</v>
      </c>
      <c r="D572" s="315"/>
      <c r="E572" s="315"/>
      <c r="F572" s="315"/>
      <c r="G572" s="74" t="str">
        <f ca="1">IFERROR(INDEX('Staff List'!$G$9:$G$358, MATCH(M575, 'Staff List'!$B$9:$B$358, 0)), "")</f>
        <v/>
      </c>
      <c r="H572" s="317" t="str">
        <f ca="1">IFERROR(INDEX('Staff List'!$AP$6:$AP$8, MATCH(G572, 'Staff List'!$AI$6:$AI$8, 0)), "")</f>
        <v/>
      </c>
      <c r="I572" s="313"/>
      <c r="J572" s="313"/>
      <c r="K572" s="313"/>
      <c r="L572" s="313"/>
      <c r="M572" s="331"/>
      <c r="N572" s="28"/>
      <c r="O572" s="314" t="s">
        <v>94</v>
      </c>
      <c r="P572" s="315"/>
      <c r="Q572" s="315"/>
      <c r="R572" s="315"/>
      <c r="S572" s="74" t="str">
        <f ca="1">IFERROR(INDEX('Staff List'!$G$9:$G$358, MATCH(Y575, 'Staff List'!$B$9:$B$358, 0)), "")</f>
        <v/>
      </c>
      <c r="T572" s="317" t="str">
        <f ca="1">IFERROR(INDEX('Staff List'!$AP$6:$AP$8, MATCH(S572, 'Staff List'!$AI$6:$AI$8, 0)), "")</f>
        <v/>
      </c>
      <c r="U572" s="313"/>
      <c r="V572" s="313"/>
      <c r="W572" s="313"/>
      <c r="X572" s="313"/>
      <c r="Y572" s="331"/>
      <c r="Z572" s="28"/>
      <c r="AA572" s="314" t="s">
        <v>94</v>
      </c>
      <c r="AB572" s="315"/>
      <c r="AC572" s="315"/>
      <c r="AD572" s="315"/>
      <c r="AE572" s="74" t="str">
        <f ca="1">IFERROR(INDEX('Staff List'!$G$9:$G$358, MATCH(AK575, 'Staff List'!$B$9:$B$358, 0)), "")</f>
        <v/>
      </c>
      <c r="AF572" s="317" t="str">
        <f ca="1">IFERROR(INDEX('Staff List'!$AP$6:$AP$8, MATCH(AE572, 'Staff List'!$AI$6:$AI$8, 0)), "")</f>
        <v/>
      </c>
      <c r="AG572" s="313"/>
      <c r="AH572" s="313"/>
      <c r="AI572" s="313"/>
      <c r="AJ572" s="313"/>
      <c r="AK572" s="331"/>
      <c r="AL572" s="28"/>
      <c r="AM572" s="314" t="s">
        <v>94</v>
      </c>
      <c r="AN572" s="315"/>
      <c r="AO572" s="315"/>
      <c r="AP572" s="315"/>
      <c r="AQ572" s="74" t="str">
        <f ca="1">IFERROR(INDEX('Staff List'!$G$9:$G$358, MATCH(AW575, 'Staff List'!$B$9:$B$358, 0)), "")</f>
        <v/>
      </c>
      <c r="AR572" s="317" t="str">
        <f ca="1">IFERROR(INDEX('Staff List'!$AP$6:$AP$8, MATCH(AQ572, 'Staff List'!$AI$6:$AI$8, 0)), "")</f>
        <v/>
      </c>
      <c r="AS572" s="313"/>
      <c r="AT572" s="313"/>
      <c r="AU572" s="313"/>
      <c r="AV572" s="313"/>
      <c r="AW572" s="331"/>
      <c r="AX572" s="28"/>
      <c r="AY572" s="314" t="s">
        <v>94</v>
      </c>
      <c r="AZ572" s="315"/>
      <c r="BA572" s="315"/>
      <c r="BB572" s="315"/>
      <c r="BC572" s="74" t="str">
        <f ca="1">IFERROR(INDEX('Staff List'!$G$9:$G$358, MATCH(BI575, 'Staff List'!$B$9:$B$358, 0)), "")</f>
        <v/>
      </c>
      <c r="BD572" s="317" t="str">
        <f ca="1">IFERROR(INDEX('Staff List'!$AP$6:$AP$8, MATCH(BC572, 'Staff List'!$AI$6:$AI$8, 0)), "")</f>
        <v/>
      </c>
      <c r="BE572" s="313"/>
      <c r="BF572" s="313"/>
      <c r="BG572" s="313"/>
      <c r="BH572" s="313"/>
      <c r="BI572" s="331"/>
      <c r="BJ572" s="29"/>
      <c r="BK572" s="1"/>
    </row>
    <row r="573" spans="1:63" x14ac:dyDescent="0.25">
      <c r="A573" s="1"/>
      <c r="B573" s="27"/>
      <c r="C573" s="314" t="s">
        <v>97</v>
      </c>
      <c r="D573" s="315"/>
      <c r="E573" s="315"/>
      <c r="F573" s="319"/>
      <c r="G573" s="320"/>
      <c r="H573" s="317" t="str">
        <f ca="1">IFERROR(INDEX('Staff List'!$AT$6:$AT$8, MATCH(E570, 'Staff List'!$AM$6:$AM$8, 0)), "")</f>
        <v/>
      </c>
      <c r="I573" s="313"/>
      <c r="J573" s="313"/>
      <c r="K573" s="313"/>
      <c r="L573" s="313"/>
      <c r="M573" s="75" t="e">
        <f ca="1">INDEX($BY$2:$BY$401, MATCH(M576, $BT$2:$BT$401, 0))</f>
        <v>#N/A</v>
      </c>
      <c r="N573" s="28"/>
      <c r="O573" s="314" t="s">
        <v>97</v>
      </c>
      <c r="P573" s="315"/>
      <c r="Q573" s="315"/>
      <c r="R573" s="319"/>
      <c r="S573" s="320"/>
      <c r="T573" s="317" t="str">
        <f ca="1">IFERROR(INDEX('Staff List'!$AT$6:$AT$8, MATCH(Q570, 'Staff List'!$AM$6:$AM$8, 0)), "")</f>
        <v/>
      </c>
      <c r="U573" s="313"/>
      <c r="V573" s="313"/>
      <c r="W573" s="313"/>
      <c r="X573" s="313"/>
      <c r="Y573" s="75" t="e">
        <f ca="1">INDEX($BY$2:$BY$401, MATCH(Y576, $BT$2:$BT$401, 0))</f>
        <v>#N/A</v>
      </c>
      <c r="Z573" s="28"/>
      <c r="AA573" s="314" t="s">
        <v>97</v>
      </c>
      <c r="AB573" s="315"/>
      <c r="AC573" s="315"/>
      <c r="AD573" s="319"/>
      <c r="AE573" s="320"/>
      <c r="AF573" s="317" t="str">
        <f ca="1">IFERROR(INDEX('Staff List'!$AT$6:$AT$8, MATCH(AC570, 'Staff List'!$AM$6:$AM$8, 0)), "")</f>
        <v/>
      </c>
      <c r="AG573" s="313"/>
      <c r="AH573" s="313"/>
      <c r="AI573" s="313"/>
      <c r="AJ573" s="313"/>
      <c r="AK573" s="75" t="e">
        <f ca="1">INDEX($BY$2:$BY$401, MATCH(AK576, $BT$2:$BT$401, 0))</f>
        <v>#N/A</v>
      </c>
      <c r="AL573" s="28"/>
      <c r="AM573" s="314" t="s">
        <v>97</v>
      </c>
      <c r="AN573" s="315"/>
      <c r="AO573" s="315"/>
      <c r="AP573" s="319"/>
      <c r="AQ573" s="320"/>
      <c r="AR573" s="317" t="str">
        <f ca="1">IFERROR(INDEX('Staff List'!$AT$6:$AT$8, MATCH(AO570, 'Staff List'!$AM$6:$AM$8, 0)), "")</f>
        <v/>
      </c>
      <c r="AS573" s="313"/>
      <c r="AT573" s="313"/>
      <c r="AU573" s="313"/>
      <c r="AV573" s="313"/>
      <c r="AW573" s="75" t="e">
        <f ca="1">INDEX($BY$2:$BY$401, MATCH(AW576, $BT$2:$BT$401, 0))</f>
        <v>#N/A</v>
      </c>
      <c r="AX573" s="28"/>
      <c r="AY573" s="314" t="s">
        <v>97</v>
      </c>
      <c r="AZ573" s="315"/>
      <c r="BA573" s="315"/>
      <c r="BB573" s="319"/>
      <c r="BC573" s="320"/>
      <c r="BD573" s="317" t="str">
        <f ca="1">IFERROR(INDEX('Staff List'!$AT$6:$AT$8, MATCH(BA570, 'Staff List'!$AM$6:$AM$8, 0)), "")</f>
        <v/>
      </c>
      <c r="BE573" s="313"/>
      <c r="BF573" s="313"/>
      <c r="BG573" s="313"/>
      <c r="BH573" s="313"/>
      <c r="BI573" s="75" t="e">
        <f ca="1">INDEX($BY$2:$BY$401, MATCH(BI576, $BT$2:$BT$401, 0))</f>
        <v>#N/A</v>
      </c>
      <c r="BJ573" s="29"/>
      <c r="BK573" s="1"/>
    </row>
    <row r="574" spans="1:63" x14ac:dyDescent="0.25">
      <c r="A574" s="1"/>
      <c r="B574" s="27"/>
      <c r="C574" s="314" t="s">
        <v>93</v>
      </c>
      <c r="D574" s="315"/>
      <c r="E574" s="316"/>
      <c r="F574" s="313" t="str">
        <f ca="1">IFERROR(IF(INDEX('Staff List'!$M$9:$M$358, MATCH(M575, 'Staff List'!$B$9:$B$358, 0))="", "", INDEX('Staff List'!$M$9:$M$358, MATCH(M575, 'Staff List'!$B$9:$B$358, 0))), "")</f>
        <v/>
      </c>
      <c r="G574" s="313"/>
      <c r="H574" s="313"/>
      <c r="I574" s="313"/>
      <c r="J574" s="313"/>
      <c r="K574" s="313"/>
      <c r="L574" s="313"/>
      <c r="M574" s="75" t="str">
        <f ca="1">IFERROR(INDEX($BO$2:$BO$351, MATCH(M573, $BP$2:$BP$351, 0)), "")</f>
        <v/>
      </c>
      <c r="N574" s="28"/>
      <c r="O574" s="314" t="s">
        <v>93</v>
      </c>
      <c r="P574" s="315"/>
      <c r="Q574" s="316"/>
      <c r="R574" s="313" t="str">
        <f ca="1">IFERROR(IF(INDEX('Staff List'!$M$9:$M$358, MATCH(Y575, 'Staff List'!$B$9:$B$358, 0))="", "", INDEX('Staff List'!$M$9:$M$358, MATCH(Y575, 'Staff List'!$B$9:$B$358, 0))), "")</f>
        <v/>
      </c>
      <c r="S574" s="313"/>
      <c r="T574" s="313"/>
      <c r="U574" s="313"/>
      <c r="V574" s="313"/>
      <c r="W574" s="313"/>
      <c r="X574" s="313"/>
      <c r="Y574" s="75" t="str">
        <f ca="1">IFERROR(INDEX($BO$2:$BO$351, MATCH(Y573, $BP$2:$BP$351, 0)), "")</f>
        <v/>
      </c>
      <c r="Z574" s="28"/>
      <c r="AA574" s="314" t="s">
        <v>93</v>
      </c>
      <c r="AB574" s="315"/>
      <c r="AC574" s="316"/>
      <c r="AD574" s="313" t="str">
        <f ca="1">IFERROR(IF(INDEX('Staff List'!$M$9:$M$358, MATCH(AK575, 'Staff List'!$B$9:$B$358, 0))="", "", INDEX('Staff List'!$M$9:$M$358, MATCH(AK575, 'Staff List'!$B$9:$B$358, 0))), "")</f>
        <v/>
      </c>
      <c r="AE574" s="313"/>
      <c r="AF574" s="313"/>
      <c r="AG574" s="313"/>
      <c r="AH574" s="313"/>
      <c r="AI574" s="313"/>
      <c r="AJ574" s="313"/>
      <c r="AK574" s="75" t="str">
        <f ca="1">IFERROR(INDEX($BO$2:$BO$351, MATCH(AK573, $BP$2:$BP$351, 0)), "")</f>
        <v/>
      </c>
      <c r="AL574" s="28"/>
      <c r="AM574" s="314" t="s">
        <v>93</v>
      </c>
      <c r="AN574" s="315"/>
      <c r="AO574" s="316"/>
      <c r="AP574" s="313" t="str">
        <f ca="1">IFERROR(IF(INDEX('Staff List'!$M$9:$M$358, MATCH(AW575, 'Staff List'!$B$9:$B$358, 0))="", "", INDEX('Staff List'!$M$9:$M$358, MATCH(AW575, 'Staff List'!$B$9:$B$358, 0))), "")</f>
        <v/>
      </c>
      <c r="AQ574" s="313"/>
      <c r="AR574" s="313"/>
      <c r="AS574" s="313"/>
      <c r="AT574" s="313"/>
      <c r="AU574" s="313"/>
      <c r="AV574" s="313"/>
      <c r="AW574" s="75" t="str">
        <f ca="1">IFERROR(INDEX($BO$2:$BO$351, MATCH(AW573, $BP$2:$BP$351, 0)), "")</f>
        <v/>
      </c>
      <c r="AX574" s="28"/>
      <c r="AY574" s="314" t="s">
        <v>93</v>
      </c>
      <c r="AZ574" s="315"/>
      <c r="BA574" s="316"/>
      <c r="BB574" s="313" t="str">
        <f ca="1">IFERROR(IF(INDEX('Staff List'!$M$9:$M$358, MATCH(BI575, 'Staff List'!$B$9:$B$358, 0))="", "", INDEX('Staff List'!$M$9:$M$358, MATCH(BI575, 'Staff List'!$B$9:$B$358, 0))), "")</f>
        <v/>
      </c>
      <c r="BC574" s="313"/>
      <c r="BD574" s="313"/>
      <c r="BE574" s="313"/>
      <c r="BF574" s="313"/>
      <c r="BG574" s="313"/>
      <c r="BH574" s="313"/>
      <c r="BI574" s="75" t="str">
        <f ca="1">IFERROR(INDEX($BO$2:$BO$351, MATCH(BI573, $BP$2:$BP$351, 0)), "")</f>
        <v/>
      </c>
      <c r="BJ574" s="29"/>
      <c r="BK574" s="1"/>
    </row>
    <row r="575" spans="1:63" x14ac:dyDescent="0.25">
      <c r="A575" s="1"/>
      <c r="B575" s="27"/>
      <c r="C575" s="314" t="s">
        <v>92</v>
      </c>
      <c r="D575" s="315"/>
      <c r="E575" s="316"/>
      <c r="F575" s="317" t="str">
        <f ca="1">IFERROR(IF(INDEX('Staff List'!$Q$9:$Q$358, MATCH(M575, 'Staff List'!$B$9:$B$358, 0))="", "", INDEX('Staff List'!$Q$9:$Q$358, MATCH(M575, 'Staff List'!$B$9:$B$358, 0))), "")</f>
        <v/>
      </c>
      <c r="G575" s="313"/>
      <c r="H575" s="313"/>
      <c r="I575" s="313"/>
      <c r="J575" s="313"/>
      <c r="K575" s="313"/>
      <c r="L575" s="313"/>
      <c r="M575" s="75" t="str">
        <f ca="1">IFERROR(IF(M573="", "", INDEX($BN$2:$BN$351, MATCH(M573, $BP$2:$BP$351, 0))), "")</f>
        <v/>
      </c>
      <c r="N575" s="28"/>
      <c r="O575" s="314" t="s">
        <v>92</v>
      </c>
      <c r="P575" s="315"/>
      <c r="Q575" s="316"/>
      <c r="R575" s="317" t="str">
        <f ca="1">IFERROR(IF(INDEX('Staff List'!$Q$9:$Q$358, MATCH(Y575, 'Staff List'!$B$9:$B$358, 0))="", "", INDEX('Staff List'!$Q$9:$Q$358, MATCH(Y575, 'Staff List'!$B$9:$B$358, 0))), "")</f>
        <v/>
      </c>
      <c r="S575" s="313"/>
      <c r="T575" s="313"/>
      <c r="U575" s="313"/>
      <c r="V575" s="313"/>
      <c r="W575" s="313"/>
      <c r="X575" s="313"/>
      <c r="Y575" s="75" t="str">
        <f ca="1">IFERROR(IF(Y573="", "", INDEX($BN$2:$BN$351, MATCH(Y573, $BP$2:$BP$351, 0))), "")</f>
        <v/>
      </c>
      <c r="Z575" s="28"/>
      <c r="AA575" s="314" t="s">
        <v>92</v>
      </c>
      <c r="AB575" s="315"/>
      <c r="AC575" s="316"/>
      <c r="AD575" s="317" t="str">
        <f ca="1">IFERROR(IF(INDEX('Staff List'!$Q$9:$Q$358, MATCH(AK575, 'Staff List'!$B$9:$B$358, 0))="", "", INDEX('Staff List'!$Q$9:$Q$358, MATCH(AK575, 'Staff List'!$B$9:$B$358, 0))), "")</f>
        <v/>
      </c>
      <c r="AE575" s="313"/>
      <c r="AF575" s="313"/>
      <c r="AG575" s="313"/>
      <c r="AH575" s="313"/>
      <c r="AI575" s="313"/>
      <c r="AJ575" s="313"/>
      <c r="AK575" s="75" t="str">
        <f ca="1">IFERROR(IF(AK573="", "", INDEX($BN$2:$BN$351, MATCH(AK573, $BP$2:$BP$351, 0))), "")</f>
        <v/>
      </c>
      <c r="AL575" s="28"/>
      <c r="AM575" s="314" t="s">
        <v>92</v>
      </c>
      <c r="AN575" s="315"/>
      <c r="AO575" s="316"/>
      <c r="AP575" s="317" t="str">
        <f ca="1">IFERROR(IF(INDEX('Staff List'!$Q$9:$Q$358, MATCH(AW575, 'Staff List'!$B$9:$B$358, 0))="", "", INDEX('Staff List'!$Q$9:$Q$358, MATCH(AW575, 'Staff List'!$B$9:$B$358, 0))), "")</f>
        <v/>
      </c>
      <c r="AQ575" s="313"/>
      <c r="AR575" s="313"/>
      <c r="AS575" s="313"/>
      <c r="AT575" s="313"/>
      <c r="AU575" s="313"/>
      <c r="AV575" s="313"/>
      <c r="AW575" s="75" t="str">
        <f ca="1">IFERROR(IF(AW573="", "", INDEX($BN$2:$BN$351, MATCH(AW573, $BP$2:$BP$351, 0))), "")</f>
        <v/>
      </c>
      <c r="AX575" s="28"/>
      <c r="AY575" s="314" t="s">
        <v>92</v>
      </c>
      <c r="AZ575" s="315"/>
      <c r="BA575" s="316"/>
      <c r="BB575" s="317" t="str">
        <f ca="1">IFERROR(IF(INDEX('Staff List'!$Q$9:$Q$358, MATCH(BI575, 'Staff List'!$B$9:$B$358, 0))="", "", INDEX('Staff List'!$Q$9:$Q$358, MATCH(BI575, 'Staff List'!$B$9:$B$358, 0))), "")</f>
        <v/>
      </c>
      <c r="BC575" s="313"/>
      <c r="BD575" s="313"/>
      <c r="BE575" s="313"/>
      <c r="BF575" s="313"/>
      <c r="BG575" s="313"/>
      <c r="BH575" s="313"/>
      <c r="BI575" s="75" t="str">
        <f ca="1">IFERROR(IF(BI573="", "", INDEX($BN$2:$BN$351, MATCH(BI573, $BP$2:$BP$351, 0))), "")</f>
        <v/>
      </c>
      <c r="BJ575" s="29"/>
      <c r="BK575" s="1"/>
    </row>
    <row r="576" spans="1:63" x14ac:dyDescent="0.25">
      <c r="A576" s="1"/>
      <c r="B576" s="27"/>
      <c r="C576" s="318" t="s">
        <v>96</v>
      </c>
      <c r="D576" s="319"/>
      <c r="E576" s="320"/>
      <c r="F576" s="321" t="str">
        <f ca="1">IFERROR(IF(INDEX('Staff List'!$U$9:$U$358, MATCH(M575, 'Staff List'!$B$9:$B$358, 0))="", "", INDEX('Staff List'!$U$9:$U$358, MATCH(M575, 'Staff List'!$B$9:$B$358, 0))), "")</f>
        <v/>
      </c>
      <c r="G576" s="322"/>
      <c r="H576" s="322"/>
      <c r="I576" s="322"/>
      <c r="J576" s="322"/>
      <c r="K576" s="322"/>
      <c r="L576" s="322"/>
      <c r="M576" s="81">
        <f ca="1">BI566+1</f>
        <v>770</v>
      </c>
      <c r="N576" s="28"/>
      <c r="O576" s="318" t="s">
        <v>96</v>
      </c>
      <c r="P576" s="319"/>
      <c r="Q576" s="320"/>
      <c r="R576" s="321" t="str">
        <f ca="1">IFERROR(IF(INDEX('Staff List'!$U$9:$U$358, MATCH(Y575, 'Staff List'!$B$9:$B$358, 0))="", "", INDEX('Staff List'!$U$9:$U$358, MATCH(Y575, 'Staff List'!$B$9:$B$358, 0))), "")</f>
        <v/>
      </c>
      <c r="S576" s="322"/>
      <c r="T576" s="322"/>
      <c r="U576" s="322"/>
      <c r="V576" s="322"/>
      <c r="W576" s="322"/>
      <c r="X576" s="322"/>
      <c r="Y576" s="81">
        <f ca="1">M576+1</f>
        <v>771</v>
      </c>
      <c r="Z576" s="28"/>
      <c r="AA576" s="318" t="s">
        <v>96</v>
      </c>
      <c r="AB576" s="319"/>
      <c r="AC576" s="320"/>
      <c r="AD576" s="321" t="str">
        <f ca="1">IFERROR(IF(INDEX('Staff List'!$U$9:$U$358, MATCH(AK575, 'Staff List'!$B$9:$B$358, 0))="", "", INDEX('Staff List'!$U$9:$U$358, MATCH(AK575, 'Staff List'!$B$9:$B$358, 0))), "")</f>
        <v/>
      </c>
      <c r="AE576" s="322"/>
      <c r="AF576" s="322"/>
      <c r="AG576" s="322"/>
      <c r="AH576" s="322"/>
      <c r="AI576" s="322"/>
      <c r="AJ576" s="322"/>
      <c r="AK576" s="81">
        <f ca="1">Y576+1</f>
        <v>772</v>
      </c>
      <c r="AL576" s="28"/>
      <c r="AM576" s="318" t="s">
        <v>96</v>
      </c>
      <c r="AN576" s="319"/>
      <c r="AO576" s="320"/>
      <c r="AP576" s="321" t="str">
        <f ca="1">IFERROR(IF(INDEX('Staff List'!$U$9:$U$358, MATCH(AW575, 'Staff List'!$B$9:$B$358, 0))="", "", INDEX('Staff List'!$U$9:$U$358, MATCH(AW575, 'Staff List'!$B$9:$B$358, 0))), "")</f>
        <v/>
      </c>
      <c r="AQ576" s="322"/>
      <c r="AR576" s="322"/>
      <c r="AS576" s="322"/>
      <c r="AT576" s="322"/>
      <c r="AU576" s="322"/>
      <c r="AV576" s="322"/>
      <c r="AW576" s="81">
        <f ca="1">AK576+1</f>
        <v>773</v>
      </c>
      <c r="AX576" s="28"/>
      <c r="AY576" s="318" t="s">
        <v>96</v>
      </c>
      <c r="AZ576" s="319"/>
      <c r="BA576" s="320"/>
      <c r="BB576" s="321" t="str">
        <f ca="1">IFERROR(IF(INDEX('Staff List'!$U$9:$U$358, MATCH(BI575, 'Staff List'!$B$9:$B$358, 0))="", "", INDEX('Staff List'!$U$9:$U$358, MATCH(BI575, 'Staff List'!$B$9:$B$358, 0))), "")</f>
        <v/>
      </c>
      <c r="BC576" s="322"/>
      <c r="BD576" s="322"/>
      <c r="BE576" s="322"/>
      <c r="BF576" s="322"/>
      <c r="BG576" s="322"/>
      <c r="BH576" s="322"/>
      <c r="BI576" s="81">
        <f ca="1">AW576+1</f>
        <v>774</v>
      </c>
      <c r="BJ576" s="29"/>
      <c r="BK576" s="1"/>
    </row>
    <row r="577" spans="1:63" x14ac:dyDescent="0.25">
      <c r="A577" s="1"/>
      <c r="B577" s="27"/>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c r="BA577" s="28"/>
      <c r="BB577" s="28"/>
      <c r="BC577" s="28"/>
      <c r="BD577" s="28"/>
      <c r="BE577" s="28"/>
      <c r="BF577" s="28"/>
      <c r="BG577" s="28"/>
      <c r="BH577" s="28"/>
      <c r="BI577" s="28"/>
      <c r="BJ577" s="29"/>
      <c r="BK577" s="1"/>
    </row>
    <row r="578" spans="1:63" x14ac:dyDescent="0.25">
      <c r="A578" s="1"/>
      <c r="B578" s="27"/>
      <c r="C578" s="121" t="str">
        <f ca="1">"Tier "&amp;M584&amp;""</f>
        <v xml:space="preserve">Tier </v>
      </c>
      <c r="D578" s="122"/>
      <c r="E578" s="122"/>
      <c r="F578" s="122"/>
      <c r="G578" s="122"/>
      <c r="H578" s="122"/>
      <c r="I578" s="122"/>
      <c r="J578" s="122"/>
      <c r="K578" s="122"/>
      <c r="L578" s="122"/>
      <c r="M578" s="239"/>
      <c r="N578" s="28"/>
      <c r="O578" s="121" t="str">
        <f ca="1">"Tier "&amp;Y584&amp;""</f>
        <v xml:space="preserve">Tier </v>
      </c>
      <c r="P578" s="122"/>
      <c r="Q578" s="122"/>
      <c r="R578" s="122"/>
      <c r="S578" s="122"/>
      <c r="T578" s="122"/>
      <c r="U578" s="122"/>
      <c r="V578" s="122"/>
      <c r="W578" s="122"/>
      <c r="X578" s="122"/>
      <c r="Y578" s="239"/>
      <c r="Z578" s="28"/>
      <c r="AA578" s="121" t="str">
        <f ca="1">"Tier "&amp;AK584&amp;""</f>
        <v xml:space="preserve">Tier </v>
      </c>
      <c r="AB578" s="122"/>
      <c r="AC578" s="122"/>
      <c r="AD578" s="122"/>
      <c r="AE578" s="122"/>
      <c r="AF578" s="122"/>
      <c r="AG578" s="122"/>
      <c r="AH578" s="122"/>
      <c r="AI578" s="122"/>
      <c r="AJ578" s="122"/>
      <c r="AK578" s="239"/>
      <c r="AL578" s="28"/>
      <c r="AM578" s="121" t="str">
        <f ca="1">"Tier "&amp;AW584&amp;""</f>
        <v xml:space="preserve">Tier </v>
      </c>
      <c r="AN578" s="122"/>
      <c r="AO578" s="122"/>
      <c r="AP578" s="122"/>
      <c r="AQ578" s="122"/>
      <c r="AR578" s="122"/>
      <c r="AS578" s="122"/>
      <c r="AT578" s="122"/>
      <c r="AU578" s="122"/>
      <c r="AV578" s="122"/>
      <c r="AW578" s="239"/>
      <c r="AX578" s="28"/>
      <c r="AY578" s="121" t="str">
        <f ca="1">"Tier "&amp;BI584&amp;""</f>
        <v xml:space="preserve">Tier </v>
      </c>
      <c r="AZ578" s="122"/>
      <c r="BA578" s="122"/>
      <c r="BB578" s="122"/>
      <c r="BC578" s="122"/>
      <c r="BD578" s="122"/>
      <c r="BE578" s="122"/>
      <c r="BF578" s="122"/>
      <c r="BG578" s="122"/>
      <c r="BH578" s="122"/>
      <c r="BI578" s="239"/>
      <c r="BJ578" s="29"/>
      <c r="BK578" s="1"/>
    </row>
    <row r="579" spans="1:63" x14ac:dyDescent="0.25">
      <c r="A579" s="1"/>
      <c r="B579" s="27"/>
      <c r="C579" s="326" t="s">
        <v>91</v>
      </c>
      <c r="D579" s="325"/>
      <c r="E579" s="327"/>
      <c r="F579" s="328" t="str">
        <f ca="1">IFERROR(IF(INDEX('Staff List'!$C$9:$C$358, MATCH(M585, 'Staff List'!$B$9:$B$358, 0))="", "", INDEX('Staff List'!$C$9:$C$358, MATCH(M585, 'Staff List'!$B$9:$B$358, 0))), "")</f>
        <v/>
      </c>
      <c r="G579" s="329"/>
      <c r="H579" s="329"/>
      <c r="I579" s="329"/>
      <c r="J579" s="329"/>
      <c r="K579" s="329"/>
      <c r="L579" s="329"/>
      <c r="M579" s="330"/>
      <c r="N579" s="28"/>
      <c r="O579" s="326" t="s">
        <v>91</v>
      </c>
      <c r="P579" s="325"/>
      <c r="Q579" s="327"/>
      <c r="R579" s="328" t="str">
        <f ca="1">IFERROR(IF(INDEX('Staff List'!$C$9:$C$358, MATCH(Y585, 'Staff List'!$B$9:$B$358, 0))="", "", INDEX('Staff List'!$C$9:$C$358, MATCH(Y585, 'Staff List'!$B$9:$B$358, 0))), "")</f>
        <v/>
      </c>
      <c r="S579" s="329"/>
      <c r="T579" s="329"/>
      <c r="U579" s="329"/>
      <c r="V579" s="329"/>
      <c r="W579" s="329"/>
      <c r="X579" s="329"/>
      <c r="Y579" s="330"/>
      <c r="Z579" s="28"/>
      <c r="AA579" s="326" t="s">
        <v>91</v>
      </c>
      <c r="AB579" s="325"/>
      <c r="AC579" s="327"/>
      <c r="AD579" s="328" t="str">
        <f ca="1">IFERROR(IF(INDEX('Staff List'!$C$9:$C$358, MATCH(AK585, 'Staff List'!$B$9:$B$358, 0))="", "", INDEX('Staff List'!$C$9:$C$358, MATCH(AK585, 'Staff List'!$B$9:$B$358, 0))), "")</f>
        <v/>
      </c>
      <c r="AE579" s="329"/>
      <c r="AF579" s="329"/>
      <c r="AG579" s="329"/>
      <c r="AH579" s="329"/>
      <c r="AI579" s="329"/>
      <c r="AJ579" s="329"/>
      <c r="AK579" s="330"/>
      <c r="AL579" s="28"/>
      <c r="AM579" s="326" t="s">
        <v>91</v>
      </c>
      <c r="AN579" s="325"/>
      <c r="AO579" s="327"/>
      <c r="AP579" s="328" t="str">
        <f ca="1">IFERROR(IF(INDEX('Staff List'!$C$9:$C$358, MATCH(AW585, 'Staff List'!$B$9:$B$358, 0))="", "", INDEX('Staff List'!$C$9:$C$358, MATCH(AW585, 'Staff List'!$B$9:$B$358, 0))), "")</f>
        <v/>
      </c>
      <c r="AQ579" s="329"/>
      <c r="AR579" s="329"/>
      <c r="AS579" s="329"/>
      <c r="AT579" s="329"/>
      <c r="AU579" s="329"/>
      <c r="AV579" s="329"/>
      <c r="AW579" s="330"/>
      <c r="AX579" s="28"/>
      <c r="AY579" s="326" t="s">
        <v>91</v>
      </c>
      <c r="AZ579" s="325"/>
      <c r="BA579" s="327"/>
      <c r="BB579" s="328" t="str">
        <f ca="1">IFERROR(IF(INDEX('Staff List'!$C$9:$C$358, MATCH(BI585, 'Staff List'!$B$9:$B$358, 0))="", "", INDEX('Staff List'!$C$9:$C$358, MATCH(BI585, 'Staff List'!$B$9:$B$358, 0))), "")</f>
        <v/>
      </c>
      <c r="BC579" s="329"/>
      <c r="BD579" s="329"/>
      <c r="BE579" s="329"/>
      <c r="BF579" s="329"/>
      <c r="BG579" s="329"/>
      <c r="BH579" s="329"/>
      <c r="BI579" s="330"/>
      <c r="BJ579" s="29"/>
      <c r="BK579" s="1"/>
    </row>
    <row r="580" spans="1:63" x14ac:dyDescent="0.25">
      <c r="A580" s="1"/>
      <c r="B580" s="27"/>
      <c r="C580" s="332" t="s">
        <v>90</v>
      </c>
      <c r="D580" s="333"/>
      <c r="E580" s="72" t="str">
        <f ca="1">IFERROR(INDEX('Staff List'!$K$9:$K$358, MATCH(M585, 'Staff List'!$B$9:$B$358, 0)), "")</f>
        <v/>
      </c>
      <c r="F580" s="317" t="str">
        <f ca="1">IFERROR(IF(INDEX('Staff List'!$D$9:$D$358, MATCH(M585, 'Staff List'!$B$9:$B$358, 0))="", "", INDEX('Staff List'!$D$9:$D$358, MATCH(M585, 'Staff List'!$B$9:$B$358, 0))), "")</f>
        <v/>
      </c>
      <c r="G580" s="313"/>
      <c r="H580" s="313"/>
      <c r="I580" s="313"/>
      <c r="J580" s="313"/>
      <c r="K580" s="313"/>
      <c r="L580" s="313"/>
      <c r="M580" s="331"/>
      <c r="N580" s="28"/>
      <c r="O580" s="332" t="s">
        <v>90</v>
      </c>
      <c r="P580" s="333"/>
      <c r="Q580" s="72" t="str">
        <f ca="1">IFERROR(INDEX('Staff List'!$K$9:$K$358, MATCH(Y585, 'Staff List'!$B$9:$B$358, 0)), "")</f>
        <v/>
      </c>
      <c r="R580" s="317" t="str">
        <f ca="1">IFERROR(IF(INDEX('Staff List'!$D$9:$D$358, MATCH(Y585, 'Staff List'!$B$9:$B$358, 0))="", "", INDEX('Staff List'!$D$9:$D$358, MATCH(Y585, 'Staff List'!$B$9:$B$358, 0))), "")</f>
        <v/>
      </c>
      <c r="S580" s="313"/>
      <c r="T580" s="313"/>
      <c r="U580" s="313"/>
      <c r="V580" s="313"/>
      <c r="W580" s="313"/>
      <c r="X580" s="313"/>
      <c r="Y580" s="331"/>
      <c r="Z580" s="28"/>
      <c r="AA580" s="332" t="s">
        <v>90</v>
      </c>
      <c r="AB580" s="333"/>
      <c r="AC580" s="72" t="str">
        <f ca="1">IFERROR(INDEX('Staff List'!$K$9:$K$358, MATCH(AK585, 'Staff List'!$B$9:$B$358, 0)), "")</f>
        <v/>
      </c>
      <c r="AD580" s="317" t="str">
        <f ca="1">IFERROR(IF(INDEX('Staff List'!$D$9:$D$358, MATCH(AK585, 'Staff List'!$B$9:$B$358, 0))="", "", INDEX('Staff List'!$D$9:$D$358, MATCH(AK585, 'Staff List'!$B$9:$B$358, 0))), "")</f>
        <v/>
      </c>
      <c r="AE580" s="313"/>
      <c r="AF580" s="313"/>
      <c r="AG580" s="313"/>
      <c r="AH580" s="313"/>
      <c r="AI580" s="313"/>
      <c r="AJ580" s="313"/>
      <c r="AK580" s="331"/>
      <c r="AL580" s="28"/>
      <c r="AM580" s="332" t="s">
        <v>90</v>
      </c>
      <c r="AN580" s="333"/>
      <c r="AO580" s="72" t="str">
        <f ca="1">IFERROR(INDEX('Staff List'!$K$9:$K$358, MATCH(AW585, 'Staff List'!$B$9:$B$358, 0)), "")</f>
        <v/>
      </c>
      <c r="AP580" s="317" t="str">
        <f ca="1">IFERROR(IF(INDEX('Staff List'!$D$9:$D$358, MATCH(AW585, 'Staff List'!$B$9:$B$358, 0))="", "", INDEX('Staff List'!$D$9:$D$358, MATCH(AW585, 'Staff List'!$B$9:$B$358, 0))), "")</f>
        <v/>
      </c>
      <c r="AQ580" s="313"/>
      <c r="AR580" s="313"/>
      <c r="AS580" s="313"/>
      <c r="AT580" s="313"/>
      <c r="AU580" s="313"/>
      <c r="AV580" s="313"/>
      <c r="AW580" s="331"/>
      <c r="AX580" s="28"/>
      <c r="AY580" s="332" t="s">
        <v>90</v>
      </c>
      <c r="AZ580" s="333"/>
      <c r="BA580" s="72" t="str">
        <f ca="1">IFERROR(INDEX('Staff List'!$K$9:$K$358, MATCH(BI585, 'Staff List'!$B$9:$B$358, 0)), "")</f>
        <v/>
      </c>
      <c r="BB580" s="317" t="str">
        <f ca="1">IFERROR(IF(INDEX('Staff List'!$D$9:$D$358, MATCH(BI585, 'Staff List'!$B$9:$B$358, 0))="", "", INDEX('Staff List'!$D$9:$D$358, MATCH(BI585, 'Staff List'!$B$9:$B$358, 0))), "")</f>
        <v/>
      </c>
      <c r="BC580" s="313"/>
      <c r="BD580" s="313"/>
      <c r="BE580" s="313"/>
      <c r="BF580" s="313"/>
      <c r="BG580" s="313"/>
      <c r="BH580" s="313"/>
      <c r="BI580" s="331"/>
      <c r="BJ580" s="29"/>
      <c r="BK580" s="1"/>
    </row>
    <row r="581" spans="1:63" x14ac:dyDescent="0.25">
      <c r="A581" s="1"/>
      <c r="B581" s="27"/>
      <c r="C581" s="314" t="s">
        <v>95</v>
      </c>
      <c r="D581" s="315"/>
      <c r="E581" s="315"/>
      <c r="F581" s="325"/>
      <c r="G581" s="73" t="str">
        <f ca="1">IFERROR(INDEX('Staff List'!$H$9:$H$358, MATCH(M585, 'Staff List'!$B$9:$B$358, 0)), "")</f>
        <v/>
      </c>
      <c r="H581" s="323" t="str">
        <f ca="1">IFERROR(INDEX('Staff List'!$AU$6:$AU$10, MATCH(G581, 'Staff List'!$AJ$6:$AJ$10, 0)), "")</f>
        <v/>
      </c>
      <c r="I581" s="324"/>
      <c r="J581" s="324"/>
      <c r="K581" s="324"/>
      <c r="L581" s="324"/>
      <c r="M581" s="331"/>
      <c r="N581" s="28"/>
      <c r="O581" s="314" t="s">
        <v>95</v>
      </c>
      <c r="P581" s="315"/>
      <c r="Q581" s="315"/>
      <c r="R581" s="325"/>
      <c r="S581" s="73" t="str">
        <f ca="1">IFERROR(INDEX('Staff List'!$H$9:$H$358, MATCH(Y585, 'Staff List'!$B$9:$B$358, 0)), "")</f>
        <v/>
      </c>
      <c r="T581" s="323" t="str">
        <f ca="1">IFERROR(INDEX('Staff List'!$AU$6:$AU$10, MATCH(S581, 'Staff List'!$AJ$6:$AJ$10, 0)), "")</f>
        <v/>
      </c>
      <c r="U581" s="324"/>
      <c r="V581" s="324"/>
      <c r="W581" s="324"/>
      <c r="X581" s="324"/>
      <c r="Y581" s="331"/>
      <c r="Z581" s="28"/>
      <c r="AA581" s="314" t="s">
        <v>95</v>
      </c>
      <c r="AB581" s="315"/>
      <c r="AC581" s="315"/>
      <c r="AD581" s="325"/>
      <c r="AE581" s="73" t="str">
        <f ca="1">IFERROR(INDEX('Staff List'!$H$9:$H$358, MATCH(AK585, 'Staff List'!$B$9:$B$358, 0)), "")</f>
        <v/>
      </c>
      <c r="AF581" s="323" t="str">
        <f ca="1">IFERROR(INDEX('Staff List'!$AU$6:$AU$10, MATCH(AE581, 'Staff List'!$AJ$6:$AJ$10, 0)), "")</f>
        <v/>
      </c>
      <c r="AG581" s="324"/>
      <c r="AH581" s="324"/>
      <c r="AI581" s="324"/>
      <c r="AJ581" s="324"/>
      <c r="AK581" s="331"/>
      <c r="AL581" s="28"/>
      <c r="AM581" s="314" t="s">
        <v>95</v>
      </c>
      <c r="AN581" s="315"/>
      <c r="AO581" s="315"/>
      <c r="AP581" s="325"/>
      <c r="AQ581" s="73" t="str">
        <f ca="1">IFERROR(INDEX('Staff List'!$H$9:$H$358, MATCH(AW585, 'Staff List'!$B$9:$B$358, 0)), "")</f>
        <v/>
      </c>
      <c r="AR581" s="323" t="str">
        <f ca="1">IFERROR(INDEX('Staff List'!$AU$6:$AU$10, MATCH(AQ581, 'Staff List'!$AJ$6:$AJ$10, 0)), "")</f>
        <v/>
      </c>
      <c r="AS581" s="324"/>
      <c r="AT581" s="324"/>
      <c r="AU581" s="324"/>
      <c r="AV581" s="324"/>
      <c r="AW581" s="331"/>
      <c r="AX581" s="28"/>
      <c r="AY581" s="314" t="s">
        <v>95</v>
      </c>
      <c r="AZ581" s="315"/>
      <c r="BA581" s="315"/>
      <c r="BB581" s="325"/>
      <c r="BC581" s="73" t="str">
        <f ca="1">IFERROR(INDEX('Staff List'!$H$9:$H$358, MATCH(BI585, 'Staff List'!$B$9:$B$358, 0)), "")</f>
        <v/>
      </c>
      <c r="BD581" s="323" t="str">
        <f ca="1">IFERROR(INDEX('Staff List'!$AU$6:$AU$10, MATCH(BC581, 'Staff List'!$AJ$6:$AJ$10, 0)), "")</f>
        <v/>
      </c>
      <c r="BE581" s="324"/>
      <c r="BF581" s="324"/>
      <c r="BG581" s="324"/>
      <c r="BH581" s="324"/>
      <c r="BI581" s="331"/>
      <c r="BJ581" s="29"/>
      <c r="BK581" s="1"/>
    </row>
    <row r="582" spans="1:63" x14ac:dyDescent="0.25">
      <c r="A582" s="1"/>
      <c r="B582" s="27"/>
      <c r="C582" s="314" t="s">
        <v>94</v>
      </c>
      <c r="D582" s="315"/>
      <c r="E582" s="315"/>
      <c r="F582" s="315"/>
      <c r="G582" s="74" t="str">
        <f ca="1">IFERROR(INDEX('Staff List'!$G$9:$G$358, MATCH(M585, 'Staff List'!$B$9:$B$358, 0)), "")</f>
        <v/>
      </c>
      <c r="H582" s="317" t="str">
        <f ca="1">IFERROR(INDEX('Staff List'!$AP$6:$AP$8, MATCH(G582, 'Staff List'!$AI$6:$AI$8, 0)), "")</f>
        <v/>
      </c>
      <c r="I582" s="313"/>
      <c r="J582" s="313"/>
      <c r="K582" s="313"/>
      <c r="L582" s="313"/>
      <c r="M582" s="331"/>
      <c r="N582" s="28"/>
      <c r="O582" s="314" t="s">
        <v>94</v>
      </c>
      <c r="P582" s="315"/>
      <c r="Q582" s="315"/>
      <c r="R582" s="315"/>
      <c r="S582" s="74" t="str">
        <f ca="1">IFERROR(INDEX('Staff List'!$G$9:$G$358, MATCH(Y585, 'Staff List'!$B$9:$B$358, 0)), "")</f>
        <v/>
      </c>
      <c r="T582" s="317" t="str">
        <f ca="1">IFERROR(INDEX('Staff List'!$AP$6:$AP$8, MATCH(S582, 'Staff List'!$AI$6:$AI$8, 0)), "")</f>
        <v/>
      </c>
      <c r="U582" s="313"/>
      <c r="V582" s="313"/>
      <c r="W582" s="313"/>
      <c r="X582" s="313"/>
      <c r="Y582" s="331"/>
      <c r="Z582" s="28"/>
      <c r="AA582" s="314" t="s">
        <v>94</v>
      </c>
      <c r="AB582" s="315"/>
      <c r="AC582" s="315"/>
      <c r="AD582" s="315"/>
      <c r="AE582" s="74" t="str">
        <f ca="1">IFERROR(INDEX('Staff List'!$G$9:$G$358, MATCH(AK585, 'Staff List'!$B$9:$B$358, 0)), "")</f>
        <v/>
      </c>
      <c r="AF582" s="317" t="str">
        <f ca="1">IFERROR(INDEX('Staff List'!$AP$6:$AP$8, MATCH(AE582, 'Staff List'!$AI$6:$AI$8, 0)), "")</f>
        <v/>
      </c>
      <c r="AG582" s="313"/>
      <c r="AH582" s="313"/>
      <c r="AI582" s="313"/>
      <c r="AJ582" s="313"/>
      <c r="AK582" s="331"/>
      <c r="AL582" s="28"/>
      <c r="AM582" s="314" t="s">
        <v>94</v>
      </c>
      <c r="AN582" s="315"/>
      <c r="AO582" s="315"/>
      <c r="AP582" s="315"/>
      <c r="AQ582" s="74" t="str">
        <f ca="1">IFERROR(INDEX('Staff List'!$G$9:$G$358, MATCH(AW585, 'Staff List'!$B$9:$B$358, 0)), "")</f>
        <v/>
      </c>
      <c r="AR582" s="317" t="str">
        <f ca="1">IFERROR(INDEX('Staff List'!$AP$6:$AP$8, MATCH(AQ582, 'Staff List'!$AI$6:$AI$8, 0)), "")</f>
        <v/>
      </c>
      <c r="AS582" s="313"/>
      <c r="AT582" s="313"/>
      <c r="AU582" s="313"/>
      <c r="AV582" s="313"/>
      <c r="AW582" s="331"/>
      <c r="AX582" s="28"/>
      <c r="AY582" s="314" t="s">
        <v>94</v>
      </c>
      <c r="AZ582" s="315"/>
      <c r="BA582" s="315"/>
      <c r="BB582" s="315"/>
      <c r="BC582" s="74" t="str">
        <f ca="1">IFERROR(INDEX('Staff List'!$G$9:$G$358, MATCH(BI585, 'Staff List'!$B$9:$B$358, 0)), "")</f>
        <v/>
      </c>
      <c r="BD582" s="317" t="str">
        <f ca="1">IFERROR(INDEX('Staff List'!$AP$6:$AP$8, MATCH(BC582, 'Staff List'!$AI$6:$AI$8, 0)), "")</f>
        <v/>
      </c>
      <c r="BE582" s="313"/>
      <c r="BF582" s="313"/>
      <c r="BG582" s="313"/>
      <c r="BH582" s="313"/>
      <c r="BI582" s="331"/>
      <c r="BJ582" s="29"/>
      <c r="BK582" s="1"/>
    </row>
    <row r="583" spans="1:63" x14ac:dyDescent="0.25">
      <c r="A583" s="1"/>
      <c r="B583" s="27"/>
      <c r="C583" s="314" t="s">
        <v>97</v>
      </c>
      <c r="D583" s="315"/>
      <c r="E583" s="315"/>
      <c r="F583" s="319"/>
      <c r="G583" s="320"/>
      <c r="H583" s="317" t="str">
        <f ca="1">IFERROR(INDEX('Staff List'!$AT$6:$AT$8, MATCH(E580, 'Staff List'!$AM$6:$AM$8, 0)), "")</f>
        <v/>
      </c>
      <c r="I583" s="313"/>
      <c r="J583" s="313"/>
      <c r="K583" s="313"/>
      <c r="L583" s="313"/>
      <c r="M583" s="75" t="e">
        <f ca="1">INDEX($BY$2:$BY$401, MATCH(M586, $BT$2:$BT$401, 0))</f>
        <v>#N/A</v>
      </c>
      <c r="N583" s="28"/>
      <c r="O583" s="314" t="s">
        <v>97</v>
      </c>
      <c r="P583" s="315"/>
      <c r="Q583" s="315"/>
      <c r="R583" s="319"/>
      <c r="S583" s="320"/>
      <c r="T583" s="317" t="str">
        <f ca="1">IFERROR(INDEX('Staff List'!$AT$6:$AT$8, MATCH(Q580, 'Staff List'!$AM$6:$AM$8, 0)), "")</f>
        <v/>
      </c>
      <c r="U583" s="313"/>
      <c r="V583" s="313"/>
      <c r="W583" s="313"/>
      <c r="X583" s="313"/>
      <c r="Y583" s="75" t="e">
        <f ca="1">INDEX($BY$2:$BY$401, MATCH(Y586, $BT$2:$BT$401, 0))</f>
        <v>#N/A</v>
      </c>
      <c r="Z583" s="28"/>
      <c r="AA583" s="314" t="s">
        <v>97</v>
      </c>
      <c r="AB583" s="315"/>
      <c r="AC583" s="315"/>
      <c r="AD583" s="319"/>
      <c r="AE583" s="320"/>
      <c r="AF583" s="317" t="str">
        <f ca="1">IFERROR(INDEX('Staff List'!$AT$6:$AT$8, MATCH(AC580, 'Staff List'!$AM$6:$AM$8, 0)), "")</f>
        <v/>
      </c>
      <c r="AG583" s="313"/>
      <c r="AH583" s="313"/>
      <c r="AI583" s="313"/>
      <c r="AJ583" s="313"/>
      <c r="AK583" s="75" t="e">
        <f ca="1">INDEX($BY$2:$BY$401, MATCH(AK586, $BT$2:$BT$401, 0))</f>
        <v>#N/A</v>
      </c>
      <c r="AL583" s="28"/>
      <c r="AM583" s="314" t="s">
        <v>97</v>
      </c>
      <c r="AN583" s="315"/>
      <c r="AO583" s="315"/>
      <c r="AP583" s="319"/>
      <c r="AQ583" s="320"/>
      <c r="AR583" s="317" t="str">
        <f ca="1">IFERROR(INDEX('Staff List'!$AT$6:$AT$8, MATCH(AO580, 'Staff List'!$AM$6:$AM$8, 0)), "")</f>
        <v/>
      </c>
      <c r="AS583" s="313"/>
      <c r="AT583" s="313"/>
      <c r="AU583" s="313"/>
      <c r="AV583" s="313"/>
      <c r="AW583" s="75" t="e">
        <f ca="1">INDEX($BY$2:$BY$401, MATCH(AW586, $BT$2:$BT$401, 0))</f>
        <v>#N/A</v>
      </c>
      <c r="AX583" s="28"/>
      <c r="AY583" s="314" t="s">
        <v>97</v>
      </c>
      <c r="AZ583" s="315"/>
      <c r="BA583" s="315"/>
      <c r="BB583" s="319"/>
      <c r="BC583" s="320"/>
      <c r="BD583" s="317" t="str">
        <f ca="1">IFERROR(INDEX('Staff List'!$AT$6:$AT$8, MATCH(BA580, 'Staff List'!$AM$6:$AM$8, 0)), "")</f>
        <v/>
      </c>
      <c r="BE583" s="313"/>
      <c r="BF583" s="313"/>
      <c r="BG583" s="313"/>
      <c r="BH583" s="313"/>
      <c r="BI583" s="75" t="e">
        <f ca="1">INDEX($BY$2:$BY$401, MATCH(BI586, $BT$2:$BT$401, 0))</f>
        <v>#N/A</v>
      </c>
      <c r="BJ583" s="29"/>
      <c r="BK583" s="1"/>
    </row>
    <row r="584" spans="1:63" x14ac:dyDescent="0.25">
      <c r="A584" s="1"/>
      <c r="B584" s="27"/>
      <c r="C584" s="314" t="s">
        <v>93</v>
      </c>
      <c r="D584" s="315"/>
      <c r="E584" s="316"/>
      <c r="F584" s="313" t="str">
        <f ca="1">IFERROR(IF(INDEX('Staff List'!$M$9:$M$358, MATCH(M585, 'Staff List'!$B$9:$B$358, 0))="", "", INDEX('Staff List'!$M$9:$M$358, MATCH(M585, 'Staff List'!$B$9:$B$358, 0))), "")</f>
        <v/>
      </c>
      <c r="G584" s="313"/>
      <c r="H584" s="313"/>
      <c r="I584" s="313"/>
      <c r="J584" s="313"/>
      <c r="K584" s="313"/>
      <c r="L584" s="313"/>
      <c r="M584" s="75" t="str">
        <f ca="1">IFERROR(INDEX($BO$2:$BO$351, MATCH(M583, $BP$2:$BP$351, 0)), "")</f>
        <v/>
      </c>
      <c r="N584" s="28"/>
      <c r="O584" s="314" t="s">
        <v>93</v>
      </c>
      <c r="P584" s="315"/>
      <c r="Q584" s="316"/>
      <c r="R584" s="313" t="str">
        <f ca="1">IFERROR(IF(INDEX('Staff List'!$M$9:$M$358, MATCH(Y585, 'Staff List'!$B$9:$B$358, 0))="", "", INDEX('Staff List'!$M$9:$M$358, MATCH(Y585, 'Staff List'!$B$9:$B$358, 0))), "")</f>
        <v/>
      </c>
      <c r="S584" s="313"/>
      <c r="T584" s="313"/>
      <c r="U584" s="313"/>
      <c r="V584" s="313"/>
      <c r="W584" s="313"/>
      <c r="X584" s="313"/>
      <c r="Y584" s="75" t="str">
        <f ca="1">IFERROR(INDEX($BO$2:$BO$351, MATCH(Y583, $BP$2:$BP$351, 0)), "")</f>
        <v/>
      </c>
      <c r="Z584" s="28"/>
      <c r="AA584" s="314" t="s">
        <v>93</v>
      </c>
      <c r="AB584" s="315"/>
      <c r="AC584" s="316"/>
      <c r="AD584" s="313" t="str">
        <f ca="1">IFERROR(IF(INDEX('Staff List'!$M$9:$M$358, MATCH(AK585, 'Staff List'!$B$9:$B$358, 0))="", "", INDEX('Staff List'!$M$9:$M$358, MATCH(AK585, 'Staff List'!$B$9:$B$358, 0))), "")</f>
        <v/>
      </c>
      <c r="AE584" s="313"/>
      <c r="AF584" s="313"/>
      <c r="AG584" s="313"/>
      <c r="AH584" s="313"/>
      <c r="AI584" s="313"/>
      <c r="AJ584" s="313"/>
      <c r="AK584" s="75" t="str">
        <f ca="1">IFERROR(INDEX($BO$2:$BO$351, MATCH(AK583, $BP$2:$BP$351, 0)), "")</f>
        <v/>
      </c>
      <c r="AL584" s="28"/>
      <c r="AM584" s="314" t="s">
        <v>93</v>
      </c>
      <c r="AN584" s="315"/>
      <c r="AO584" s="316"/>
      <c r="AP584" s="313" t="str">
        <f ca="1">IFERROR(IF(INDEX('Staff List'!$M$9:$M$358, MATCH(AW585, 'Staff List'!$B$9:$B$358, 0))="", "", INDEX('Staff List'!$M$9:$M$358, MATCH(AW585, 'Staff List'!$B$9:$B$358, 0))), "")</f>
        <v/>
      </c>
      <c r="AQ584" s="313"/>
      <c r="AR584" s="313"/>
      <c r="AS584" s="313"/>
      <c r="AT584" s="313"/>
      <c r="AU584" s="313"/>
      <c r="AV584" s="313"/>
      <c r="AW584" s="75" t="str">
        <f ca="1">IFERROR(INDEX($BO$2:$BO$351, MATCH(AW583, $BP$2:$BP$351, 0)), "")</f>
        <v/>
      </c>
      <c r="AX584" s="28"/>
      <c r="AY584" s="314" t="s">
        <v>93</v>
      </c>
      <c r="AZ584" s="315"/>
      <c r="BA584" s="316"/>
      <c r="BB584" s="313" t="str">
        <f ca="1">IFERROR(IF(INDEX('Staff List'!$M$9:$M$358, MATCH(BI585, 'Staff List'!$B$9:$B$358, 0))="", "", INDEX('Staff List'!$M$9:$M$358, MATCH(BI585, 'Staff List'!$B$9:$B$358, 0))), "")</f>
        <v/>
      </c>
      <c r="BC584" s="313"/>
      <c r="BD584" s="313"/>
      <c r="BE584" s="313"/>
      <c r="BF584" s="313"/>
      <c r="BG584" s="313"/>
      <c r="BH584" s="313"/>
      <c r="BI584" s="75" t="str">
        <f ca="1">IFERROR(INDEX($BO$2:$BO$351, MATCH(BI583, $BP$2:$BP$351, 0)), "")</f>
        <v/>
      </c>
      <c r="BJ584" s="29"/>
      <c r="BK584" s="1"/>
    </row>
    <row r="585" spans="1:63" x14ac:dyDescent="0.25">
      <c r="A585" s="1"/>
      <c r="B585" s="27"/>
      <c r="C585" s="314" t="s">
        <v>92</v>
      </c>
      <c r="D585" s="315"/>
      <c r="E585" s="316"/>
      <c r="F585" s="317" t="str">
        <f ca="1">IFERROR(IF(INDEX('Staff List'!$Q$9:$Q$358, MATCH(M585, 'Staff List'!$B$9:$B$358, 0))="", "", INDEX('Staff List'!$Q$9:$Q$358, MATCH(M585, 'Staff List'!$B$9:$B$358, 0))), "")</f>
        <v/>
      </c>
      <c r="G585" s="313"/>
      <c r="H585" s="313"/>
      <c r="I585" s="313"/>
      <c r="J585" s="313"/>
      <c r="K585" s="313"/>
      <c r="L585" s="313"/>
      <c r="M585" s="75" t="str">
        <f ca="1">IFERROR(IF(M583="", "", INDEX($BN$2:$BN$351, MATCH(M583, $BP$2:$BP$351, 0))), "")</f>
        <v/>
      </c>
      <c r="N585" s="28"/>
      <c r="O585" s="314" t="s">
        <v>92</v>
      </c>
      <c r="P585" s="315"/>
      <c r="Q585" s="316"/>
      <c r="R585" s="317" t="str">
        <f ca="1">IFERROR(IF(INDEX('Staff List'!$Q$9:$Q$358, MATCH(Y585, 'Staff List'!$B$9:$B$358, 0))="", "", INDEX('Staff List'!$Q$9:$Q$358, MATCH(Y585, 'Staff List'!$B$9:$B$358, 0))), "")</f>
        <v/>
      </c>
      <c r="S585" s="313"/>
      <c r="T585" s="313"/>
      <c r="U585" s="313"/>
      <c r="V585" s="313"/>
      <c r="W585" s="313"/>
      <c r="X585" s="313"/>
      <c r="Y585" s="75" t="str">
        <f ca="1">IFERROR(IF(Y583="", "", INDEX($BN$2:$BN$351, MATCH(Y583, $BP$2:$BP$351, 0))), "")</f>
        <v/>
      </c>
      <c r="Z585" s="28"/>
      <c r="AA585" s="314" t="s">
        <v>92</v>
      </c>
      <c r="AB585" s="315"/>
      <c r="AC585" s="316"/>
      <c r="AD585" s="317" t="str">
        <f ca="1">IFERROR(IF(INDEX('Staff List'!$Q$9:$Q$358, MATCH(AK585, 'Staff List'!$B$9:$B$358, 0))="", "", INDEX('Staff List'!$Q$9:$Q$358, MATCH(AK585, 'Staff List'!$B$9:$B$358, 0))), "")</f>
        <v/>
      </c>
      <c r="AE585" s="313"/>
      <c r="AF585" s="313"/>
      <c r="AG585" s="313"/>
      <c r="AH585" s="313"/>
      <c r="AI585" s="313"/>
      <c r="AJ585" s="313"/>
      <c r="AK585" s="75" t="str">
        <f ca="1">IFERROR(IF(AK583="", "", INDEX($BN$2:$BN$351, MATCH(AK583, $BP$2:$BP$351, 0))), "")</f>
        <v/>
      </c>
      <c r="AL585" s="28"/>
      <c r="AM585" s="314" t="s">
        <v>92</v>
      </c>
      <c r="AN585" s="315"/>
      <c r="AO585" s="316"/>
      <c r="AP585" s="317" t="str">
        <f ca="1">IFERROR(IF(INDEX('Staff List'!$Q$9:$Q$358, MATCH(AW585, 'Staff List'!$B$9:$B$358, 0))="", "", INDEX('Staff List'!$Q$9:$Q$358, MATCH(AW585, 'Staff List'!$B$9:$B$358, 0))), "")</f>
        <v/>
      </c>
      <c r="AQ585" s="313"/>
      <c r="AR585" s="313"/>
      <c r="AS585" s="313"/>
      <c r="AT585" s="313"/>
      <c r="AU585" s="313"/>
      <c r="AV585" s="313"/>
      <c r="AW585" s="75" t="str">
        <f ca="1">IFERROR(IF(AW583="", "", INDEX($BN$2:$BN$351, MATCH(AW583, $BP$2:$BP$351, 0))), "")</f>
        <v/>
      </c>
      <c r="AX585" s="28"/>
      <c r="AY585" s="314" t="s">
        <v>92</v>
      </c>
      <c r="AZ585" s="315"/>
      <c r="BA585" s="316"/>
      <c r="BB585" s="317" t="str">
        <f ca="1">IFERROR(IF(INDEX('Staff List'!$Q$9:$Q$358, MATCH(BI585, 'Staff List'!$B$9:$B$358, 0))="", "", INDEX('Staff List'!$Q$9:$Q$358, MATCH(BI585, 'Staff List'!$B$9:$B$358, 0))), "")</f>
        <v/>
      </c>
      <c r="BC585" s="313"/>
      <c r="BD585" s="313"/>
      <c r="BE585" s="313"/>
      <c r="BF585" s="313"/>
      <c r="BG585" s="313"/>
      <c r="BH585" s="313"/>
      <c r="BI585" s="75" t="str">
        <f ca="1">IFERROR(IF(BI583="", "", INDEX($BN$2:$BN$351, MATCH(BI583, $BP$2:$BP$351, 0))), "")</f>
        <v/>
      </c>
      <c r="BJ585" s="29"/>
      <c r="BK585" s="1"/>
    </row>
    <row r="586" spans="1:63" x14ac:dyDescent="0.25">
      <c r="A586" s="1"/>
      <c r="B586" s="27"/>
      <c r="C586" s="318" t="s">
        <v>96</v>
      </c>
      <c r="D586" s="319"/>
      <c r="E586" s="320"/>
      <c r="F586" s="321" t="str">
        <f ca="1">IFERROR(IF(INDEX('Staff List'!$U$9:$U$358, MATCH(M585, 'Staff List'!$B$9:$B$358, 0))="", "", INDEX('Staff List'!$U$9:$U$358, MATCH(M585, 'Staff List'!$B$9:$B$358, 0))), "")</f>
        <v/>
      </c>
      <c r="G586" s="322"/>
      <c r="H586" s="322"/>
      <c r="I586" s="322"/>
      <c r="J586" s="322"/>
      <c r="K586" s="322"/>
      <c r="L586" s="322"/>
      <c r="M586" s="81">
        <f ca="1">BI576+1</f>
        <v>775</v>
      </c>
      <c r="N586" s="28"/>
      <c r="O586" s="318" t="s">
        <v>96</v>
      </c>
      <c r="P586" s="319"/>
      <c r="Q586" s="320"/>
      <c r="R586" s="321" t="str">
        <f ca="1">IFERROR(IF(INDEX('Staff List'!$U$9:$U$358, MATCH(Y585, 'Staff List'!$B$9:$B$358, 0))="", "", INDEX('Staff List'!$U$9:$U$358, MATCH(Y585, 'Staff List'!$B$9:$B$358, 0))), "")</f>
        <v/>
      </c>
      <c r="S586" s="322"/>
      <c r="T586" s="322"/>
      <c r="U586" s="322"/>
      <c r="V586" s="322"/>
      <c r="W586" s="322"/>
      <c r="X586" s="322"/>
      <c r="Y586" s="81">
        <f ca="1">M586+1</f>
        <v>776</v>
      </c>
      <c r="Z586" s="28"/>
      <c r="AA586" s="318" t="s">
        <v>96</v>
      </c>
      <c r="AB586" s="319"/>
      <c r="AC586" s="320"/>
      <c r="AD586" s="321" t="str">
        <f ca="1">IFERROR(IF(INDEX('Staff List'!$U$9:$U$358, MATCH(AK585, 'Staff List'!$B$9:$B$358, 0))="", "", INDEX('Staff List'!$U$9:$U$358, MATCH(AK585, 'Staff List'!$B$9:$B$358, 0))), "")</f>
        <v/>
      </c>
      <c r="AE586" s="322"/>
      <c r="AF586" s="322"/>
      <c r="AG586" s="322"/>
      <c r="AH586" s="322"/>
      <c r="AI586" s="322"/>
      <c r="AJ586" s="322"/>
      <c r="AK586" s="81">
        <f ca="1">Y586+1</f>
        <v>777</v>
      </c>
      <c r="AL586" s="28"/>
      <c r="AM586" s="318" t="s">
        <v>96</v>
      </c>
      <c r="AN586" s="319"/>
      <c r="AO586" s="320"/>
      <c r="AP586" s="321" t="str">
        <f ca="1">IFERROR(IF(INDEX('Staff List'!$U$9:$U$358, MATCH(AW585, 'Staff List'!$B$9:$B$358, 0))="", "", INDEX('Staff List'!$U$9:$U$358, MATCH(AW585, 'Staff List'!$B$9:$B$358, 0))), "")</f>
        <v/>
      </c>
      <c r="AQ586" s="322"/>
      <c r="AR586" s="322"/>
      <c r="AS586" s="322"/>
      <c r="AT586" s="322"/>
      <c r="AU586" s="322"/>
      <c r="AV586" s="322"/>
      <c r="AW586" s="81">
        <f ca="1">AK586+1</f>
        <v>778</v>
      </c>
      <c r="AX586" s="28"/>
      <c r="AY586" s="318" t="s">
        <v>96</v>
      </c>
      <c r="AZ586" s="319"/>
      <c r="BA586" s="320"/>
      <c r="BB586" s="321" t="str">
        <f ca="1">IFERROR(IF(INDEX('Staff List'!$U$9:$U$358, MATCH(BI585, 'Staff List'!$B$9:$B$358, 0))="", "", INDEX('Staff List'!$U$9:$U$358, MATCH(BI585, 'Staff List'!$B$9:$B$358, 0))), "")</f>
        <v/>
      </c>
      <c r="BC586" s="322"/>
      <c r="BD586" s="322"/>
      <c r="BE586" s="322"/>
      <c r="BF586" s="322"/>
      <c r="BG586" s="322"/>
      <c r="BH586" s="322"/>
      <c r="BI586" s="81">
        <f ca="1">AW586+1</f>
        <v>779</v>
      </c>
      <c r="BJ586" s="29"/>
      <c r="BK586" s="1"/>
    </row>
    <row r="587" spans="1:63" x14ac:dyDescent="0.25">
      <c r="A587" s="1"/>
      <c r="B587" s="27"/>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c r="BA587" s="28"/>
      <c r="BB587" s="28"/>
      <c r="BC587" s="28"/>
      <c r="BD587" s="28"/>
      <c r="BE587" s="28"/>
      <c r="BF587" s="28"/>
      <c r="BG587" s="28"/>
      <c r="BH587" s="28"/>
      <c r="BI587" s="28"/>
      <c r="BJ587" s="29"/>
      <c r="BK587" s="1"/>
    </row>
    <row r="588" spans="1:63" x14ac:dyDescent="0.25">
      <c r="A588" s="1"/>
      <c r="B588" s="27"/>
      <c r="C588" s="121" t="str">
        <f ca="1">"Tier "&amp;M594&amp;""</f>
        <v xml:space="preserve">Tier </v>
      </c>
      <c r="D588" s="122"/>
      <c r="E588" s="122"/>
      <c r="F588" s="122"/>
      <c r="G588" s="122"/>
      <c r="H588" s="122"/>
      <c r="I588" s="122"/>
      <c r="J588" s="122"/>
      <c r="K588" s="122"/>
      <c r="L588" s="122"/>
      <c r="M588" s="239"/>
      <c r="N588" s="28"/>
      <c r="O588" s="121" t="str">
        <f ca="1">"Tier "&amp;Y594&amp;""</f>
        <v xml:space="preserve">Tier </v>
      </c>
      <c r="P588" s="122"/>
      <c r="Q588" s="122"/>
      <c r="R588" s="122"/>
      <c r="S588" s="122"/>
      <c r="T588" s="122"/>
      <c r="U588" s="122"/>
      <c r="V588" s="122"/>
      <c r="W588" s="122"/>
      <c r="X588" s="122"/>
      <c r="Y588" s="239"/>
      <c r="Z588" s="28"/>
      <c r="AA588" s="121" t="str">
        <f ca="1">"Tier "&amp;AK594&amp;""</f>
        <v xml:space="preserve">Tier </v>
      </c>
      <c r="AB588" s="122"/>
      <c r="AC588" s="122"/>
      <c r="AD588" s="122"/>
      <c r="AE588" s="122"/>
      <c r="AF588" s="122"/>
      <c r="AG588" s="122"/>
      <c r="AH588" s="122"/>
      <c r="AI588" s="122"/>
      <c r="AJ588" s="122"/>
      <c r="AK588" s="239"/>
      <c r="AL588" s="28"/>
      <c r="AM588" s="121" t="str">
        <f ca="1">"Tier "&amp;AW594&amp;""</f>
        <v xml:space="preserve">Tier </v>
      </c>
      <c r="AN588" s="122"/>
      <c r="AO588" s="122"/>
      <c r="AP588" s="122"/>
      <c r="AQ588" s="122"/>
      <c r="AR588" s="122"/>
      <c r="AS588" s="122"/>
      <c r="AT588" s="122"/>
      <c r="AU588" s="122"/>
      <c r="AV588" s="122"/>
      <c r="AW588" s="239"/>
      <c r="AX588" s="28"/>
      <c r="AY588" s="121" t="str">
        <f ca="1">"Tier "&amp;BI594&amp;""</f>
        <v xml:space="preserve">Tier </v>
      </c>
      <c r="AZ588" s="122"/>
      <c r="BA588" s="122"/>
      <c r="BB588" s="122"/>
      <c r="BC588" s="122"/>
      <c r="BD588" s="122"/>
      <c r="BE588" s="122"/>
      <c r="BF588" s="122"/>
      <c r="BG588" s="122"/>
      <c r="BH588" s="122"/>
      <c r="BI588" s="239"/>
      <c r="BJ588" s="29"/>
      <c r="BK588" s="1"/>
    </row>
    <row r="589" spans="1:63" x14ac:dyDescent="0.25">
      <c r="A589" s="1"/>
      <c r="B589" s="27"/>
      <c r="C589" s="326" t="s">
        <v>91</v>
      </c>
      <c r="D589" s="325"/>
      <c r="E589" s="327"/>
      <c r="F589" s="328" t="str">
        <f ca="1">IFERROR(IF(INDEX('Staff List'!$C$9:$C$358, MATCH(M595, 'Staff List'!$B$9:$B$358, 0))="", "", INDEX('Staff List'!$C$9:$C$358, MATCH(M595, 'Staff List'!$B$9:$B$358, 0))), "")</f>
        <v/>
      </c>
      <c r="G589" s="329"/>
      <c r="H589" s="329"/>
      <c r="I589" s="329"/>
      <c r="J589" s="329"/>
      <c r="K589" s="329"/>
      <c r="L589" s="329"/>
      <c r="M589" s="330"/>
      <c r="N589" s="28"/>
      <c r="O589" s="326" t="s">
        <v>91</v>
      </c>
      <c r="P589" s="325"/>
      <c r="Q589" s="327"/>
      <c r="R589" s="328" t="str">
        <f ca="1">IFERROR(IF(INDEX('Staff List'!$C$9:$C$358, MATCH(Y595, 'Staff List'!$B$9:$B$358, 0))="", "", INDEX('Staff List'!$C$9:$C$358, MATCH(Y595, 'Staff List'!$B$9:$B$358, 0))), "")</f>
        <v/>
      </c>
      <c r="S589" s="329"/>
      <c r="T589" s="329"/>
      <c r="U589" s="329"/>
      <c r="V589" s="329"/>
      <c r="W589" s="329"/>
      <c r="X589" s="329"/>
      <c r="Y589" s="330"/>
      <c r="Z589" s="28"/>
      <c r="AA589" s="326" t="s">
        <v>91</v>
      </c>
      <c r="AB589" s="325"/>
      <c r="AC589" s="327"/>
      <c r="AD589" s="328" t="str">
        <f ca="1">IFERROR(IF(INDEX('Staff List'!$C$9:$C$358, MATCH(AK595, 'Staff List'!$B$9:$B$358, 0))="", "", INDEX('Staff List'!$C$9:$C$358, MATCH(AK595, 'Staff List'!$B$9:$B$358, 0))), "")</f>
        <v/>
      </c>
      <c r="AE589" s="329"/>
      <c r="AF589" s="329"/>
      <c r="AG589" s="329"/>
      <c r="AH589" s="329"/>
      <c r="AI589" s="329"/>
      <c r="AJ589" s="329"/>
      <c r="AK589" s="330"/>
      <c r="AL589" s="28"/>
      <c r="AM589" s="326" t="s">
        <v>91</v>
      </c>
      <c r="AN589" s="325"/>
      <c r="AO589" s="327"/>
      <c r="AP589" s="328" t="str">
        <f ca="1">IFERROR(IF(INDEX('Staff List'!$C$9:$C$358, MATCH(AW595, 'Staff List'!$B$9:$B$358, 0))="", "", INDEX('Staff List'!$C$9:$C$358, MATCH(AW595, 'Staff List'!$B$9:$B$358, 0))), "")</f>
        <v/>
      </c>
      <c r="AQ589" s="329"/>
      <c r="AR589" s="329"/>
      <c r="AS589" s="329"/>
      <c r="AT589" s="329"/>
      <c r="AU589" s="329"/>
      <c r="AV589" s="329"/>
      <c r="AW589" s="330"/>
      <c r="AX589" s="28"/>
      <c r="AY589" s="326" t="s">
        <v>91</v>
      </c>
      <c r="AZ589" s="325"/>
      <c r="BA589" s="327"/>
      <c r="BB589" s="328" t="str">
        <f ca="1">IFERROR(IF(INDEX('Staff List'!$C$9:$C$358, MATCH(BI595, 'Staff List'!$B$9:$B$358, 0))="", "", INDEX('Staff List'!$C$9:$C$358, MATCH(BI595, 'Staff List'!$B$9:$B$358, 0))), "")</f>
        <v/>
      </c>
      <c r="BC589" s="329"/>
      <c r="BD589" s="329"/>
      <c r="BE589" s="329"/>
      <c r="BF589" s="329"/>
      <c r="BG589" s="329"/>
      <c r="BH589" s="329"/>
      <c r="BI589" s="330"/>
      <c r="BJ589" s="29"/>
      <c r="BK589" s="1"/>
    </row>
    <row r="590" spans="1:63" x14ac:dyDescent="0.25">
      <c r="A590" s="1"/>
      <c r="B590" s="27"/>
      <c r="C590" s="332" t="s">
        <v>90</v>
      </c>
      <c r="D590" s="333"/>
      <c r="E590" s="72" t="str">
        <f ca="1">IFERROR(INDEX('Staff List'!$K$9:$K$358, MATCH(M595, 'Staff List'!$B$9:$B$358, 0)), "")</f>
        <v/>
      </c>
      <c r="F590" s="317" t="str">
        <f ca="1">IFERROR(IF(INDEX('Staff List'!$D$9:$D$358, MATCH(M595, 'Staff List'!$B$9:$B$358, 0))="", "", INDEX('Staff List'!$D$9:$D$358, MATCH(M595, 'Staff List'!$B$9:$B$358, 0))), "")</f>
        <v/>
      </c>
      <c r="G590" s="313"/>
      <c r="H590" s="313"/>
      <c r="I590" s="313"/>
      <c r="J590" s="313"/>
      <c r="K590" s="313"/>
      <c r="L590" s="313"/>
      <c r="M590" s="331"/>
      <c r="N590" s="28"/>
      <c r="O590" s="332" t="s">
        <v>90</v>
      </c>
      <c r="P590" s="333"/>
      <c r="Q590" s="72" t="str">
        <f ca="1">IFERROR(INDEX('Staff List'!$K$9:$K$358, MATCH(Y595, 'Staff List'!$B$9:$B$358, 0)), "")</f>
        <v/>
      </c>
      <c r="R590" s="317" t="str">
        <f ca="1">IFERROR(IF(INDEX('Staff List'!$D$9:$D$358, MATCH(Y595, 'Staff List'!$B$9:$B$358, 0))="", "", INDEX('Staff List'!$D$9:$D$358, MATCH(Y595, 'Staff List'!$B$9:$B$358, 0))), "")</f>
        <v/>
      </c>
      <c r="S590" s="313"/>
      <c r="T590" s="313"/>
      <c r="U590" s="313"/>
      <c r="V590" s="313"/>
      <c r="W590" s="313"/>
      <c r="X590" s="313"/>
      <c r="Y590" s="331"/>
      <c r="Z590" s="28"/>
      <c r="AA590" s="332" t="s">
        <v>90</v>
      </c>
      <c r="AB590" s="333"/>
      <c r="AC590" s="72" t="str">
        <f ca="1">IFERROR(INDEX('Staff List'!$K$9:$K$358, MATCH(AK595, 'Staff List'!$B$9:$B$358, 0)), "")</f>
        <v/>
      </c>
      <c r="AD590" s="317" t="str">
        <f ca="1">IFERROR(IF(INDEX('Staff List'!$D$9:$D$358, MATCH(AK595, 'Staff List'!$B$9:$B$358, 0))="", "", INDEX('Staff List'!$D$9:$D$358, MATCH(AK595, 'Staff List'!$B$9:$B$358, 0))), "")</f>
        <v/>
      </c>
      <c r="AE590" s="313"/>
      <c r="AF590" s="313"/>
      <c r="AG590" s="313"/>
      <c r="AH590" s="313"/>
      <c r="AI590" s="313"/>
      <c r="AJ590" s="313"/>
      <c r="AK590" s="331"/>
      <c r="AL590" s="28"/>
      <c r="AM590" s="332" t="s">
        <v>90</v>
      </c>
      <c r="AN590" s="333"/>
      <c r="AO590" s="72" t="str">
        <f ca="1">IFERROR(INDEX('Staff List'!$K$9:$K$358, MATCH(AW595, 'Staff List'!$B$9:$B$358, 0)), "")</f>
        <v/>
      </c>
      <c r="AP590" s="317" t="str">
        <f ca="1">IFERROR(IF(INDEX('Staff List'!$D$9:$D$358, MATCH(AW595, 'Staff List'!$B$9:$B$358, 0))="", "", INDEX('Staff List'!$D$9:$D$358, MATCH(AW595, 'Staff List'!$B$9:$B$358, 0))), "")</f>
        <v/>
      </c>
      <c r="AQ590" s="313"/>
      <c r="AR590" s="313"/>
      <c r="AS590" s="313"/>
      <c r="AT590" s="313"/>
      <c r="AU590" s="313"/>
      <c r="AV590" s="313"/>
      <c r="AW590" s="331"/>
      <c r="AX590" s="28"/>
      <c r="AY590" s="332" t="s">
        <v>90</v>
      </c>
      <c r="AZ590" s="333"/>
      <c r="BA590" s="72" t="str">
        <f ca="1">IFERROR(INDEX('Staff List'!$K$9:$K$358, MATCH(BI595, 'Staff List'!$B$9:$B$358, 0)), "")</f>
        <v/>
      </c>
      <c r="BB590" s="317" t="str">
        <f ca="1">IFERROR(IF(INDEX('Staff List'!$D$9:$D$358, MATCH(BI595, 'Staff List'!$B$9:$B$358, 0))="", "", INDEX('Staff List'!$D$9:$D$358, MATCH(BI595, 'Staff List'!$B$9:$B$358, 0))), "")</f>
        <v/>
      </c>
      <c r="BC590" s="313"/>
      <c r="BD590" s="313"/>
      <c r="BE590" s="313"/>
      <c r="BF590" s="313"/>
      <c r="BG590" s="313"/>
      <c r="BH590" s="313"/>
      <c r="BI590" s="331"/>
      <c r="BJ590" s="29"/>
      <c r="BK590" s="1"/>
    </row>
    <row r="591" spans="1:63" x14ac:dyDescent="0.25">
      <c r="A591" s="1"/>
      <c r="B591" s="27"/>
      <c r="C591" s="314" t="s">
        <v>95</v>
      </c>
      <c r="D591" s="315"/>
      <c r="E591" s="315"/>
      <c r="F591" s="325"/>
      <c r="G591" s="73" t="str">
        <f ca="1">IFERROR(INDEX('Staff List'!$H$9:$H$358, MATCH(M595, 'Staff List'!$B$9:$B$358, 0)), "")</f>
        <v/>
      </c>
      <c r="H591" s="323" t="str">
        <f ca="1">IFERROR(INDEX('Staff List'!$AU$6:$AU$10, MATCH(G591, 'Staff List'!$AJ$6:$AJ$10, 0)), "")</f>
        <v/>
      </c>
      <c r="I591" s="324"/>
      <c r="J591" s="324"/>
      <c r="K591" s="324"/>
      <c r="L591" s="324"/>
      <c r="M591" s="331"/>
      <c r="N591" s="28"/>
      <c r="O591" s="314" t="s">
        <v>95</v>
      </c>
      <c r="P591" s="315"/>
      <c r="Q591" s="315"/>
      <c r="R591" s="325"/>
      <c r="S591" s="73" t="str">
        <f ca="1">IFERROR(INDEX('Staff List'!$H$9:$H$358, MATCH(Y595, 'Staff List'!$B$9:$B$358, 0)), "")</f>
        <v/>
      </c>
      <c r="T591" s="323" t="str">
        <f ca="1">IFERROR(INDEX('Staff List'!$AU$6:$AU$10, MATCH(S591, 'Staff List'!$AJ$6:$AJ$10, 0)), "")</f>
        <v/>
      </c>
      <c r="U591" s="324"/>
      <c r="V591" s="324"/>
      <c r="W591" s="324"/>
      <c r="X591" s="324"/>
      <c r="Y591" s="331"/>
      <c r="Z591" s="28"/>
      <c r="AA591" s="314" t="s">
        <v>95</v>
      </c>
      <c r="AB591" s="315"/>
      <c r="AC591" s="315"/>
      <c r="AD591" s="325"/>
      <c r="AE591" s="73" t="str">
        <f ca="1">IFERROR(INDEX('Staff List'!$H$9:$H$358, MATCH(AK595, 'Staff List'!$B$9:$B$358, 0)), "")</f>
        <v/>
      </c>
      <c r="AF591" s="323" t="str">
        <f ca="1">IFERROR(INDEX('Staff List'!$AU$6:$AU$10, MATCH(AE591, 'Staff List'!$AJ$6:$AJ$10, 0)), "")</f>
        <v/>
      </c>
      <c r="AG591" s="324"/>
      <c r="AH591" s="324"/>
      <c r="AI591" s="324"/>
      <c r="AJ591" s="324"/>
      <c r="AK591" s="331"/>
      <c r="AL591" s="28"/>
      <c r="AM591" s="314" t="s">
        <v>95</v>
      </c>
      <c r="AN591" s="315"/>
      <c r="AO591" s="315"/>
      <c r="AP591" s="325"/>
      <c r="AQ591" s="73" t="str">
        <f ca="1">IFERROR(INDEX('Staff List'!$H$9:$H$358, MATCH(AW595, 'Staff List'!$B$9:$B$358, 0)), "")</f>
        <v/>
      </c>
      <c r="AR591" s="323" t="str">
        <f ca="1">IFERROR(INDEX('Staff List'!$AU$6:$AU$10, MATCH(AQ591, 'Staff List'!$AJ$6:$AJ$10, 0)), "")</f>
        <v/>
      </c>
      <c r="AS591" s="324"/>
      <c r="AT591" s="324"/>
      <c r="AU591" s="324"/>
      <c r="AV591" s="324"/>
      <c r="AW591" s="331"/>
      <c r="AX591" s="28"/>
      <c r="AY591" s="314" t="s">
        <v>95</v>
      </c>
      <c r="AZ591" s="315"/>
      <c r="BA591" s="315"/>
      <c r="BB591" s="325"/>
      <c r="BC591" s="73" t="str">
        <f ca="1">IFERROR(INDEX('Staff List'!$H$9:$H$358, MATCH(BI595, 'Staff List'!$B$9:$B$358, 0)), "")</f>
        <v/>
      </c>
      <c r="BD591" s="323" t="str">
        <f ca="1">IFERROR(INDEX('Staff List'!$AU$6:$AU$10, MATCH(BC591, 'Staff List'!$AJ$6:$AJ$10, 0)), "")</f>
        <v/>
      </c>
      <c r="BE591" s="324"/>
      <c r="BF591" s="324"/>
      <c r="BG591" s="324"/>
      <c r="BH591" s="324"/>
      <c r="BI591" s="331"/>
      <c r="BJ591" s="29"/>
      <c r="BK591" s="1"/>
    </row>
    <row r="592" spans="1:63" x14ac:dyDescent="0.25">
      <c r="A592" s="1"/>
      <c r="B592" s="27"/>
      <c r="C592" s="314" t="s">
        <v>94</v>
      </c>
      <c r="D592" s="315"/>
      <c r="E592" s="315"/>
      <c r="F592" s="315"/>
      <c r="G592" s="74" t="str">
        <f ca="1">IFERROR(INDEX('Staff List'!$G$9:$G$358, MATCH(M595, 'Staff List'!$B$9:$B$358, 0)), "")</f>
        <v/>
      </c>
      <c r="H592" s="317" t="str">
        <f ca="1">IFERROR(INDEX('Staff List'!$AP$6:$AP$8, MATCH(G592, 'Staff List'!$AI$6:$AI$8, 0)), "")</f>
        <v/>
      </c>
      <c r="I592" s="313"/>
      <c r="J592" s="313"/>
      <c r="K592" s="313"/>
      <c r="L592" s="313"/>
      <c r="M592" s="331"/>
      <c r="N592" s="28"/>
      <c r="O592" s="314" t="s">
        <v>94</v>
      </c>
      <c r="P592" s="315"/>
      <c r="Q592" s="315"/>
      <c r="R592" s="315"/>
      <c r="S592" s="74" t="str">
        <f ca="1">IFERROR(INDEX('Staff List'!$G$9:$G$358, MATCH(Y595, 'Staff List'!$B$9:$B$358, 0)), "")</f>
        <v/>
      </c>
      <c r="T592" s="317" t="str">
        <f ca="1">IFERROR(INDEX('Staff List'!$AP$6:$AP$8, MATCH(S592, 'Staff List'!$AI$6:$AI$8, 0)), "")</f>
        <v/>
      </c>
      <c r="U592" s="313"/>
      <c r="V592" s="313"/>
      <c r="W592" s="313"/>
      <c r="X592" s="313"/>
      <c r="Y592" s="331"/>
      <c r="Z592" s="28"/>
      <c r="AA592" s="314" t="s">
        <v>94</v>
      </c>
      <c r="AB592" s="315"/>
      <c r="AC592" s="315"/>
      <c r="AD592" s="315"/>
      <c r="AE592" s="74" t="str">
        <f ca="1">IFERROR(INDEX('Staff List'!$G$9:$G$358, MATCH(AK595, 'Staff List'!$B$9:$B$358, 0)), "")</f>
        <v/>
      </c>
      <c r="AF592" s="317" t="str">
        <f ca="1">IFERROR(INDEX('Staff List'!$AP$6:$AP$8, MATCH(AE592, 'Staff List'!$AI$6:$AI$8, 0)), "")</f>
        <v/>
      </c>
      <c r="AG592" s="313"/>
      <c r="AH592" s="313"/>
      <c r="AI592" s="313"/>
      <c r="AJ592" s="313"/>
      <c r="AK592" s="331"/>
      <c r="AL592" s="28"/>
      <c r="AM592" s="314" t="s">
        <v>94</v>
      </c>
      <c r="AN592" s="315"/>
      <c r="AO592" s="315"/>
      <c r="AP592" s="315"/>
      <c r="AQ592" s="74" t="str">
        <f ca="1">IFERROR(INDEX('Staff List'!$G$9:$G$358, MATCH(AW595, 'Staff List'!$B$9:$B$358, 0)), "")</f>
        <v/>
      </c>
      <c r="AR592" s="317" t="str">
        <f ca="1">IFERROR(INDEX('Staff List'!$AP$6:$AP$8, MATCH(AQ592, 'Staff List'!$AI$6:$AI$8, 0)), "")</f>
        <v/>
      </c>
      <c r="AS592" s="313"/>
      <c r="AT592" s="313"/>
      <c r="AU592" s="313"/>
      <c r="AV592" s="313"/>
      <c r="AW592" s="331"/>
      <c r="AX592" s="28"/>
      <c r="AY592" s="314" t="s">
        <v>94</v>
      </c>
      <c r="AZ592" s="315"/>
      <c r="BA592" s="315"/>
      <c r="BB592" s="315"/>
      <c r="BC592" s="74" t="str">
        <f ca="1">IFERROR(INDEX('Staff List'!$G$9:$G$358, MATCH(BI595, 'Staff List'!$B$9:$B$358, 0)), "")</f>
        <v/>
      </c>
      <c r="BD592" s="317" t="str">
        <f ca="1">IFERROR(INDEX('Staff List'!$AP$6:$AP$8, MATCH(BC592, 'Staff List'!$AI$6:$AI$8, 0)), "")</f>
        <v/>
      </c>
      <c r="BE592" s="313"/>
      <c r="BF592" s="313"/>
      <c r="BG592" s="313"/>
      <c r="BH592" s="313"/>
      <c r="BI592" s="331"/>
      <c r="BJ592" s="29"/>
      <c r="BK592" s="1"/>
    </row>
    <row r="593" spans="1:63" x14ac:dyDescent="0.25">
      <c r="A593" s="1"/>
      <c r="B593" s="27"/>
      <c r="C593" s="314" t="s">
        <v>97</v>
      </c>
      <c r="D593" s="315"/>
      <c r="E593" s="315"/>
      <c r="F593" s="319"/>
      <c r="G593" s="320"/>
      <c r="H593" s="317" t="str">
        <f ca="1">IFERROR(INDEX('Staff List'!$AT$6:$AT$8, MATCH(E590, 'Staff List'!$AM$6:$AM$8, 0)), "")</f>
        <v/>
      </c>
      <c r="I593" s="313"/>
      <c r="J593" s="313"/>
      <c r="K593" s="313"/>
      <c r="L593" s="313"/>
      <c r="M593" s="75" t="e">
        <f ca="1">INDEX($BY$2:$BY$401, MATCH(M596, $BT$2:$BT$401, 0))</f>
        <v>#N/A</v>
      </c>
      <c r="N593" s="28"/>
      <c r="O593" s="314" t="s">
        <v>97</v>
      </c>
      <c r="P593" s="315"/>
      <c r="Q593" s="315"/>
      <c r="R593" s="319"/>
      <c r="S593" s="320"/>
      <c r="T593" s="317" t="str">
        <f ca="1">IFERROR(INDEX('Staff List'!$AT$6:$AT$8, MATCH(Q590, 'Staff List'!$AM$6:$AM$8, 0)), "")</f>
        <v/>
      </c>
      <c r="U593" s="313"/>
      <c r="V593" s="313"/>
      <c r="W593" s="313"/>
      <c r="X593" s="313"/>
      <c r="Y593" s="75" t="e">
        <f ca="1">INDEX($BY$2:$BY$401, MATCH(Y596, $BT$2:$BT$401, 0))</f>
        <v>#N/A</v>
      </c>
      <c r="Z593" s="28"/>
      <c r="AA593" s="314" t="s">
        <v>97</v>
      </c>
      <c r="AB593" s="315"/>
      <c r="AC593" s="315"/>
      <c r="AD593" s="319"/>
      <c r="AE593" s="320"/>
      <c r="AF593" s="317" t="str">
        <f ca="1">IFERROR(INDEX('Staff List'!$AT$6:$AT$8, MATCH(AC590, 'Staff List'!$AM$6:$AM$8, 0)), "")</f>
        <v/>
      </c>
      <c r="AG593" s="313"/>
      <c r="AH593" s="313"/>
      <c r="AI593" s="313"/>
      <c r="AJ593" s="313"/>
      <c r="AK593" s="75" t="e">
        <f ca="1">INDEX($BY$2:$BY$401, MATCH(AK596, $BT$2:$BT$401, 0))</f>
        <v>#N/A</v>
      </c>
      <c r="AL593" s="28"/>
      <c r="AM593" s="314" t="s">
        <v>97</v>
      </c>
      <c r="AN593" s="315"/>
      <c r="AO593" s="315"/>
      <c r="AP593" s="319"/>
      <c r="AQ593" s="320"/>
      <c r="AR593" s="317" t="str">
        <f ca="1">IFERROR(INDEX('Staff List'!$AT$6:$AT$8, MATCH(AO590, 'Staff List'!$AM$6:$AM$8, 0)), "")</f>
        <v/>
      </c>
      <c r="AS593" s="313"/>
      <c r="AT593" s="313"/>
      <c r="AU593" s="313"/>
      <c r="AV593" s="313"/>
      <c r="AW593" s="75" t="e">
        <f ca="1">INDEX($BY$2:$BY$401, MATCH(AW596, $BT$2:$BT$401, 0))</f>
        <v>#N/A</v>
      </c>
      <c r="AX593" s="28"/>
      <c r="AY593" s="314" t="s">
        <v>97</v>
      </c>
      <c r="AZ593" s="315"/>
      <c r="BA593" s="315"/>
      <c r="BB593" s="319"/>
      <c r="BC593" s="320"/>
      <c r="BD593" s="317" t="str">
        <f ca="1">IFERROR(INDEX('Staff List'!$AT$6:$AT$8, MATCH(BA590, 'Staff List'!$AM$6:$AM$8, 0)), "")</f>
        <v/>
      </c>
      <c r="BE593" s="313"/>
      <c r="BF593" s="313"/>
      <c r="BG593" s="313"/>
      <c r="BH593" s="313"/>
      <c r="BI593" s="75" t="e">
        <f ca="1">INDEX($BY$2:$BY$401, MATCH(BI596, $BT$2:$BT$401, 0))</f>
        <v>#N/A</v>
      </c>
      <c r="BJ593" s="29"/>
      <c r="BK593" s="1"/>
    </row>
    <row r="594" spans="1:63" x14ac:dyDescent="0.25">
      <c r="A594" s="1"/>
      <c r="B594" s="27"/>
      <c r="C594" s="314" t="s">
        <v>93</v>
      </c>
      <c r="D594" s="315"/>
      <c r="E594" s="316"/>
      <c r="F594" s="313" t="str">
        <f ca="1">IFERROR(IF(INDEX('Staff List'!$M$9:$M$358, MATCH(M595, 'Staff List'!$B$9:$B$358, 0))="", "", INDEX('Staff List'!$M$9:$M$358, MATCH(M595, 'Staff List'!$B$9:$B$358, 0))), "")</f>
        <v/>
      </c>
      <c r="G594" s="313"/>
      <c r="H594" s="313"/>
      <c r="I594" s="313"/>
      <c r="J594" s="313"/>
      <c r="K594" s="313"/>
      <c r="L594" s="313"/>
      <c r="M594" s="75" t="str">
        <f ca="1">IFERROR(INDEX($BO$2:$BO$351, MATCH(M593, $BP$2:$BP$351, 0)), "")</f>
        <v/>
      </c>
      <c r="N594" s="28"/>
      <c r="O594" s="314" t="s">
        <v>93</v>
      </c>
      <c r="P594" s="315"/>
      <c r="Q594" s="316"/>
      <c r="R594" s="313" t="str">
        <f ca="1">IFERROR(IF(INDEX('Staff List'!$M$9:$M$358, MATCH(Y595, 'Staff List'!$B$9:$B$358, 0))="", "", INDEX('Staff List'!$M$9:$M$358, MATCH(Y595, 'Staff List'!$B$9:$B$358, 0))), "")</f>
        <v/>
      </c>
      <c r="S594" s="313"/>
      <c r="T594" s="313"/>
      <c r="U594" s="313"/>
      <c r="V594" s="313"/>
      <c r="W594" s="313"/>
      <c r="X594" s="313"/>
      <c r="Y594" s="75" t="str">
        <f ca="1">IFERROR(INDEX($BO$2:$BO$351, MATCH(Y593, $BP$2:$BP$351, 0)), "")</f>
        <v/>
      </c>
      <c r="Z594" s="28"/>
      <c r="AA594" s="314" t="s">
        <v>93</v>
      </c>
      <c r="AB594" s="315"/>
      <c r="AC594" s="316"/>
      <c r="AD594" s="313" t="str">
        <f ca="1">IFERROR(IF(INDEX('Staff List'!$M$9:$M$358, MATCH(AK595, 'Staff List'!$B$9:$B$358, 0))="", "", INDEX('Staff List'!$M$9:$M$358, MATCH(AK595, 'Staff List'!$B$9:$B$358, 0))), "")</f>
        <v/>
      </c>
      <c r="AE594" s="313"/>
      <c r="AF594" s="313"/>
      <c r="AG594" s="313"/>
      <c r="AH594" s="313"/>
      <c r="AI594" s="313"/>
      <c r="AJ594" s="313"/>
      <c r="AK594" s="75" t="str">
        <f ca="1">IFERROR(INDEX($BO$2:$BO$351, MATCH(AK593, $BP$2:$BP$351, 0)), "")</f>
        <v/>
      </c>
      <c r="AL594" s="28"/>
      <c r="AM594" s="314" t="s">
        <v>93</v>
      </c>
      <c r="AN594" s="315"/>
      <c r="AO594" s="316"/>
      <c r="AP594" s="313" t="str">
        <f ca="1">IFERROR(IF(INDEX('Staff List'!$M$9:$M$358, MATCH(AW595, 'Staff List'!$B$9:$B$358, 0))="", "", INDEX('Staff List'!$M$9:$M$358, MATCH(AW595, 'Staff List'!$B$9:$B$358, 0))), "")</f>
        <v/>
      </c>
      <c r="AQ594" s="313"/>
      <c r="AR594" s="313"/>
      <c r="AS594" s="313"/>
      <c r="AT594" s="313"/>
      <c r="AU594" s="313"/>
      <c r="AV594" s="313"/>
      <c r="AW594" s="75" t="str">
        <f ca="1">IFERROR(INDEX($BO$2:$BO$351, MATCH(AW593, $BP$2:$BP$351, 0)), "")</f>
        <v/>
      </c>
      <c r="AX594" s="28"/>
      <c r="AY594" s="314" t="s">
        <v>93</v>
      </c>
      <c r="AZ594" s="315"/>
      <c r="BA594" s="316"/>
      <c r="BB594" s="313" t="str">
        <f ca="1">IFERROR(IF(INDEX('Staff List'!$M$9:$M$358, MATCH(BI595, 'Staff List'!$B$9:$B$358, 0))="", "", INDEX('Staff List'!$M$9:$M$358, MATCH(BI595, 'Staff List'!$B$9:$B$358, 0))), "")</f>
        <v/>
      </c>
      <c r="BC594" s="313"/>
      <c r="BD594" s="313"/>
      <c r="BE594" s="313"/>
      <c r="BF594" s="313"/>
      <c r="BG594" s="313"/>
      <c r="BH594" s="313"/>
      <c r="BI594" s="75" t="str">
        <f ca="1">IFERROR(INDEX($BO$2:$BO$351, MATCH(BI593, $BP$2:$BP$351, 0)), "")</f>
        <v/>
      </c>
      <c r="BJ594" s="29"/>
      <c r="BK594" s="1"/>
    </row>
    <row r="595" spans="1:63" x14ac:dyDescent="0.25">
      <c r="A595" s="1"/>
      <c r="B595" s="27"/>
      <c r="C595" s="314" t="s">
        <v>92</v>
      </c>
      <c r="D595" s="315"/>
      <c r="E595" s="316"/>
      <c r="F595" s="317" t="str">
        <f ca="1">IFERROR(IF(INDEX('Staff List'!$Q$9:$Q$358, MATCH(M595, 'Staff List'!$B$9:$B$358, 0))="", "", INDEX('Staff List'!$Q$9:$Q$358, MATCH(M595, 'Staff List'!$B$9:$B$358, 0))), "")</f>
        <v/>
      </c>
      <c r="G595" s="313"/>
      <c r="H595" s="313"/>
      <c r="I595" s="313"/>
      <c r="J595" s="313"/>
      <c r="K595" s="313"/>
      <c r="L595" s="313"/>
      <c r="M595" s="75" t="str">
        <f ca="1">IFERROR(IF(M593="", "", INDEX($BN$2:$BN$351, MATCH(M593, $BP$2:$BP$351, 0))), "")</f>
        <v/>
      </c>
      <c r="N595" s="28"/>
      <c r="O595" s="314" t="s">
        <v>92</v>
      </c>
      <c r="P595" s="315"/>
      <c r="Q595" s="316"/>
      <c r="R595" s="317" t="str">
        <f ca="1">IFERROR(IF(INDEX('Staff List'!$Q$9:$Q$358, MATCH(Y595, 'Staff List'!$B$9:$B$358, 0))="", "", INDEX('Staff List'!$Q$9:$Q$358, MATCH(Y595, 'Staff List'!$B$9:$B$358, 0))), "")</f>
        <v/>
      </c>
      <c r="S595" s="313"/>
      <c r="T595" s="313"/>
      <c r="U595" s="313"/>
      <c r="V595" s="313"/>
      <c r="W595" s="313"/>
      <c r="X595" s="313"/>
      <c r="Y595" s="75" t="str">
        <f ca="1">IFERROR(IF(Y593="", "", INDEX($BN$2:$BN$351, MATCH(Y593, $BP$2:$BP$351, 0))), "")</f>
        <v/>
      </c>
      <c r="Z595" s="28"/>
      <c r="AA595" s="314" t="s">
        <v>92</v>
      </c>
      <c r="AB595" s="315"/>
      <c r="AC595" s="316"/>
      <c r="AD595" s="317" t="str">
        <f ca="1">IFERROR(IF(INDEX('Staff List'!$Q$9:$Q$358, MATCH(AK595, 'Staff List'!$B$9:$B$358, 0))="", "", INDEX('Staff List'!$Q$9:$Q$358, MATCH(AK595, 'Staff List'!$B$9:$B$358, 0))), "")</f>
        <v/>
      </c>
      <c r="AE595" s="313"/>
      <c r="AF595" s="313"/>
      <c r="AG595" s="313"/>
      <c r="AH595" s="313"/>
      <c r="AI595" s="313"/>
      <c r="AJ595" s="313"/>
      <c r="AK595" s="75" t="str">
        <f ca="1">IFERROR(IF(AK593="", "", INDEX($BN$2:$BN$351, MATCH(AK593, $BP$2:$BP$351, 0))), "")</f>
        <v/>
      </c>
      <c r="AL595" s="28"/>
      <c r="AM595" s="314" t="s">
        <v>92</v>
      </c>
      <c r="AN595" s="315"/>
      <c r="AO595" s="316"/>
      <c r="AP595" s="317" t="str">
        <f ca="1">IFERROR(IF(INDEX('Staff List'!$Q$9:$Q$358, MATCH(AW595, 'Staff List'!$B$9:$B$358, 0))="", "", INDEX('Staff List'!$Q$9:$Q$358, MATCH(AW595, 'Staff List'!$B$9:$B$358, 0))), "")</f>
        <v/>
      </c>
      <c r="AQ595" s="313"/>
      <c r="AR595" s="313"/>
      <c r="AS595" s="313"/>
      <c r="AT595" s="313"/>
      <c r="AU595" s="313"/>
      <c r="AV595" s="313"/>
      <c r="AW595" s="75" t="str">
        <f ca="1">IFERROR(IF(AW593="", "", INDEX($BN$2:$BN$351, MATCH(AW593, $BP$2:$BP$351, 0))), "")</f>
        <v/>
      </c>
      <c r="AX595" s="28"/>
      <c r="AY595" s="314" t="s">
        <v>92</v>
      </c>
      <c r="AZ595" s="315"/>
      <c r="BA595" s="316"/>
      <c r="BB595" s="317" t="str">
        <f ca="1">IFERROR(IF(INDEX('Staff List'!$Q$9:$Q$358, MATCH(BI595, 'Staff List'!$B$9:$B$358, 0))="", "", INDEX('Staff List'!$Q$9:$Q$358, MATCH(BI595, 'Staff List'!$B$9:$B$358, 0))), "")</f>
        <v/>
      </c>
      <c r="BC595" s="313"/>
      <c r="BD595" s="313"/>
      <c r="BE595" s="313"/>
      <c r="BF595" s="313"/>
      <c r="BG595" s="313"/>
      <c r="BH595" s="313"/>
      <c r="BI595" s="75" t="str">
        <f ca="1">IFERROR(IF(BI593="", "", INDEX($BN$2:$BN$351, MATCH(BI593, $BP$2:$BP$351, 0))), "")</f>
        <v/>
      </c>
      <c r="BJ595" s="29"/>
      <c r="BK595" s="1"/>
    </row>
    <row r="596" spans="1:63" x14ac:dyDescent="0.25">
      <c r="A596" s="1"/>
      <c r="B596" s="27"/>
      <c r="C596" s="318" t="s">
        <v>96</v>
      </c>
      <c r="D596" s="319"/>
      <c r="E596" s="320"/>
      <c r="F596" s="321" t="str">
        <f ca="1">IFERROR(IF(INDEX('Staff List'!$U$9:$U$358, MATCH(M595, 'Staff List'!$B$9:$B$358, 0))="", "", INDEX('Staff List'!$U$9:$U$358, MATCH(M595, 'Staff List'!$B$9:$B$358, 0))), "")</f>
        <v/>
      </c>
      <c r="G596" s="322"/>
      <c r="H596" s="322"/>
      <c r="I596" s="322"/>
      <c r="J596" s="322"/>
      <c r="K596" s="322"/>
      <c r="L596" s="322"/>
      <c r="M596" s="81">
        <f ca="1">BI586+1</f>
        <v>780</v>
      </c>
      <c r="N596" s="28"/>
      <c r="O596" s="318" t="s">
        <v>96</v>
      </c>
      <c r="P596" s="319"/>
      <c r="Q596" s="320"/>
      <c r="R596" s="321" t="str">
        <f ca="1">IFERROR(IF(INDEX('Staff List'!$U$9:$U$358, MATCH(Y595, 'Staff List'!$B$9:$B$358, 0))="", "", INDEX('Staff List'!$U$9:$U$358, MATCH(Y595, 'Staff List'!$B$9:$B$358, 0))), "")</f>
        <v/>
      </c>
      <c r="S596" s="322"/>
      <c r="T596" s="322"/>
      <c r="U596" s="322"/>
      <c r="V596" s="322"/>
      <c r="W596" s="322"/>
      <c r="X596" s="322"/>
      <c r="Y596" s="81">
        <f ca="1">M596+1</f>
        <v>781</v>
      </c>
      <c r="Z596" s="28"/>
      <c r="AA596" s="318" t="s">
        <v>96</v>
      </c>
      <c r="AB596" s="319"/>
      <c r="AC596" s="320"/>
      <c r="AD596" s="321" t="str">
        <f ca="1">IFERROR(IF(INDEX('Staff List'!$U$9:$U$358, MATCH(AK595, 'Staff List'!$B$9:$B$358, 0))="", "", INDEX('Staff List'!$U$9:$U$358, MATCH(AK595, 'Staff List'!$B$9:$B$358, 0))), "")</f>
        <v/>
      </c>
      <c r="AE596" s="322"/>
      <c r="AF596" s="322"/>
      <c r="AG596" s="322"/>
      <c r="AH596" s="322"/>
      <c r="AI596" s="322"/>
      <c r="AJ596" s="322"/>
      <c r="AK596" s="81">
        <f ca="1">Y596+1</f>
        <v>782</v>
      </c>
      <c r="AL596" s="28"/>
      <c r="AM596" s="318" t="s">
        <v>96</v>
      </c>
      <c r="AN596" s="319"/>
      <c r="AO596" s="320"/>
      <c r="AP596" s="321" t="str">
        <f ca="1">IFERROR(IF(INDEX('Staff List'!$U$9:$U$358, MATCH(AW595, 'Staff List'!$B$9:$B$358, 0))="", "", INDEX('Staff List'!$U$9:$U$358, MATCH(AW595, 'Staff List'!$B$9:$B$358, 0))), "")</f>
        <v/>
      </c>
      <c r="AQ596" s="322"/>
      <c r="AR596" s="322"/>
      <c r="AS596" s="322"/>
      <c r="AT596" s="322"/>
      <c r="AU596" s="322"/>
      <c r="AV596" s="322"/>
      <c r="AW596" s="81">
        <f ca="1">AK596+1</f>
        <v>783</v>
      </c>
      <c r="AX596" s="28"/>
      <c r="AY596" s="318" t="s">
        <v>96</v>
      </c>
      <c r="AZ596" s="319"/>
      <c r="BA596" s="320"/>
      <c r="BB596" s="321" t="str">
        <f ca="1">IFERROR(IF(INDEX('Staff List'!$U$9:$U$358, MATCH(BI595, 'Staff List'!$B$9:$B$358, 0))="", "", INDEX('Staff List'!$U$9:$U$358, MATCH(BI595, 'Staff List'!$B$9:$B$358, 0))), "")</f>
        <v/>
      </c>
      <c r="BC596" s="322"/>
      <c r="BD596" s="322"/>
      <c r="BE596" s="322"/>
      <c r="BF596" s="322"/>
      <c r="BG596" s="322"/>
      <c r="BH596" s="322"/>
      <c r="BI596" s="81">
        <f ca="1">AW596+1</f>
        <v>784</v>
      </c>
      <c r="BJ596" s="29"/>
      <c r="BK596" s="1"/>
    </row>
    <row r="597" spans="1:63" x14ac:dyDescent="0.25">
      <c r="A597" s="1"/>
      <c r="B597" s="27"/>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c r="BA597" s="28"/>
      <c r="BB597" s="28"/>
      <c r="BC597" s="28"/>
      <c r="BD597" s="28"/>
      <c r="BE597" s="28"/>
      <c r="BF597" s="28"/>
      <c r="BG597" s="28"/>
      <c r="BH597" s="28"/>
      <c r="BI597" s="28"/>
      <c r="BJ597" s="29"/>
      <c r="BK597" s="1"/>
    </row>
    <row r="598" spans="1:63" x14ac:dyDescent="0.25">
      <c r="A598" s="1"/>
      <c r="B598" s="27"/>
      <c r="C598" s="121" t="str">
        <f ca="1">"Tier "&amp;M604&amp;""</f>
        <v xml:space="preserve">Tier </v>
      </c>
      <c r="D598" s="122"/>
      <c r="E598" s="122"/>
      <c r="F598" s="122"/>
      <c r="G598" s="122"/>
      <c r="H598" s="122"/>
      <c r="I598" s="122"/>
      <c r="J598" s="122"/>
      <c r="K598" s="122"/>
      <c r="L598" s="122"/>
      <c r="M598" s="239"/>
      <c r="N598" s="28"/>
      <c r="O598" s="121" t="str">
        <f ca="1">"Tier "&amp;Y604&amp;""</f>
        <v xml:space="preserve">Tier </v>
      </c>
      <c r="P598" s="122"/>
      <c r="Q598" s="122"/>
      <c r="R598" s="122"/>
      <c r="S598" s="122"/>
      <c r="T598" s="122"/>
      <c r="U598" s="122"/>
      <c r="V598" s="122"/>
      <c r="W598" s="122"/>
      <c r="X598" s="122"/>
      <c r="Y598" s="239"/>
      <c r="Z598" s="28"/>
      <c r="AA598" s="121" t="str">
        <f ca="1">"Tier "&amp;AK604&amp;""</f>
        <v xml:space="preserve">Tier </v>
      </c>
      <c r="AB598" s="122"/>
      <c r="AC598" s="122"/>
      <c r="AD598" s="122"/>
      <c r="AE598" s="122"/>
      <c r="AF598" s="122"/>
      <c r="AG598" s="122"/>
      <c r="AH598" s="122"/>
      <c r="AI598" s="122"/>
      <c r="AJ598" s="122"/>
      <c r="AK598" s="239"/>
      <c r="AL598" s="28"/>
      <c r="AM598" s="121" t="str">
        <f ca="1">"Tier "&amp;AW604&amp;""</f>
        <v xml:space="preserve">Tier </v>
      </c>
      <c r="AN598" s="122"/>
      <c r="AO598" s="122"/>
      <c r="AP598" s="122"/>
      <c r="AQ598" s="122"/>
      <c r="AR598" s="122"/>
      <c r="AS598" s="122"/>
      <c r="AT598" s="122"/>
      <c r="AU598" s="122"/>
      <c r="AV598" s="122"/>
      <c r="AW598" s="239"/>
      <c r="AX598" s="28"/>
      <c r="AY598" s="121" t="str">
        <f ca="1">"Tier "&amp;BI604&amp;""</f>
        <v xml:space="preserve">Tier </v>
      </c>
      <c r="AZ598" s="122"/>
      <c r="BA598" s="122"/>
      <c r="BB598" s="122"/>
      <c r="BC598" s="122"/>
      <c r="BD598" s="122"/>
      <c r="BE598" s="122"/>
      <c r="BF598" s="122"/>
      <c r="BG598" s="122"/>
      <c r="BH598" s="122"/>
      <c r="BI598" s="239"/>
      <c r="BJ598" s="29"/>
      <c r="BK598" s="1"/>
    </row>
    <row r="599" spans="1:63" x14ac:dyDescent="0.25">
      <c r="A599" s="1"/>
      <c r="B599" s="27"/>
      <c r="C599" s="326" t="s">
        <v>91</v>
      </c>
      <c r="D599" s="325"/>
      <c r="E599" s="327"/>
      <c r="F599" s="328" t="str">
        <f ca="1">IFERROR(IF(INDEX('Staff List'!$C$9:$C$358, MATCH(M605, 'Staff List'!$B$9:$B$358, 0))="", "", INDEX('Staff List'!$C$9:$C$358, MATCH(M605, 'Staff List'!$B$9:$B$358, 0))), "")</f>
        <v/>
      </c>
      <c r="G599" s="329"/>
      <c r="H599" s="329"/>
      <c r="I599" s="329"/>
      <c r="J599" s="329"/>
      <c r="K599" s="329"/>
      <c r="L599" s="329"/>
      <c r="M599" s="330"/>
      <c r="N599" s="28"/>
      <c r="O599" s="326" t="s">
        <v>91</v>
      </c>
      <c r="P599" s="325"/>
      <c r="Q599" s="327"/>
      <c r="R599" s="328" t="str">
        <f ca="1">IFERROR(IF(INDEX('Staff List'!$C$9:$C$358, MATCH(Y605, 'Staff List'!$B$9:$B$358, 0))="", "", INDEX('Staff List'!$C$9:$C$358, MATCH(Y605, 'Staff List'!$B$9:$B$358, 0))), "")</f>
        <v/>
      </c>
      <c r="S599" s="329"/>
      <c r="T599" s="329"/>
      <c r="U599" s="329"/>
      <c r="V599" s="329"/>
      <c r="W599" s="329"/>
      <c r="X599" s="329"/>
      <c r="Y599" s="330"/>
      <c r="Z599" s="28"/>
      <c r="AA599" s="326" t="s">
        <v>91</v>
      </c>
      <c r="AB599" s="325"/>
      <c r="AC599" s="327"/>
      <c r="AD599" s="328" t="str">
        <f ca="1">IFERROR(IF(INDEX('Staff List'!$C$9:$C$358, MATCH(AK605, 'Staff List'!$B$9:$B$358, 0))="", "", INDEX('Staff List'!$C$9:$C$358, MATCH(AK605, 'Staff List'!$B$9:$B$358, 0))), "")</f>
        <v/>
      </c>
      <c r="AE599" s="329"/>
      <c r="AF599" s="329"/>
      <c r="AG599" s="329"/>
      <c r="AH599" s="329"/>
      <c r="AI599" s="329"/>
      <c r="AJ599" s="329"/>
      <c r="AK599" s="330"/>
      <c r="AL599" s="28"/>
      <c r="AM599" s="326" t="s">
        <v>91</v>
      </c>
      <c r="AN599" s="325"/>
      <c r="AO599" s="327"/>
      <c r="AP599" s="328" t="str">
        <f ca="1">IFERROR(IF(INDEX('Staff List'!$C$9:$C$358, MATCH(AW605, 'Staff List'!$B$9:$B$358, 0))="", "", INDEX('Staff List'!$C$9:$C$358, MATCH(AW605, 'Staff List'!$B$9:$B$358, 0))), "")</f>
        <v/>
      </c>
      <c r="AQ599" s="329"/>
      <c r="AR599" s="329"/>
      <c r="AS599" s="329"/>
      <c r="AT599" s="329"/>
      <c r="AU599" s="329"/>
      <c r="AV599" s="329"/>
      <c r="AW599" s="330"/>
      <c r="AX599" s="28"/>
      <c r="AY599" s="326" t="s">
        <v>91</v>
      </c>
      <c r="AZ599" s="325"/>
      <c r="BA599" s="327"/>
      <c r="BB599" s="328" t="str">
        <f ca="1">IFERROR(IF(INDEX('Staff List'!$C$9:$C$358, MATCH(BI605, 'Staff List'!$B$9:$B$358, 0))="", "", INDEX('Staff List'!$C$9:$C$358, MATCH(BI605, 'Staff List'!$B$9:$B$358, 0))), "")</f>
        <v/>
      </c>
      <c r="BC599" s="329"/>
      <c r="BD599" s="329"/>
      <c r="BE599" s="329"/>
      <c r="BF599" s="329"/>
      <c r="BG599" s="329"/>
      <c r="BH599" s="329"/>
      <c r="BI599" s="330"/>
      <c r="BJ599" s="29"/>
      <c r="BK599" s="1"/>
    </row>
    <row r="600" spans="1:63" x14ac:dyDescent="0.25">
      <c r="A600" s="1"/>
      <c r="B600" s="27"/>
      <c r="C600" s="332" t="s">
        <v>90</v>
      </c>
      <c r="D600" s="333"/>
      <c r="E600" s="72" t="str">
        <f ca="1">IFERROR(INDEX('Staff List'!$K$9:$K$358, MATCH(M605, 'Staff List'!$B$9:$B$358, 0)), "")</f>
        <v/>
      </c>
      <c r="F600" s="317" t="str">
        <f ca="1">IFERROR(IF(INDEX('Staff List'!$D$9:$D$358, MATCH(M605, 'Staff List'!$B$9:$B$358, 0))="", "", INDEX('Staff List'!$D$9:$D$358, MATCH(M605, 'Staff List'!$B$9:$B$358, 0))), "")</f>
        <v/>
      </c>
      <c r="G600" s="313"/>
      <c r="H600" s="313"/>
      <c r="I600" s="313"/>
      <c r="J600" s="313"/>
      <c r="K600" s="313"/>
      <c r="L600" s="313"/>
      <c r="M600" s="331"/>
      <c r="N600" s="28"/>
      <c r="O600" s="332" t="s">
        <v>90</v>
      </c>
      <c r="P600" s="333"/>
      <c r="Q600" s="72" t="str">
        <f ca="1">IFERROR(INDEX('Staff List'!$K$9:$K$358, MATCH(Y605, 'Staff List'!$B$9:$B$358, 0)), "")</f>
        <v/>
      </c>
      <c r="R600" s="317" t="str">
        <f ca="1">IFERROR(IF(INDEX('Staff List'!$D$9:$D$358, MATCH(Y605, 'Staff List'!$B$9:$B$358, 0))="", "", INDEX('Staff List'!$D$9:$D$358, MATCH(Y605, 'Staff List'!$B$9:$B$358, 0))), "")</f>
        <v/>
      </c>
      <c r="S600" s="313"/>
      <c r="T600" s="313"/>
      <c r="U600" s="313"/>
      <c r="V600" s="313"/>
      <c r="W600" s="313"/>
      <c r="X600" s="313"/>
      <c r="Y600" s="331"/>
      <c r="Z600" s="28"/>
      <c r="AA600" s="332" t="s">
        <v>90</v>
      </c>
      <c r="AB600" s="333"/>
      <c r="AC600" s="72" t="str">
        <f ca="1">IFERROR(INDEX('Staff List'!$K$9:$K$358, MATCH(AK605, 'Staff List'!$B$9:$B$358, 0)), "")</f>
        <v/>
      </c>
      <c r="AD600" s="317" t="str">
        <f ca="1">IFERROR(IF(INDEX('Staff List'!$D$9:$D$358, MATCH(AK605, 'Staff List'!$B$9:$B$358, 0))="", "", INDEX('Staff List'!$D$9:$D$358, MATCH(AK605, 'Staff List'!$B$9:$B$358, 0))), "")</f>
        <v/>
      </c>
      <c r="AE600" s="313"/>
      <c r="AF600" s="313"/>
      <c r="AG600" s="313"/>
      <c r="AH600" s="313"/>
      <c r="AI600" s="313"/>
      <c r="AJ600" s="313"/>
      <c r="AK600" s="331"/>
      <c r="AL600" s="28"/>
      <c r="AM600" s="332" t="s">
        <v>90</v>
      </c>
      <c r="AN600" s="333"/>
      <c r="AO600" s="72" t="str">
        <f ca="1">IFERROR(INDEX('Staff List'!$K$9:$K$358, MATCH(AW605, 'Staff List'!$B$9:$B$358, 0)), "")</f>
        <v/>
      </c>
      <c r="AP600" s="317" t="str">
        <f ca="1">IFERROR(IF(INDEX('Staff List'!$D$9:$D$358, MATCH(AW605, 'Staff List'!$B$9:$B$358, 0))="", "", INDEX('Staff List'!$D$9:$D$358, MATCH(AW605, 'Staff List'!$B$9:$B$358, 0))), "")</f>
        <v/>
      </c>
      <c r="AQ600" s="313"/>
      <c r="AR600" s="313"/>
      <c r="AS600" s="313"/>
      <c r="AT600" s="313"/>
      <c r="AU600" s="313"/>
      <c r="AV600" s="313"/>
      <c r="AW600" s="331"/>
      <c r="AX600" s="28"/>
      <c r="AY600" s="332" t="s">
        <v>90</v>
      </c>
      <c r="AZ600" s="333"/>
      <c r="BA600" s="72" t="str">
        <f ca="1">IFERROR(INDEX('Staff List'!$K$9:$K$358, MATCH(BI605, 'Staff List'!$B$9:$B$358, 0)), "")</f>
        <v/>
      </c>
      <c r="BB600" s="317" t="str">
        <f ca="1">IFERROR(IF(INDEX('Staff List'!$D$9:$D$358, MATCH(BI605, 'Staff List'!$B$9:$B$358, 0))="", "", INDEX('Staff List'!$D$9:$D$358, MATCH(BI605, 'Staff List'!$B$9:$B$358, 0))), "")</f>
        <v/>
      </c>
      <c r="BC600" s="313"/>
      <c r="BD600" s="313"/>
      <c r="BE600" s="313"/>
      <c r="BF600" s="313"/>
      <c r="BG600" s="313"/>
      <c r="BH600" s="313"/>
      <c r="BI600" s="331"/>
      <c r="BJ600" s="29"/>
      <c r="BK600" s="1"/>
    </row>
    <row r="601" spans="1:63" x14ac:dyDescent="0.25">
      <c r="A601" s="1"/>
      <c r="B601" s="27"/>
      <c r="C601" s="314" t="s">
        <v>95</v>
      </c>
      <c r="D601" s="315"/>
      <c r="E601" s="315"/>
      <c r="F601" s="325"/>
      <c r="G601" s="73" t="str">
        <f ca="1">IFERROR(INDEX('Staff List'!$H$9:$H$358, MATCH(M605, 'Staff List'!$B$9:$B$358, 0)), "")</f>
        <v/>
      </c>
      <c r="H601" s="323" t="str">
        <f ca="1">IFERROR(INDEX('Staff List'!$AU$6:$AU$10, MATCH(G601, 'Staff List'!$AJ$6:$AJ$10, 0)), "")</f>
        <v/>
      </c>
      <c r="I601" s="324"/>
      <c r="J601" s="324"/>
      <c r="K601" s="324"/>
      <c r="L601" s="324"/>
      <c r="M601" s="331"/>
      <c r="N601" s="28"/>
      <c r="O601" s="314" t="s">
        <v>95</v>
      </c>
      <c r="P601" s="315"/>
      <c r="Q601" s="315"/>
      <c r="R601" s="325"/>
      <c r="S601" s="73" t="str">
        <f ca="1">IFERROR(INDEX('Staff List'!$H$9:$H$358, MATCH(Y605, 'Staff List'!$B$9:$B$358, 0)), "")</f>
        <v/>
      </c>
      <c r="T601" s="323" t="str">
        <f ca="1">IFERROR(INDEX('Staff List'!$AU$6:$AU$10, MATCH(S601, 'Staff List'!$AJ$6:$AJ$10, 0)), "")</f>
        <v/>
      </c>
      <c r="U601" s="324"/>
      <c r="V601" s="324"/>
      <c r="W601" s="324"/>
      <c r="X601" s="324"/>
      <c r="Y601" s="331"/>
      <c r="Z601" s="28"/>
      <c r="AA601" s="314" t="s">
        <v>95</v>
      </c>
      <c r="AB601" s="315"/>
      <c r="AC601" s="315"/>
      <c r="AD601" s="325"/>
      <c r="AE601" s="73" t="str">
        <f ca="1">IFERROR(INDEX('Staff List'!$H$9:$H$358, MATCH(AK605, 'Staff List'!$B$9:$B$358, 0)), "")</f>
        <v/>
      </c>
      <c r="AF601" s="323" t="str">
        <f ca="1">IFERROR(INDEX('Staff List'!$AU$6:$AU$10, MATCH(AE601, 'Staff List'!$AJ$6:$AJ$10, 0)), "")</f>
        <v/>
      </c>
      <c r="AG601" s="324"/>
      <c r="AH601" s="324"/>
      <c r="AI601" s="324"/>
      <c r="AJ601" s="324"/>
      <c r="AK601" s="331"/>
      <c r="AL601" s="28"/>
      <c r="AM601" s="314" t="s">
        <v>95</v>
      </c>
      <c r="AN601" s="315"/>
      <c r="AO601" s="315"/>
      <c r="AP601" s="325"/>
      <c r="AQ601" s="73" t="str">
        <f ca="1">IFERROR(INDEX('Staff List'!$H$9:$H$358, MATCH(AW605, 'Staff List'!$B$9:$B$358, 0)), "")</f>
        <v/>
      </c>
      <c r="AR601" s="323" t="str">
        <f ca="1">IFERROR(INDEX('Staff List'!$AU$6:$AU$10, MATCH(AQ601, 'Staff List'!$AJ$6:$AJ$10, 0)), "")</f>
        <v/>
      </c>
      <c r="AS601" s="324"/>
      <c r="AT601" s="324"/>
      <c r="AU601" s="324"/>
      <c r="AV601" s="324"/>
      <c r="AW601" s="331"/>
      <c r="AX601" s="28"/>
      <c r="AY601" s="314" t="s">
        <v>95</v>
      </c>
      <c r="AZ601" s="315"/>
      <c r="BA601" s="315"/>
      <c r="BB601" s="325"/>
      <c r="BC601" s="73" t="str">
        <f ca="1">IFERROR(INDEX('Staff List'!$H$9:$H$358, MATCH(BI605, 'Staff List'!$B$9:$B$358, 0)), "")</f>
        <v/>
      </c>
      <c r="BD601" s="323" t="str">
        <f ca="1">IFERROR(INDEX('Staff List'!$AU$6:$AU$10, MATCH(BC601, 'Staff List'!$AJ$6:$AJ$10, 0)), "")</f>
        <v/>
      </c>
      <c r="BE601" s="324"/>
      <c r="BF601" s="324"/>
      <c r="BG601" s="324"/>
      <c r="BH601" s="324"/>
      <c r="BI601" s="331"/>
      <c r="BJ601" s="29"/>
      <c r="BK601" s="1"/>
    </row>
    <row r="602" spans="1:63" x14ac:dyDescent="0.25">
      <c r="A602" s="1"/>
      <c r="B602" s="27"/>
      <c r="C602" s="314" t="s">
        <v>94</v>
      </c>
      <c r="D602" s="315"/>
      <c r="E602" s="315"/>
      <c r="F602" s="315"/>
      <c r="G602" s="74" t="str">
        <f ca="1">IFERROR(INDEX('Staff List'!$G$9:$G$358, MATCH(M605, 'Staff List'!$B$9:$B$358, 0)), "")</f>
        <v/>
      </c>
      <c r="H602" s="317" t="str">
        <f ca="1">IFERROR(INDEX('Staff List'!$AP$6:$AP$8, MATCH(G602, 'Staff List'!$AI$6:$AI$8, 0)), "")</f>
        <v/>
      </c>
      <c r="I602" s="313"/>
      <c r="J602" s="313"/>
      <c r="K602" s="313"/>
      <c r="L602" s="313"/>
      <c r="M602" s="331"/>
      <c r="N602" s="28"/>
      <c r="O602" s="314" t="s">
        <v>94</v>
      </c>
      <c r="P602" s="315"/>
      <c r="Q602" s="315"/>
      <c r="R602" s="315"/>
      <c r="S602" s="74" t="str">
        <f ca="1">IFERROR(INDEX('Staff List'!$G$9:$G$358, MATCH(Y605, 'Staff List'!$B$9:$B$358, 0)), "")</f>
        <v/>
      </c>
      <c r="T602" s="317" t="str">
        <f ca="1">IFERROR(INDEX('Staff List'!$AP$6:$AP$8, MATCH(S602, 'Staff List'!$AI$6:$AI$8, 0)), "")</f>
        <v/>
      </c>
      <c r="U602" s="313"/>
      <c r="V602" s="313"/>
      <c r="W602" s="313"/>
      <c r="X602" s="313"/>
      <c r="Y602" s="331"/>
      <c r="Z602" s="28"/>
      <c r="AA602" s="314" t="s">
        <v>94</v>
      </c>
      <c r="AB602" s="315"/>
      <c r="AC602" s="315"/>
      <c r="AD602" s="315"/>
      <c r="AE602" s="74" t="str">
        <f ca="1">IFERROR(INDEX('Staff List'!$G$9:$G$358, MATCH(AK605, 'Staff List'!$B$9:$B$358, 0)), "")</f>
        <v/>
      </c>
      <c r="AF602" s="317" t="str">
        <f ca="1">IFERROR(INDEX('Staff List'!$AP$6:$AP$8, MATCH(AE602, 'Staff List'!$AI$6:$AI$8, 0)), "")</f>
        <v/>
      </c>
      <c r="AG602" s="313"/>
      <c r="AH602" s="313"/>
      <c r="AI602" s="313"/>
      <c r="AJ602" s="313"/>
      <c r="AK602" s="331"/>
      <c r="AL602" s="28"/>
      <c r="AM602" s="314" t="s">
        <v>94</v>
      </c>
      <c r="AN602" s="315"/>
      <c r="AO602" s="315"/>
      <c r="AP602" s="315"/>
      <c r="AQ602" s="74" t="str">
        <f ca="1">IFERROR(INDEX('Staff List'!$G$9:$G$358, MATCH(AW605, 'Staff List'!$B$9:$B$358, 0)), "")</f>
        <v/>
      </c>
      <c r="AR602" s="317" t="str">
        <f ca="1">IFERROR(INDEX('Staff List'!$AP$6:$AP$8, MATCH(AQ602, 'Staff List'!$AI$6:$AI$8, 0)), "")</f>
        <v/>
      </c>
      <c r="AS602" s="313"/>
      <c r="AT602" s="313"/>
      <c r="AU602" s="313"/>
      <c r="AV602" s="313"/>
      <c r="AW602" s="331"/>
      <c r="AX602" s="28"/>
      <c r="AY602" s="314" t="s">
        <v>94</v>
      </c>
      <c r="AZ602" s="315"/>
      <c r="BA602" s="315"/>
      <c r="BB602" s="315"/>
      <c r="BC602" s="74" t="str">
        <f ca="1">IFERROR(INDEX('Staff List'!$G$9:$G$358, MATCH(BI605, 'Staff List'!$B$9:$B$358, 0)), "")</f>
        <v/>
      </c>
      <c r="BD602" s="317" t="str">
        <f ca="1">IFERROR(INDEX('Staff List'!$AP$6:$AP$8, MATCH(BC602, 'Staff List'!$AI$6:$AI$8, 0)), "")</f>
        <v/>
      </c>
      <c r="BE602" s="313"/>
      <c r="BF602" s="313"/>
      <c r="BG602" s="313"/>
      <c r="BH602" s="313"/>
      <c r="BI602" s="331"/>
      <c r="BJ602" s="29"/>
      <c r="BK602" s="1"/>
    </row>
    <row r="603" spans="1:63" x14ac:dyDescent="0.25">
      <c r="A603" s="1"/>
      <c r="B603" s="27"/>
      <c r="C603" s="314" t="s">
        <v>97</v>
      </c>
      <c r="D603" s="315"/>
      <c r="E603" s="315"/>
      <c r="F603" s="319"/>
      <c r="G603" s="320"/>
      <c r="H603" s="317" t="str">
        <f ca="1">IFERROR(INDEX('Staff List'!$AT$6:$AT$8, MATCH(E600, 'Staff List'!$AM$6:$AM$8, 0)), "")</f>
        <v/>
      </c>
      <c r="I603" s="313"/>
      <c r="J603" s="313"/>
      <c r="K603" s="313"/>
      <c r="L603" s="313"/>
      <c r="M603" s="75" t="e">
        <f ca="1">INDEX($BY$2:$BY$401, MATCH(M606, $BT$2:$BT$401, 0))</f>
        <v>#N/A</v>
      </c>
      <c r="N603" s="28"/>
      <c r="O603" s="314" t="s">
        <v>97</v>
      </c>
      <c r="P603" s="315"/>
      <c r="Q603" s="315"/>
      <c r="R603" s="319"/>
      <c r="S603" s="320"/>
      <c r="T603" s="317" t="str">
        <f ca="1">IFERROR(INDEX('Staff List'!$AT$6:$AT$8, MATCH(Q600, 'Staff List'!$AM$6:$AM$8, 0)), "")</f>
        <v/>
      </c>
      <c r="U603" s="313"/>
      <c r="V603" s="313"/>
      <c r="W603" s="313"/>
      <c r="X603" s="313"/>
      <c r="Y603" s="75" t="e">
        <f ca="1">INDEX($BY$2:$BY$401, MATCH(Y606, $BT$2:$BT$401, 0))</f>
        <v>#N/A</v>
      </c>
      <c r="Z603" s="28"/>
      <c r="AA603" s="314" t="s">
        <v>97</v>
      </c>
      <c r="AB603" s="315"/>
      <c r="AC603" s="315"/>
      <c r="AD603" s="319"/>
      <c r="AE603" s="320"/>
      <c r="AF603" s="317" t="str">
        <f ca="1">IFERROR(INDEX('Staff List'!$AT$6:$AT$8, MATCH(AC600, 'Staff List'!$AM$6:$AM$8, 0)), "")</f>
        <v/>
      </c>
      <c r="AG603" s="313"/>
      <c r="AH603" s="313"/>
      <c r="AI603" s="313"/>
      <c r="AJ603" s="313"/>
      <c r="AK603" s="75" t="e">
        <f ca="1">INDEX($BY$2:$BY$401, MATCH(AK606, $BT$2:$BT$401, 0))</f>
        <v>#N/A</v>
      </c>
      <c r="AL603" s="28"/>
      <c r="AM603" s="314" t="s">
        <v>97</v>
      </c>
      <c r="AN603" s="315"/>
      <c r="AO603" s="315"/>
      <c r="AP603" s="319"/>
      <c r="AQ603" s="320"/>
      <c r="AR603" s="317" t="str">
        <f ca="1">IFERROR(INDEX('Staff List'!$AT$6:$AT$8, MATCH(AO600, 'Staff List'!$AM$6:$AM$8, 0)), "")</f>
        <v/>
      </c>
      <c r="AS603" s="313"/>
      <c r="AT603" s="313"/>
      <c r="AU603" s="313"/>
      <c r="AV603" s="313"/>
      <c r="AW603" s="75" t="e">
        <f ca="1">INDEX($BY$2:$BY$401, MATCH(AW606, $BT$2:$BT$401, 0))</f>
        <v>#N/A</v>
      </c>
      <c r="AX603" s="28"/>
      <c r="AY603" s="314" t="s">
        <v>97</v>
      </c>
      <c r="AZ603" s="315"/>
      <c r="BA603" s="315"/>
      <c r="BB603" s="319"/>
      <c r="BC603" s="320"/>
      <c r="BD603" s="317" t="str">
        <f ca="1">IFERROR(INDEX('Staff List'!$AT$6:$AT$8, MATCH(BA600, 'Staff List'!$AM$6:$AM$8, 0)), "")</f>
        <v/>
      </c>
      <c r="BE603" s="313"/>
      <c r="BF603" s="313"/>
      <c r="BG603" s="313"/>
      <c r="BH603" s="313"/>
      <c r="BI603" s="75" t="e">
        <f ca="1">INDEX($BY$2:$BY$401, MATCH(BI606, $BT$2:$BT$401, 0))</f>
        <v>#N/A</v>
      </c>
      <c r="BJ603" s="29"/>
      <c r="BK603" s="1"/>
    </row>
    <row r="604" spans="1:63" x14ac:dyDescent="0.25">
      <c r="A604" s="1"/>
      <c r="B604" s="27"/>
      <c r="C604" s="314" t="s">
        <v>93</v>
      </c>
      <c r="D604" s="315"/>
      <c r="E604" s="316"/>
      <c r="F604" s="313" t="str">
        <f ca="1">IFERROR(IF(INDEX('Staff List'!$M$9:$M$358, MATCH(M605, 'Staff List'!$B$9:$B$358, 0))="", "", INDEX('Staff List'!$M$9:$M$358, MATCH(M605, 'Staff List'!$B$9:$B$358, 0))), "")</f>
        <v/>
      </c>
      <c r="G604" s="313"/>
      <c r="H604" s="313"/>
      <c r="I604" s="313"/>
      <c r="J604" s="313"/>
      <c r="K604" s="313"/>
      <c r="L604" s="313"/>
      <c r="M604" s="75" t="str">
        <f ca="1">IFERROR(INDEX($BO$2:$BO$351, MATCH(M603, $BP$2:$BP$351, 0)), "")</f>
        <v/>
      </c>
      <c r="N604" s="28"/>
      <c r="O604" s="314" t="s">
        <v>93</v>
      </c>
      <c r="P604" s="315"/>
      <c r="Q604" s="316"/>
      <c r="R604" s="313" t="str">
        <f ca="1">IFERROR(IF(INDEX('Staff List'!$M$9:$M$358, MATCH(Y605, 'Staff List'!$B$9:$B$358, 0))="", "", INDEX('Staff List'!$M$9:$M$358, MATCH(Y605, 'Staff List'!$B$9:$B$358, 0))), "")</f>
        <v/>
      </c>
      <c r="S604" s="313"/>
      <c r="T604" s="313"/>
      <c r="U604" s="313"/>
      <c r="V604" s="313"/>
      <c r="W604" s="313"/>
      <c r="X604" s="313"/>
      <c r="Y604" s="75" t="str">
        <f ca="1">IFERROR(INDEX($BO$2:$BO$351, MATCH(Y603, $BP$2:$BP$351, 0)), "")</f>
        <v/>
      </c>
      <c r="Z604" s="28"/>
      <c r="AA604" s="314" t="s">
        <v>93</v>
      </c>
      <c r="AB604" s="315"/>
      <c r="AC604" s="316"/>
      <c r="AD604" s="313" t="str">
        <f ca="1">IFERROR(IF(INDEX('Staff List'!$M$9:$M$358, MATCH(AK605, 'Staff List'!$B$9:$B$358, 0))="", "", INDEX('Staff List'!$M$9:$M$358, MATCH(AK605, 'Staff List'!$B$9:$B$358, 0))), "")</f>
        <v/>
      </c>
      <c r="AE604" s="313"/>
      <c r="AF604" s="313"/>
      <c r="AG604" s="313"/>
      <c r="AH604" s="313"/>
      <c r="AI604" s="313"/>
      <c r="AJ604" s="313"/>
      <c r="AK604" s="75" t="str">
        <f ca="1">IFERROR(INDEX($BO$2:$BO$351, MATCH(AK603, $BP$2:$BP$351, 0)), "")</f>
        <v/>
      </c>
      <c r="AL604" s="28"/>
      <c r="AM604" s="314" t="s">
        <v>93</v>
      </c>
      <c r="AN604" s="315"/>
      <c r="AO604" s="316"/>
      <c r="AP604" s="313" t="str">
        <f ca="1">IFERROR(IF(INDEX('Staff List'!$M$9:$M$358, MATCH(AW605, 'Staff List'!$B$9:$B$358, 0))="", "", INDEX('Staff List'!$M$9:$M$358, MATCH(AW605, 'Staff List'!$B$9:$B$358, 0))), "")</f>
        <v/>
      </c>
      <c r="AQ604" s="313"/>
      <c r="AR604" s="313"/>
      <c r="AS604" s="313"/>
      <c r="AT604" s="313"/>
      <c r="AU604" s="313"/>
      <c r="AV604" s="313"/>
      <c r="AW604" s="75" t="str">
        <f ca="1">IFERROR(INDEX($BO$2:$BO$351, MATCH(AW603, $BP$2:$BP$351, 0)), "")</f>
        <v/>
      </c>
      <c r="AX604" s="28"/>
      <c r="AY604" s="314" t="s">
        <v>93</v>
      </c>
      <c r="AZ604" s="315"/>
      <c r="BA604" s="316"/>
      <c r="BB604" s="313" t="str">
        <f ca="1">IFERROR(IF(INDEX('Staff List'!$M$9:$M$358, MATCH(BI605, 'Staff List'!$B$9:$B$358, 0))="", "", INDEX('Staff List'!$M$9:$M$358, MATCH(BI605, 'Staff List'!$B$9:$B$358, 0))), "")</f>
        <v/>
      </c>
      <c r="BC604" s="313"/>
      <c r="BD604" s="313"/>
      <c r="BE604" s="313"/>
      <c r="BF604" s="313"/>
      <c r="BG604" s="313"/>
      <c r="BH604" s="313"/>
      <c r="BI604" s="75" t="str">
        <f ca="1">IFERROR(INDEX($BO$2:$BO$351, MATCH(BI603, $BP$2:$BP$351, 0)), "")</f>
        <v/>
      </c>
      <c r="BJ604" s="29"/>
      <c r="BK604" s="1"/>
    </row>
    <row r="605" spans="1:63" x14ac:dyDescent="0.25">
      <c r="A605" s="1"/>
      <c r="B605" s="27"/>
      <c r="C605" s="314" t="s">
        <v>92</v>
      </c>
      <c r="D605" s="315"/>
      <c r="E605" s="316"/>
      <c r="F605" s="317" t="str">
        <f ca="1">IFERROR(IF(INDEX('Staff List'!$Q$9:$Q$358, MATCH(M605, 'Staff List'!$B$9:$B$358, 0))="", "", INDEX('Staff List'!$Q$9:$Q$358, MATCH(M605, 'Staff List'!$B$9:$B$358, 0))), "")</f>
        <v/>
      </c>
      <c r="G605" s="313"/>
      <c r="H605" s="313"/>
      <c r="I605" s="313"/>
      <c r="J605" s="313"/>
      <c r="K605" s="313"/>
      <c r="L605" s="313"/>
      <c r="M605" s="75" t="str">
        <f ca="1">IFERROR(IF(M603="", "", INDEX($BN$2:$BN$351, MATCH(M603, $BP$2:$BP$351, 0))), "")</f>
        <v/>
      </c>
      <c r="N605" s="28"/>
      <c r="O605" s="314" t="s">
        <v>92</v>
      </c>
      <c r="P605" s="315"/>
      <c r="Q605" s="316"/>
      <c r="R605" s="317" t="str">
        <f ca="1">IFERROR(IF(INDEX('Staff List'!$Q$9:$Q$358, MATCH(Y605, 'Staff List'!$B$9:$B$358, 0))="", "", INDEX('Staff List'!$Q$9:$Q$358, MATCH(Y605, 'Staff List'!$B$9:$B$358, 0))), "")</f>
        <v/>
      </c>
      <c r="S605" s="313"/>
      <c r="T605" s="313"/>
      <c r="U605" s="313"/>
      <c r="V605" s="313"/>
      <c r="W605" s="313"/>
      <c r="X605" s="313"/>
      <c r="Y605" s="75" t="str">
        <f ca="1">IFERROR(IF(Y603="", "", INDEX($BN$2:$BN$351, MATCH(Y603, $BP$2:$BP$351, 0))), "")</f>
        <v/>
      </c>
      <c r="Z605" s="28"/>
      <c r="AA605" s="314" t="s">
        <v>92</v>
      </c>
      <c r="AB605" s="315"/>
      <c r="AC605" s="316"/>
      <c r="AD605" s="317" t="str">
        <f ca="1">IFERROR(IF(INDEX('Staff List'!$Q$9:$Q$358, MATCH(AK605, 'Staff List'!$B$9:$B$358, 0))="", "", INDEX('Staff List'!$Q$9:$Q$358, MATCH(AK605, 'Staff List'!$B$9:$B$358, 0))), "")</f>
        <v/>
      </c>
      <c r="AE605" s="313"/>
      <c r="AF605" s="313"/>
      <c r="AG605" s="313"/>
      <c r="AH605" s="313"/>
      <c r="AI605" s="313"/>
      <c r="AJ605" s="313"/>
      <c r="AK605" s="75" t="str">
        <f ca="1">IFERROR(IF(AK603="", "", INDEX($BN$2:$BN$351, MATCH(AK603, $BP$2:$BP$351, 0))), "")</f>
        <v/>
      </c>
      <c r="AL605" s="28"/>
      <c r="AM605" s="314" t="s">
        <v>92</v>
      </c>
      <c r="AN605" s="315"/>
      <c r="AO605" s="316"/>
      <c r="AP605" s="317" t="str">
        <f ca="1">IFERROR(IF(INDEX('Staff List'!$Q$9:$Q$358, MATCH(AW605, 'Staff List'!$B$9:$B$358, 0))="", "", INDEX('Staff List'!$Q$9:$Q$358, MATCH(AW605, 'Staff List'!$B$9:$B$358, 0))), "")</f>
        <v/>
      </c>
      <c r="AQ605" s="313"/>
      <c r="AR605" s="313"/>
      <c r="AS605" s="313"/>
      <c r="AT605" s="313"/>
      <c r="AU605" s="313"/>
      <c r="AV605" s="313"/>
      <c r="AW605" s="75" t="str">
        <f ca="1">IFERROR(IF(AW603="", "", INDEX($BN$2:$BN$351, MATCH(AW603, $BP$2:$BP$351, 0))), "")</f>
        <v/>
      </c>
      <c r="AX605" s="28"/>
      <c r="AY605" s="314" t="s">
        <v>92</v>
      </c>
      <c r="AZ605" s="315"/>
      <c r="BA605" s="316"/>
      <c r="BB605" s="317" t="str">
        <f ca="1">IFERROR(IF(INDEX('Staff List'!$Q$9:$Q$358, MATCH(BI605, 'Staff List'!$B$9:$B$358, 0))="", "", INDEX('Staff List'!$Q$9:$Q$358, MATCH(BI605, 'Staff List'!$B$9:$B$358, 0))), "")</f>
        <v/>
      </c>
      <c r="BC605" s="313"/>
      <c r="BD605" s="313"/>
      <c r="BE605" s="313"/>
      <c r="BF605" s="313"/>
      <c r="BG605" s="313"/>
      <c r="BH605" s="313"/>
      <c r="BI605" s="75" t="str">
        <f ca="1">IFERROR(IF(BI603="", "", INDEX($BN$2:$BN$351, MATCH(BI603, $BP$2:$BP$351, 0))), "")</f>
        <v/>
      </c>
      <c r="BJ605" s="29"/>
      <c r="BK605" s="1"/>
    </row>
    <row r="606" spans="1:63" x14ac:dyDescent="0.25">
      <c r="A606" s="1"/>
      <c r="B606" s="27"/>
      <c r="C606" s="318" t="s">
        <v>96</v>
      </c>
      <c r="D606" s="319"/>
      <c r="E606" s="320"/>
      <c r="F606" s="321" t="str">
        <f ca="1">IFERROR(IF(INDEX('Staff List'!$U$9:$U$358, MATCH(M605, 'Staff List'!$B$9:$B$358, 0))="", "", INDEX('Staff List'!$U$9:$U$358, MATCH(M605, 'Staff List'!$B$9:$B$358, 0))), "")</f>
        <v/>
      </c>
      <c r="G606" s="322"/>
      <c r="H606" s="322"/>
      <c r="I606" s="322"/>
      <c r="J606" s="322"/>
      <c r="K606" s="322"/>
      <c r="L606" s="322"/>
      <c r="M606" s="81">
        <f ca="1">BI596+1</f>
        <v>785</v>
      </c>
      <c r="N606" s="28"/>
      <c r="O606" s="318" t="s">
        <v>96</v>
      </c>
      <c r="P606" s="319"/>
      <c r="Q606" s="320"/>
      <c r="R606" s="321" t="str">
        <f ca="1">IFERROR(IF(INDEX('Staff List'!$U$9:$U$358, MATCH(Y605, 'Staff List'!$B$9:$B$358, 0))="", "", INDEX('Staff List'!$U$9:$U$358, MATCH(Y605, 'Staff List'!$B$9:$B$358, 0))), "")</f>
        <v/>
      </c>
      <c r="S606" s="322"/>
      <c r="T606" s="322"/>
      <c r="U606" s="322"/>
      <c r="V606" s="322"/>
      <c r="W606" s="322"/>
      <c r="X606" s="322"/>
      <c r="Y606" s="81">
        <f ca="1">M606+1</f>
        <v>786</v>
      </c>
      <c r="Z606" s="28"/>
      <c r="AA606" s="318" t="s">
        <v>96</v>
      </c>
      <c r="AB606" s="319"/>
      <c r="AC606" s="320"/>
      <c r="AD606" s="321" t="str">
        <f ca="1">IFERROR(IF(INDEX('Staff List'!$U$9:$U$358, MATCH(AK605, 'Staff List'!$B$9:$B$358, 0))="", "", INDEX('Staff List'!$U$9:$U$358, MATCH(AK605, 'Staff List'!$B$9:$B$358, 0))), "")</f>
        <v/>
      </c>
      <c r="AE606" s="322"/>
      <c r="AF606" s="322"/>
      <c r="AG606" s="322"/>
      <c r="AH606" s="322"/>
      <c r="AI606" s="322"/>
      <c r="AJ606" s="322"/>
      <c r="AK606" s="81">
        <f ca="1">Y606+1</f>
        <v>787</v>
      </c>
      <c r="AL606" s="28"/>
      <c r="AM606" s="318" t="s">
        <v>96</v>
      </c>
      <c r="AN606" s="319"/>
      <c r="AO606" s="320"/>
      <c r="AP606" s="321" t="str">
        <f ca="1">IFERROR(IF(INDEX('Staff List'!$U$9:$U$358, MATCH(AW605, 'Staff List'!$B$9:$B$358, 0))="", "", INDEX('Staff List'!$U$9:$U$358, MATCH(AW605, 'Staff List'!$B$9:$B$358, 0))), "")</f>
        <v/>
      </c>
      <c r="AQ606" s="322"/>
      <c r="AR606" s="322"/>
      <c r="AS606" s="322"/>
      <c r="AT606" s="322"/>
      <c r="AU606" s="322"/>
      <c r="AV606" s="322"/>
      <c r="AW606" s="81">
        <f ca="1">AK606+1</f>
        <v>788</v>
      </c>
      <c r="AX606" s="28"/>
      <c r="AY606" s="318" t="s">
        <v>96</v>
      </c>
      <c r="AZ606" s="319"/>
      <c r="BA606" s="320"/>
      <c r="BB606" s="321" t="str">
        <f ca="1">IFERROR(IF(INDEX('Staff List'!$U$9:$U$358, MATCH(BI605, 'Staff List'!$B$9:$B$358, 0))="", "", INDEX('Staff List'!$U$9:$U$358, MATCH(BI605, 'Staff List'!$B$9:$B$358, 0))), "")</f>
        <v/>
      </c>
      <c r="BC606" s="322"/>
      <c r="BD606" s="322"/>
      <c r="BE606" s="322"/>
      <c r="BF606" s="322"/>
      <c r="BG606" s="322"/>
      <c r="BH606" s="322"/>
      <c r="BI606" s="81">
        <f ca="1">AW606+1</f>
        <v>789</v>
      </c>
      <c r="BJ606" s="29"/>
      <c r="BK606" s="1"/>
    </row>
    <row r="607" spans="1:63" x14ac:dyDescent="0.25">
      <c r="A607" s="1"/>
      <c r="B607" s="27"/>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c r="BA607" s="28"/>
      <c r="BB607" s="28"/>
      <c r="BC607" s="28"/>
      <c r="BD607" s="28"/>
      <c r="BE607" s="28"/>
      <c r="BF607" s="28"/>
      <c r="BG607" s="28"/>
      <c r="BH607" s="28"/>
      <c r="BI607" s="28"/>
      <c r="BJ607" s="29"/>
      <c r="BK607" s="1"/>
    </row>
    <row r="608" spans="1:63" x14ac:dyDescent="0.25">
      <c r="A608" s="1"/>
      <c r="B608" s="27"/>
      <c r="C608" s="121" t="str">
        <f ca="1">"Tier "&amp;M614&amp;""</f>
        <v xml:space="preserve">Tier </v>
      </c>
      <c r="D608" s="122"/>
      <c r="E608" s="122"/>
      <c r="F608" s="122"/>
      <c r="G608" s="122"/>
      <c r="H608" s="122"/>
      <c r="I608" s="122"/>
      <c r="J608" s="122"/>
      <c r="K608" s="122"/>
      <c r="L608" s="122"/>
      <c r="M608" s="239"/>
      <c r="N608" s="28"/>
      <c r="O608" s="121" t="str">
        <f ca="1">"Tier "&amp;Y614&amp;""</f>
        <v xml:space="preserve">Tier </v>
      </c>
      <c r="P608" s="122"/>
      <c r="Q608" s="122"/>
      <c r="R608" s="122"/>
      <c r="S608" s="122"/>
      <c r="T608" s="122"/>
      <c r="U608" s="122"/>
      <c r="V608" s="122"/>
      <c r="W608" s="122"/>
      <c r="X608" s="122"/>
      <c r="Y608" s="239"/>
      <c r="Z608" s="28"/>
      <c r="AA608" s="121" t="str">
        <f ca="1">"Tier "&amp;AK614&amp;""</f>
        <v xml:space="preserve">Tier </v>
      </c>
      <c r="AB608" s="122"/>
      <c r="AC608" s="122"/>
      <c r="AD608" s="122"/>
      <c r="AE608" s="122"/>
      <c r="AF608" s="122"/>
      <c r="AG608" s="122"/>
      <c r="AH608" s="122"/>
      <c r="AI608" s="122"/>
      <c r="AJ608" s="122"/>
      <c r="AK608" s="239"/>
      <c r="AL608" s="28"/>
      <c r="AM608" s="121" t="str">
        <f ca="1">"Tier "&amp;AW614&amp;""</f>
        <v xml:space="preserve">Tier </v>
      </c>
      <c r="AN608" s="122"/>
      <c r="AO608" s="122"/>
      <c r="AP608" s="122"/>
      <c r="AQ608" s="122"/>
      <c r="AR608" s="122"/>
      <c r="AS608" s="122"/>
      <c r="AT608" s="122"/>
      <c r="AU608" s="122"/>
      <c r="AV608" s="122"/>
      <c r="AW608" s="239"/>
      <c r="AX608" s="28"/>
      <c r="AY608" s="121" t="str">
        <f ca="1">"Tier "&amp;BI614&amp;""</f>
        <v xml:space="preserve">Tier </v>
      </c>
      <c r="AZ608" s="122"/>
      <c r="BA608" s="122"/>
      <c r="BB608" s="122"/>
      <c r="BC608" s="122"/>
      <c r="BD608" s="122"/>
      <c r="BE608" s="122"/>
      <c r="BF608" s="122"/>
      <c r="BG608" s="122"/>
      <c r="BH608" s="122"/>
      <c r="BI608" s="239"/>
      <c r="BJ608" s="29"/>
      <c r="BK608" s="1"/>
    </row>
    <row r="609" spans="1:63" x14ac:dyDescent="0.25">
      <c r="A609" s="1"/>
      <c r="B609" s="27"/>
      <c r="C609" s="326" t="s">
        <v>91</v>
      </c>
      <c r="D609" s="325"/>
      <c r="E609" s="327"/>
      <c r="F609" s="328" t="str">
        <f ca="1">IFERROR(IF(INDEX('Staff List'!$C$9:$C$358, MATCH(M615, 'Staff List'!$B$9:$B$358, 0))="", "", INDEX('Staff List'!$C$9:$C$358, MATCH(M615, 'Staff List'!$B$9:$B$358, 0))), "")</f>
        <v/>
      </c>
      <c r="G609" s="329"/>
      <c r="H609" s="329"/>
      <c r="I609" s="329"/>
      <c r="J609" s="329"/>
      <c r="K609" s="329"/>
      <c r="L609" s="329"/>
      <c r="M609" s="330"/>
      <c r="N609" s="28"/>
      <c r="O609" s="326" t="s">
        <v>91</v>
      </c>
      <c r="P609" s="325"/>
      <c r="Q609" s="327"/>
      <c r="R609" s="328" t="str">
        <f ca="1">IFERROR(IF(INDEX('Staff List'!$C$9:$C$358, MATCH(Y615, 'Staff List'!$B$9:$B$358, 0))="", "", INDEX('Staff List'!$C$9:$C$358, MATCH(Y615, 'Staff List'!$B$9:$B$358, 0))), "")</f>
        <v/>
      </c>
      <c r="S609" s="329"/>
      <c r="T609" s="329"/>
      <c r="U609" s="329"/>
      <c r="V609" s="329"/>
      <c r="W609" s="329"/>
      <c r="X609" s="329"/>
      <c r="Y609" s="330"/>
      <c r="Z609" s="28"/>
      <c r="AA609" s="326" t="s">
        <v>91</v>
      </c>
      <c r="AB609" s="325"/>
      <c r="AC609" s="327"/>
      <c r="AD609" s="328" t="str">
        <f ca="1">IFERROR(IF(INDEX('Staff List'!$C$9:$C$358, MATCH(AK615, 'Staff List'!$B$9:$B$358, 0))="", "", INDEX('Staff List'!$C$9:$C$358, MATCH(AK615, 'Staff List'!$B$9:$B$358, 0))), "")</f>
        <v/>
      </c>
      <c r="AE609" s="329"/>
      <c r="AF609" s="329"/>
      <c r="AG609" s="329"/>
      <c r="AH609" s="329"/>
      <c r="AI609" s="329"/>
      <c r="AJ609" s="329"/>
      <c r="AK609" s="330"/>
      <c r="AL609" s="28"/>
      <c r="AM609" s="326" t="s">
        <v>91</v>
      </c>
      <c r="AN609" s="325"/>
      <c r="AO609" s="327"/>
      <c r="AP609" s="328" t="str">
        <f ca="1">IFERROR(IF(INDEX('Staff List'!$C$9:$C$358, MATCH(AW615, 'Staff List'!$B$9:$B$358, 0))="", "", INDEX('Staff List'!$C$9:$C$358, MATCH(AW615, 'Staff List'!$B$9:$B$358, 0))), "")</f>
        <v/>
      </c>
      <c r="AQ609" s="329"/>
      <c r="AR609" s="329"/>
      <c r="AS609" s="329"/>
      <c r="AT609" s="329"/>
      <c r="AU609" s="329"/>
      <c r="AV609" s="329"/>
      <c r="AW609" s="330"/>
      <c r="AX609" s="28"/>
      <c r="AY609" s="326" t="s">
        <v>91</v>
      </c>
      <c r="AZ609" s="325"/>
      <c r="BA609" s="327"/>
      <c r="BB609" s="328" t="str">
        <f ca="1">IFERROR(IF(INDEX('Staff List'!$C$9:$C$358, MATCH(BI615, 'Staff List'!$B$9:$B$358, 0))="", "", INDEX('Staff List'!$C$9:$C$358, MATCH(BI615, 'Staff List'!$B$9:$B$358, 0))), "")</f>
        <v/>
      </c>
      <c r="BC609" s="329"/>
      <c r="BD609" s="329"/>
      <c r="BE609" s="329"/>
      <c r="BF609" s="329"/>
      <c r="BG609" s="329"/>
      <c r="BH609" s="329"/>
      <c r="BI609" s="330"/>
      <c r="BJ609" s="29"/>
      <c r="BK609" s="1"/>
    </row>
    <row r="610" spans="1:63" x14ac:dyDescent="0.25">
      <c r="A610" s="1"/>
      <c r="B610" s="27"/>
      <c r="C610" s="332" t="s">
        <v>90</v>
      </c>
      <c r="D610" s="333"/>
      <c r="E610" s="72" t="str">
        <f ca="1">IFERROR(INDEX('Staff List'!$K$9:$K$358, MATCH(M615, 'Staff List'!$B$9:$B$358, 0)), "")</f>
        <v/>
      </c>
      <c r="F610" s="317" t="str">
        <f ca="1">IFERROR(IF(INDEX('Staff List'!$D$9:$D$358, MATCH(M615, 'Staff List'!$B$9:$B$358, 0))="", "", INDEX('Staff List'!$D$9:$D$358, MATCH(M615, 'Staff List'!$B$9:$B$358, 0))), "")</f>
        <v/>
      </c>
      <c r="G610" s="313"/>
      <c r="H610" s="313"/>
      <c r="I610" s="313"/>
      <c r="J610" s="313"/>
      <c r="K610" s="313"/>
      <c r="L610" s="313"/>
      <c r="M610" s="331"/>
      <c r="N610" s="28"/>
      <c r="O610" s="332" t="s">
        <v>90</v>
      </c>
      <c r="P610" s="333"/>
      <c r="Q610" s="72" t="str">
        <f ca="1">IFERROR(INDEX('Staff List'!$K$9:$K$358, MATCH(Y615, 'Staff List'!$B$9:$B$358, 0)), "")</f>
        <v/>
      </c>
      <c r="R610" s="317" t="str">
        <f ca="1">IFERROR(IF(INDEX('Staff List'!$D$9:$D$358, MATCH(Y615, 'Staff List'!$B$9:$B$358, 0))="", "", INDEX('Staff List'!$D$9:$D$358, MATCH(Y615, 'Staff List'!$B$9:$B$358, 0))), "")</f>
        <v/>
      </c>
      <c r="S610" s="313"/>
      <c r="T610" s="313"/>
      <c r="U610" s="313"/>
      <c r="V610" s="313"/>
      <c r="W610" s="313"/>
      <c r="X610" s="313"/>
      <c r="Y610" s="331"/>
      <c r="Z610" s="28"/>
      <c r="AA610" s="332" t="s">
        <v>90</v>
      </c>
      <c r="AB610" s="333"/>
      <c r="AC610" s="72" t="str">
        <f ca="1">IFERROR(INDEX('Staff List'!$K$9:$K$358, MATCH(AK615, 'Staff List'!$B$9:$B$358, 0)), "")</f>
        <v/>
      </c>
      <c r="AD610" s="317" t="str">
        <f ca="1">IFERROR(IF(INDEX('Staff List'!$D$9:$D$358, MATCH(AK615, 'Staff List'!$B$9:$B$358, 0))="", "", INDEX('Staff List'!$D$9:$D$358, MATCH(AK615, 'Staff List'!$B$9:$B$358, 0))), "")</f>
        <v/>
      </c>
      <c r="AE610" s="313"/>
      <c r="AF610" s="313"/>
      <c r="AG610" s="313"/>
      <c r="AH610" s="313"/>
      <c r="AI610" s="313"/>
      <c r="AJ610" s="313"/>
      <c r="AK610" s="331"/>
      <c r="AL610" s="28"/>
      <c r="AM610" s="332" t="s">
        <v>90</v>
      </c>
      <c r="AN610" s="333"/>
      <c r="AO610" s="72" t="str">
        <f ca="1">IFERROR(INDEX('Staff List'!$K$9:$K$358, MATCH(AW615, 'Staff List'!$B$9:$B$358, 0)), "")</f>
        <v/>
      </c>
      <c r="AP610" s="317" t="str">
        <f ca="1">IFERROR(IF(INDEX('Staff List'!$D$9:$D$358, MATCH(AW615, 'Staff List'!$B$9:$B$358, 0))="", "", INDEX('Staff List'!$D$9:$D$358, MATCH(AW615, 'Staff List'!$B$9:$B$358, 0))), "")</f>
        <v/>
      </c>
      <c r="AQ610" s="313"/>
      <c r="AR610" s="313"/>
      <c r="AS610" s="313"/>
      <c r="AT610" s="313"/>
      <c r="AU610" s="313"/>
      <c r="AV610" s="313"/>
      <c r="AW610" s="331"/>
      <c r="AX610" s="28"/>
      <c r="AY610" s="332" t="s">
        <v>90</v>
      </c>
      <c r="AZ610" s="333"/>
      <c r="BA610" s="72" t="str">
        <f ca="1">IFERROR(INDEX('Staff List'!$K$9:$K$358, MATCH(BI615, 'Staff List'!$B$9:$B$358, 0)), "")</f>
        <v/>
      </c>
      <c r="BB610" s="317" t="str">
        <f ca="1">IFERROR(IF(INDEX('Staff List'!$D$9:$D$358, MATCH(BI615, 'Staff List'!$B$9:$B$358, 0))="", "", INDEX('Staff List'!$D$9:$D$358, MATCH(BI615, 'Staff List'!$B$9:$B$358, 0))), "")</f>
        <v/>
      </c>
      <c r="BC610" s="313"/>
      <c r="BD610" s="313"/>
      <c r="BE610" s="313"/>
      <c r="BF610" s="313"/>
      <c r="BG610" s="313"/>
      <c r="BH610" s="313"/>
      <c r="BI610" s="331"/>
      <c r="BJ610" s="29"/>
      <c r="BK610" s="1"/>
    </row>
    <row r="611" spans="1:63" x14ac:dyDescent="0.25">
      <c r="A611" s="1"/>
      <c r="B611" s="27"/>
      <c r="C611" s="314" t="s">
        <v>95</v>
      </c>
      <c r="D611" s="315"/>
      <c r="E611" s="315"/>
      <c r="F611" s="325"/>
      <c r="G611" s="73" t="str">
        <f ca="1">IFERROR(INDEX('Staff List'!$H$9:$H$358, MATCH(M615, 'Staff List'!$B$9:$B$358, 0)), "")</f>
        <v/>
      </c>
      <c r="H611" s="323" t="str">
        <f ca="1">IFERROR(INDEX('Staff List'!$AU$6:$AU$10, MATCH(G611, 'Staff List'!$AJ$6:$AJ$10, 0)), "")</f>
        <v/>
      </c>
      <c r="I611" s="324"/>
      <c r="J611" s="324"/>
      <c r="K611" s="324"/>
      <c r="L611" s="324"/>
      <c r="M611" s="331"/>
      <c r="N611" s="28"/>
      <c r="O611" s="314" t="s">
        <v>95</v>
      </c>
      <c r="P611" s="315"/>
      <c r="Q611" s="315"/>
      <c r="R611" s="325"/>
      <c r="S611" s="73" t="str">
        <f ca="1">IFERROR(INDEX('Staff List'!$H$9:$H$358, MATCH(Y615, 'Staff List'!$B$9:$B$358, 0)), "")</f>
        <v/>
      </c>
      <c r="T611" s="323" t="str">
        <f ca="1">IFERROR(INDEX('Staff List'!$AU$6:$AU$10, MATCH(S611, 'Staff List'!$AJ$6:$AJ$10, 0)), "")</f>
        <v/>
      </c>
      <c r="U611" s="324"/>
      <c r="V611" s="324"/>
      <c r="W611" s="324"/>
      <c r="X611" s="324"/>
      <c r="Y611" s="331"/>
      <c r="Z611" s="28"/>
      <c r="AA611" s="314" t="s">
        <v>95</v>
      </c>
      <c r="AB611" s="315"/>
      <c r="AC611" s="315"/>
      <c r="AD611" s="325"/>
      <c r="AE611" s="73" t="str">
        <f ca="1">IFERROR(INDEX('Staff List'!$H$9:$H$358, MATCH(AK615, 'Staff List'!$B$9:$B$358, 0)), "")</f>
        <v/>
      </c>
      <c r="AF611" s="323" t="str">
        <f ca="1">IFERROR(INDEX('Staff List'!$AU$6:$AU$10, MATCH(AE611, 'Staff List'!$AJ$6:$AJ$10, 0)), "")</f>
        <v/>
      </c>
      <c r="AG611" s="324"/>
      <c r="AH611" s="324"/>
      <c r="AI611" s="324"/>
      <c r="AJ611" s="324"/>
      <c r="AK611" s="331"/>
      <c r="AL611" s="28"/>
      <c r="AM611" s="314" t="s">
        <v>95</v>
      </c>
      <c r="AN611" s="315"/>
      <c r="AO611" s="315"/>
      <c r="AP611" s="325"/>
      <c r="AQ611" s="73" t="str">
        <f ca="1">IFERROR(INDEX('Staff List'!$H$9:$H$358, MATCH(AW615, 'Staff List'!$B$9:$B$358, 0)), "")</f>
        <v/>
      </c>
      <c r="AR611" s="323" t="str">
        <f ca="1">IFERROR(INDEX('Staff List'!$AU$6:$AU$10, MATCH(AQ611, 'Staff List'!$AJ$6:$AJ$10, 0)), "")</f>
        <v/>
      </c>
      <c r="AS611" s="324"/>
      <c r="AT611" s="324"/>
      <c r="AU611" s="324"/>
      <c r="AV611" s="324"/>
      <c r="AW611" s="331"/>
      <c r="AX611" s="28"/>
      <c r="AY611" s="314" t="s">
        <v>95</v>
      </c>
      <c r="AZ611" s="315"/>
      <c r="BA611" s="315"/>
      <c r="BB611" s="325"/>
      <c r="BC611" s="73" t="str">
        <f ca="1">IFERROR(INDEX('Staff List'!$H$9:$H$358, MATCH(BI615, 'Staff List'!$B$9:$B$358, 0)), "")</f>
        <v/>
      </c>
      <c r="BD611" s="323" t="str">
        <f ca="1">IFERROR(INDEX('Staff List'!$AU$6:$AU$10, MATCH(BC611, 'Staff List'!$AJ$6:$AJ$10, 0)), "")</f>
        <v/>
      </c>
      <c r="BE611" s="324"/>
      <c r="BF611" s="324"/>
      <c r="BG611" s="324"/>
      <c r="BH611" s="324"/>
      <c r="BI611" s="331"/>
      <c r="BJ611" s="29"/>
      <c r="BK611" s="1"/>
    </row>
    <row r="612" spans="1:63" x14ac:dyDescent="0.25">
      <c r="A612" s="1"/>
      <c r="B612" s="27"/>
      <c r="C612" s="314" t="s">
        <v>94</v>
      </c>
      <c r="D612" s="315"/>
      <c r="E612" s="315"/>
      <c r="F612" s="315"/>
      <c r="G612" s="74" t="str">
        <f ca="1">IFERROR(INDEX('Staff List'!$G$9:$G$358, MATCH(M615, 'Staff List'!$B$9:$B$358, 0)), "")</f>
        <v/>
      </c>
      <c r="H612" s="317" t="str">
        <f ca="1">IFERROR(INDEX('Staff List'!$AP$6:$AP$8, MATCH(G612, 'Staff List'!$AI$6:$AI$8, 0)), "")</f>
        <v/>
      </c>
      <c r="I612" s="313"/>
      <c r="J612" s="313"/>
      <c r="K612" s="313"/>
      <c r="L612" s="313"/>
      <c r="M612" s="331"/>
      <c r="N612" s="28"/>
      <c r="O612" s="314" t="s">
        <v>94</v>
      </c>
      <c r="P612" s="315"/>
      <c r="Q612" s="315"/>
      <c r="R612" s="315"/>
      <c r="S612" s="74" t="str">
        <f ca="1">IFERROR(INDEX('Staff List'!$G$9:$G$358, MATCH(Y615, 'Staff List'!$B$9:$B$358, 0)), "")</f>
        <v/>
      </c>
      <c r="T612" s="317" t="str">
        <f ca="1">IFERROR(INDEX('Staff List'!$AP$6:$AP$8, MATCH(S612, 'Staff List'!$AI$6:$AI$8, 0)), "")</f>
        <v/>
      </c>
      <c r="U612" s="313"/>
      <c r="V612" s="313"/>
      <c r="W612" s="313"/>
      <c r="X612" s="313"/>
      <c r="Y612" s="331"/>
      <c r="Z612" s="28"/>
      <c r="AA612" s="314" t="s">
        <v>94</v>
      </c>
      <c r="AB612" s="315"/>
      <c r="AC612" s="315"/>
      <c r="AD612" s="315"/>
      <c r="AE612" s="74" t="str">
        <f ca="1">IFERROR(INDEX('Staff List'!$G$9:$G$358, MATCH(AK615, 'Staff List'!$B$9:$B$358, 0)), "")</f>
        <v/>
      </c>
      <c r="AF612" s="317" t="str">
        <f ca="1">IFERROR(INDEX('Staff List'!$AP$6:$AP$8, MATCH(AE612, 'Staff List'!$AI$6:$AI$8, 0)), "")</f>
        <v/>
      </c>
      <c r="AG612" s="313"/>
      <c r="AH612" s="313"/>
      <c r="AI612" s="313"/>
      <c r="AJ612" s="313"/>
      <c r="AK612" s="331"/>
      <c r="AL612" s="28"/>
      <c r="AM612" s="314" t="s">
        <v>94</v>
      </c>
      <c r="AN612" s="315"/>
      <c r="AO612" s="315"/>
      <c r="AP612" s="315"/>
      <c r="AQ612" s="74" t="str">
        <f ca="1">IFERROR(INDEX('Staff List'!$G$9:$G$358, MATCH(AW615, 'Staff List'!$B$9:$B$358, 0)), "")</f>
        <v/>
      </c>
      <c r="AR612" s="317" t="str">
        <f ca="1">IFERROR(INDEX('Staff List'!$AP$6:$AP$8, MATCH(AQ612, 'Staff List'!$AI$6:$AI$8, 0)), "")</f>
        <v/>
      </c>
      <c r="AS612" s="313"/>
      <c r="AT612" s="313"/>
      <c r="AU612" s="313"/>
      <c r="AV612" s="313"/>
      <c r="AW612" s="331"/>
      <c r="AX612" s="28"/>
      <c r="AY612" s="314" t="s">
        <v>94</v>
      </c>
      <c r="AZ612" s="315"/>
      <c r="BA612" s="315"/>
      <c r="BB612" s="315"/>
      <c r="BC612" s="74" t="str">
        <f ca="1">IFERROR(INDEX('Staff List'!$G$9:$G$358, MATCH(BI615, 'Staff List'!$B$9:$B$358, 0)), "")</f>
        <v/>
      </c>
      <c r="BD612" s="317" t="str">
        <f ca="1">IFERROR(INDEX('Staff List'!$AP$6:$AP$8, MATCH(BC612, 'Staff List'!$AI$6:$AI$8, 0)), "")</f>
        <v/>
      </c>
      <c r="BE612" s="313"/>
      <c r="BF612" s="313"/>
      <c r="BG612" s="313"/>
      <c r="BH612" s="313"/>
      <c r="BI612" s="331"/>
      <c r="BJ612" s="29"/>
      <c r="BK612" s="1"/>
    </row>
    <row r="613" spans="1:63" x14ac:dyDescent="0.25">
      <c r="A613" s="1"/>
      <c r="B613" s="27"/>
      <c r="C613" s="314" t="s">
        <v>97</v>
      </c>
      <c r="D613" s="315"/>
      <c r="E613" s="315"/>
      <c r="F613" s="319"/>
      <c r="G613" s="320"/>
      <c r="H613" s="317" t="str">
        <f ca="1">IFERROR(INDEX('Staff List'!$AT$6:$AT$8, MATCH(E610, 'Staff List'!$AM$6:$AM$8, 0)), "")</f>
        <v/>
      </c>
      <c r="I613" s="313"/>
      <c r="J613" s="313"/>
      <c r="K613" s="313"/>
      <c r="L613" s="313"/>
      <c r="M613" s="75" t="e">
        <f ca="1">INDEX($BY$2:$BY$401, MATCH(M616, $BT$2:$BT$401, 0))</f>
        <v>#N/A</v>
      </c>
      <c r="N613" s="28"/>
      <c r="O613" s="314" t="s">
        <v>97</v>
      </c>
      <c r="P613" s="315"/>
      <c r="Q613" s="315"/>
      <c r="R613" s="319"/>
      <c r="S613" s="320"/>
      <c r="T613" s="317" t="str">
        <f ca="1">IFERROR(INDEX('Staff List'!$AT$6:$AT$8, MATCH(Q610, 'Staff List'!$AM$6:$AM$8, 0)), "")</f>
        <v/>
      </c>
      <c r="U613" s="313"/>
      <c r="V613" s="313"/>
      <c r="W613" s="313"/>
      <c r="X613" s="313"/>
      <c r="Y613" s="75" t="e">
        <f ca="1">INDEX($BY$2:$BY$401, MATCH(Y616, $BT$2:$BT$401, 0))</f>
        <v>#N/A</v>
      </c>
      <c r="Z613" s="28"/>
      <c r="AA613" s="314" t="s">
        <v>97</v>
      </c>
      <c r="AB613" s="315"/>
      <c r="AC613" s="315"/>
      <c r="AD613" s="319"/>
      <c r="AE613" s="320"/>
      <c r="AF613" s="317" t="str">
        <f ca="1">IFERROR(INDEX('Staff List'!$AT$6:$AT$8, MATCH(AC610, 'Staff List'!$AM$6:$AM$8, 0)), "")</f>
        <v/>
      </c>
      <c r="AG613" s="313"/>
      <c r="AH613" s="313"/>
      <c r="AI613" s="313"/>
      <c r="AJ613" s="313"/>
      <c r="AK613" s="75" t="e">
        <f ca="1">INDEX($BY$2:$BY$401, MATCH(AK616, $BT$2:$BT$401, 0))</f>
        <v>#N/A</v>
      </c>
      <c r="AL613" s="28"/>
      <c r="AM613" s="314" t="s">
        <v>97</v>
      </c>
      <c r="AN613" s="315"/>
      <c r="AO613" s="315"/>
      <c r="AP613" s="319"/>
      <c r="AQ613" s="320"/>
      <c r="AR613" s="317" t="str">
        <f ca="1">IFERROR(INDEX('Staff List'!$AT$6:$AT$8, MATCH(AO610, 'Staff List'!$AM$6:$AM$8, 0)), "")</f>
        <v/>
      </c>
      <c r="AS613" s="313"/>
      <c r="AT613" s="313"/>
      <c r="AU613" s="313"/>
      <c r="AV613" s="313"/>
      <c r="AW613" s="75" t="e">
        <f ca="1">INDEX($BY$2:$BY$401, MATCH(AW616, $BT$2:$BT$401, 0))</f>
        <v>#N/A</v>
      </c>
      <c r="AX613" s="28"/>
      <c r="AY613" s="314" t="s">
        <v>97</v>
      </c>
      <c r="AZ613" s="315"/>
      <c r="BA613" s="315"/>
      <c r="BB613" s="319"/>
      <c r="BC613" s="320"/>
      <c r="BD613" s="317" t="str">
        <f ca="1">IFERROR(INDEX('Staff List'!$AT$6:$AT$8, MATCH(BA610, 'Staff List'!$AM$6:$AM$8, 0)), "")</f>
        <v/>
      </c>
      <c r="BE613" s="313"/>
      <c r="BF613" s="313"/>
      <c r="BG613" s="313"/>
      <c r="BH613" s="313"/>
      <c r="BI613" s="75" t="e">
        <f ca="1">INDEX($BY$2:$BY$401, MATCH(BI616, $BT$2:$BT$401, 0))</f>
        <v>#N/A</v>
      </c>
      <c r="BJ613" s="29"/>
      <c r="BK613" s="1"/>
    </row>
    <row r="614" spans="1:63" x14ac:dyDescent="0.25">
      <c r="A614" s="1"/>
      <c r="B614" s="27"/>
      <c r="C614" s="314" t="s">
        <v>93</v>
      </c>
      <c r="D614" s="315"/>
      <c r="E614" s="316"/>
      <c r="F614" s="313" t="str">
        <f ca="1">IFERROR(IF(INDEX('Staff List'!$M$9:$M$358, MATCH(M615, 'Staff List'!$B$9:$B$358, 0))="", "", INDEX('Staff List'!$M$9:$M$358, MATCH(M615, 'Staff List'!$B$9:$B$358, 0))), "")</f>
        <v/>
      </c>
      <c r="G614" s="313"/>
      <c r="H614" s="313"/>
      <c r="I614" s="313"/>
      <c r="J614" s="313"/>
      <c r="K614" s="313"/>
      <c r="L614" s="313"/>
      <c r="M614" s="75" t="str">
        <f ca="1">IFERROR(INDEX($BO$2:$BO$351, MATCH(M613, $BP$2:$BP$351, 0)), "")</f>
        <v/>
      </c>
      <c r="N614" s="28"/>
      <c r="O614" s="314" t="s">
        <v>93</v>
      </c>
      <c r="P614" s="315"/>
      <c r="Q614" s="316"/>
      <c r="R614" s="313" t="str">
        <f ca="1">IFERROR(IF(INDEX('Staff List'!$M$9:$M$358, MATCH(Y615, 'Staff List'!$B$9:$B$358, 0))="", "", INDEX('Staff List'!$M$9:$M$358, MATCH(Y615, 'Staff List'!$B$9:$B$358, 0))), "")</f>
        <v/>
      </c>
      <c r="S614" s="313"/>
      <c r="T614" s="313"/>
      <c r="U614" s="313"/>
      <c r="V614" s="313"/>
      <c r="W614" s="313"/>
      <c r="X614" s="313"/>
      <c r="Y614" s="75" t="str">
        <f ca="1">IFERROR(INDEX($BO$2:$BO$351, MATCH(Y613, $BP$2:$BP$351, 0)), "")</f>
        <v/>
      </c>
      <c r="Z614" s="28"/>
      <c r="AA614" s="314" t="s">
        <v>93</v>
      </c>
      <c r="AB614" s="315"/>
      <c r="AC614" s="316"/>
      <c r="AD614" s="313" t="str">
        <f ca="1">IFERROR(IF(INDEX('Staff List'!$M$9:$M$358, MATCH(AK615, 'Staff List'!$B$9:$B$358, 0))="", "", INDEX('Staff List'!$M$9:$M$358, MATCH(AK615, 'Staff List'!$B$9:$B$358, 0))), "")</f>
        <v/>
      </c>
      <c r="AE614" s="313"/>
      <c r="AF614" s="313"/>
      <c r="AG614" s="313"/>
      <c r="AH614" s="313"/>
      <c r="AI614" s="313"/>
      <c r="AJ614" s="313"/>
      <c r="AK614" s="75" t="str">
        <f ca="1">IFERROR(INDEX($BO$2:$BO$351, MATCH(AK613, $BP$2:$BP$351, 0)), "")</f>
        <v/>
      </c>
      <c r="AL614" s="28"/>
      <c r="AM614" s="314" t="s">
        <v>93</v>
      </c>
      <c r="AN614" s="315"/>
      <c r="AO614" s="316"/>
      <c r="AP614" s="313" t="str">
        <f ca="1">IFERROR(IF(INDEX('Staff List'!$M$9:$M$358, MATCH(AW615, 'Staff List'!$B$9:$B$358, 0))="", "", INDEX('Staff List'!$M$9:$M$358, MATCH(AW615, 'Staff List'!$B$9:$B$358, 0))), "")</f>
        <v/>
      </c>
      <c r="AQ614" s="313"/>
      <c r="AR614" s="313"/>
      <c r="AS614" s="313"/>
      <c r="AT614" s="313"/>
      <c r="AU614" s="313"/>
      <c r="AV614" s="313"/>
      <c r="AW614" s="75" t="str">
        <f ca="1">IFERROR(INDEX($BO$2:$BO$351, MATCH(AW613, $BP$2:$BP$351, 0)), "")</f>
        <v/>
      </c>
      <c r="AX614" s="28"/>
      <c r="AY614" s="314" t="s">
        <v>93</v>
      </c>
      <c r="AZ614" s="315"/>
      <c r="BA614" s="316"/>
      <c r="BB614" s="313" t="str">
        <f ca="1">IFERROR(IF(INDEX('Staff List'!$M$9:$M$358, MATCH(BI615, 'Staff List'!$B$9:$B$358, 0))="", "", INDEX('Staff List'!$M$9:$M$358, MATCH(BI615, 'Staff List'!$B$9:$B$358, 0))), "")</f>
        <v/>
      </c>
      <c r="BC614" s="313"/>
      <c r="BD614" s="313"/>
      <c r="BE614" s="313"/>
      <c r="BF614" s="313"/>
      <c r="BG614" s="313"/>
      <c r="BH614" s="313"/>
      <c r="BI614" s="75" t="str">
        <f ca="1">IFERROR(INDEX($BO$2:$BO$351, MATCH(BI613, $BP$2:$BP$351, 0)), "")</f>
        <v/>
      </c>
      <c r="BJ614" s="29"/>
      <c r="BK614" s="1"/>
    </row>
    <row r="615" spans="1:63" x14ac:dyDescent="0.25">
      <c r="A615" s="1"/>
      <c r="B615" s="27"/>
      <c r="C615" s="314" t="s">
        <v>92</v>
      </c>
      <c r="D615" s="315"/>
      <c r="E615" s="316"/>
      <c r="F615" s="317" t="str">
        <f ca="1">IFERROR(IF(INDEX('Staff List'!$Q$9:$Q$358, MATCH(M615, 'Staff List'!$B$9:$B$358, 0))="", "", INDEX('Staff List'!$Q$9:$Q$358, MATCH(M615, 'Staff List'!$B$9:$B$358, 0))), "")</f>
        <v/>
      </c>
      <c r="G615" s="313"/>
      <c r="H615" s="313"/>
      <c r="I615" s="313"/>
      <c r="J615" s="313"/>
      <c r="K615" s="313"/>
      <c r="L615" s="313"/>
      <c r="M615" s="75" t="str">
        <f ca="1">IFERROR(IF(M613="", "", INDEX($BN$2:$BN$351, MATCH(M613, $BP$2:$BP$351, 0))), "")</f>
        <v/>
      </c>
      <c r="N615" s="28"/>
      <c r="O615" s="314" t="s">
        <v>92</v>
      </c>
      <c r="P615" s="315"/>
      <c r="Q615" s="316"/>
      <c r="R615" s="317" t="str">
        <f ca="1">IFERROR(IF(INDEX('Staff List'!$Q$9:$Q$358, MATCH(Y615, 'Staff List'!$B$9:$B$358, 0))="", "", INDEX('Staff List'!$Q$9:$Q$358, MATCH(Y615, 'Staff List'!$B$9:$B$358, 0))), "")</f>
        <v/>
      </c>
      <c r="S615" s="313"/>
      <c r="T615" s="313"/>
      <c r="U615" s="313"/>
      <c r="V615" s="313"/>
      <c r="W615" s="313"/>
      <c r="X615" s="313"/>
      <c r="Y615" s="75" t="str">
        <f ca="1">IFERROR(IF(Y613="", "", INDEX($BN$2:$BN$351, MATCH(Y613, $BP$2:$BP$351, 0))), "")</f>
        <v/>
      </c>
      <c r="Z615" s="28"/>
      <c r="AA615" s="314" t="s">
        <v>92</v>
      </c>
      <c r="AB615" s="315"/>
      <c r="AC615" s="316"/>
      <c r="AD615" s="317" t="str">
        <f ca="1">IFERROR(IF(INDEX('Staff List'!$Q$9:$Q$358, MATCH(AK615, 'Staff List'!$B$9:$B$358, 0))="", "", INDEX('Staff List'!$Q$9:$Q$358, MATCH(AK615, 'Staff List'!$B$9:$B$358, 0))), "")</f>
        <v/>
      </c>
      <c r="AE615" s="313"/>
      <c r="AF615" s="313"/>
      <c r="AG615" s="313"/>
      <c r="AH615" s="313"/>
      <c r="AI615" s="313"/>
      <c r="AJ615" s="313"/>
      <c r="AK615" s="75" t="str">
        <f ca="1">IFERROR(IF(AK613="", "", INDEX($BN$2:$BN$351, MATCH(AK613, $BP$2:$BP$351, 0))), "")</f>
        <v/>
      </c>
      <c r="AL615" s="28"/>
      <c r="AM615" s="314" t="s">
        <v>92</v>
      </c>
      <c r="AN615" s="315"/>
      <c r="AO615" s="316"/>
      <c r="AP615" s="317" t="str">
        <f ca="1">IFERROR(IF(INDEX('Staff List'!$Q$9:$Q$358, MATCH(AW615, 'Staff List'!$B$9:$B$358, 0))="", "", INDEX('Staff List'!$Q$9:$Q$358, MATCH(AW615, 'Staff List'!$B$9:$B$358, 0))), "")</f>
        <v/>
      </c>
      <c r="AQ615" s="313"/>
      <c r="AR615" s="313"/>
      <c r="AS615" s="313"/>
      <c r="AT615" s="313"/>
      <c r="AU615" s="313"/>
      <c r="AV615" s="313"/>
      <c r="AW615" s="75" t="str">
        <f ca="1">IFERROR(IF(AW613="", "", INDEX($BN$2:$BN$351, MATCH(AW613, $BP$2:$BP$351, 0))), "")</f>
        <v/>
      </c>
      <c r="AX615" s="28"/>
      <c r="AY615" s="314" t="s">
        <v>92</v>
      </c>
      <c r="AZ615" s="315"/>
      <c r="BA615" s="316"/>
      <c r="BB615" s="317" t="str">
        <f ca="1">IFERROR(IF(INDEX('Staff List'!$Q$9:$Q$358, MATCH(BI615, 'Staff List'!$B$9:$B$358, 0))="", "", INDEX('Staff List'!$Q$9:$Q$358, MATCH(BI615, 'Staff List'!$B$9:$B$358, 0))), "")</f>
        <v/>
      </c>
      <c r="BC615" s="313"/>
      <c r="BD615" s="313"/>
      <c r="BE615" s="313"/>
      <c r="BF615" s="313"/>
      <c r="BG615" s="313"/>
      <c r="BH615" s="313"/>
      <c r="BI615" s="75" t="str">
        <f ca="1">IFERROR(IF(BI613="", "", INDEX($BN$2:$BN$351, MATCH(BI613, $BP$2:$BP$351, 0))), "")</f>
        <v/>
      </c>
      <c r="BJ615" s="29"/>
      <c r="BK615" s="1"/>
    </row>
    <row r="616" spans="1:63" x14ac:dyDescent="0.25">
      <c r="A616" s="1"/>
      <c r="B616" s="27"/>
      <c r="C616" s="318" t="s">
        <v>96</v>
      </c>
      <c r="D616" s="319"/>
      <c r="E616" s="320"/>
      <c r="F616" s="321" t="str">
        <f ca="1">IFERROR(IF(INDEX('Staff List'!$U$9:$U$358, MATCH(M615, 'Staff List'!$B$9:$B$358, 0))="", "", INDEX('Staff List'!$U$9:$U$358, MATCH(M615, 'Staff List'!$B$9:$B$358, 0))), "")</f>
        <v/>
      </c>
      <c r="G616" s="322"/>
      <c r="H616" s="322"/>
      <c r="I616" s="322"/>
      <c r="J616" s="322"/>
      <c r="K616" s="322"/>
      <c r="L616" s="322"/>
      <c r="M616" s="81">
        <f ca="1">BI606+1</f>
        <v>790</v>
      </c>
      <c r="N616" s="28"/>
      <c r="O616" s="318" t="s">
        <v>96</v>
      </c>
      <c r="P616" s="319"/>
      <c r="Q616" s="320"/>
      <c r="R616" s="321" t="str">
        <f ca="1">IFERROR(IF(INDEX('Staff List'!$U$9:$U$358, MATCH(Y615, 'Staff List'!$B$9:$B$358, 0))="", "", INDEX('Staff List'!$U$9:$U$358, MATCH(Y615, 'Staff List'!$B$9:$B$358, 0))), "")</f>
        <v/>
      </c>
      <c r="S616" s="322"/>
      <c r="T616" s="322"/>
      <c r="U616" s="322"/>
      <c r="V616" s="322"/>
      <c r="W616" s="322"/>
      <c r="X616" s="322"/>
      <c r="Y616" s="81">
        <f ca="1">M616+1</f>
        <v>791</v>
      </c>
      <c r="Z616" s="28"/>
      <c r="AA616" s="318" t="s">
        <v>96</v>
      </c>
      <c r="AB616" s="319"/>
      <c r="AC616" s="320"/>
      <c r="AD616" s="321" t="str">
        <f ca="1">IFERROR(IF(INDEX('Staff List'!$U$9:$U$358, MATCH(AK615, 'Staff List'!$B$9:$B$358, 0))="", "", INDEX('Staff List'!$U$9:$U$358, MATCH(AK615, 'Staff List'!$B$9:$B$358, 0))), "")</f>
        <v/>
      </c>
      <c r="AE616" s="322"/>
      <c r="AF616" s="322"/>
      <c r="AG616" s="322"/>
      <c r="AH616" s="322"/>
      <c r="AI616" s="322"/>
      <c r="AJ616" s="322"/>
      <c r="AK616" s="81">
        <f ca="1">Y616+1</f>
        <v>792</v>
      </c>
      <c r="AL616" s="28"/>
      <c r="AM616" s="318" t="s">
        <v>96</v>
      </c>
      <c r="AN616" s="319"/>
      <c r="AO616" s="320"/>
      <c r="AP616" s="321" t="str">
        <f ca="1">IFERROR(IF(INDEX('Staff List'!$U$9:$U$358, MATCH(AW615, 'Staff List'!$B$9:$B$358, 0))="", "", INDEX('Staff List'!$U$9:$U$358, MATCH(AW615, 'Staff List'!$B$9:$B$358, 0))), "")</f>
        <v/>
      </c>
      <c r="AQ616" s="322"/>
      <c r="AR616" s="322"/>
      <c r="AS616" s="322"/>
      <c r="AT616" s="322"/>
      <c r="AU616" s="322"/>
      <c r="AV616" s="322"/>
      <c r="AW616" s="81">
        <f ca="1">AK616+1</f>
        <v>793</v>
      </c>
      <c r="AX616" s="28"/>
      <c r="AY616" s="318" t="s">
        <v>96</v>
      </c>
      <c r="AZ616" s="319"/>
      <c r="BA616" s="320"/>
      <c r="BB616" s="321" t="str">
        <f ca="1">IFERROR(IF(INDEX('Staff List'!$U$9:$U$358, MATCH(BI615, 'Staff List'!$B$9:$B$358, 0))="", "", INDEX('Staff List'!$U$9:$U$358, MATCH(BI615, 'Staff List'!$B$9:$B$358, 0))), "")</f>
        <v/>
      </c>
      <c r="BC616" s="322"/>
      <c r="BD616" s="322"/>
      <c r="BE616" s="322"/>
      <c r="BF616" s="322"/>
      <c r="BG616" s="322"/>
      <c r="BH616" s="322"/>
      <c r="BI616" s="81">
        <f ca="1">AW616+1</f>
        <v>794</v>
      </c>
      <c r="BJ616" s="29"/>
      <c r="BK616" s="1"/>
    </row>
    <row r="617" spans="1:63" ht="15.75" thickBot="1" x14ac:dyDescent="0.3">
      <c r="A617" s="1"/>
      <c r="B617" s="31"/>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c r="BA617" s="32"/>
      <c r="BB617" s="32"/>
      <c r="BC617" s="32"/>
      <c r="BD617" s="32"/>
      <c r="BE617" s="32"/>
      <c r="BF617" s="32"/>
      <c r="BG617" s="32"/>
      <c r="BH617" s="32"/>
      <c r="BI617" s="32"/>
      <c r="BJ617" s="33"/>
      <c r="BK617" s="1"/>
    </row>
    <row r="618" spans="1:63"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row>
    <row r="619" spans="1:63" ht="15.75" thickBot="1" x14ac:dyDescent="0.3">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c r="BA619" s="28"/>
      <c r="BB619" s="28"/>
      <c r="BC619" s="28"/>
      <c r="BD619" s="28"/>
      <c r="BE619" s="28"/>
      <c r="BF619" s="28"/>
      <c r="BG619" s="28"/>
      <c r="BH619" s="28"/>
      <c r="BI619" s="28"/>
      <c r="BJ619" s="28"/>
      <c r="BK619" s="28"/>
    </row>
    <row r="620" spans="1:63" x14ac:dyDescent="0.25">
      <c r="A620" s="1"/>
      <c r="B620" s="24"/>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c r="AC620" s="88"/>
      <c r="AD620" s="88"/>
      <c r="AE620" s="88"/>
      <c r="AF620" s="88"/>
      <c r="AG620" s="88"/>
      <c r="AH620" s="88"/>
      <c r="AI620" s="88"/>
      <c r="AJ620" s="88"/>
      <c r="AK620" s="88"/>
      <c r="AL620" s="88"/>
      <c r="AM620" s="88"/>
      <c r="AN620" s="88"/>
      <c r="AO620" s="88"/>
      <c r="AP620" s="88"/>
      <c r="AQ620" s="25"/>
      <c r="AR620" s="25"/>
      <c r="AS620" s="25"/>
      <c r="AT620" s="25"/>
      <c r="AU620" s="25"/>
      <c r="AV620" s="25"/>
      <c r="AW620" s="25"/>
      <c r="AX620" s="25"/>
      <c r="AY620" s="25"/>
      <c r="AZ620" s="25"/>
      <c r="BA620" s="25"/>
      <c r="BB620" s="25"/>
      <c r="BC620" s="25"/>
      <c r="BD620" s="25"/>
      <c r="BE620" s="25"/>
      <c r="BF620" s="25"/>
      <c r="BG620" s="25"/>
      <c r="BH620" s="25"/>
      <c r="BI620" s="25"/>
      <c r="BJ620" s="26"/>
      <c r="BK620" s="1"/>
    </row>
    <row r="621" spans="1:63" x14ac:dyDescent="0.25">
      <c r="A621" s="1"/>
      <c r="B621" s="27"/>
      <c r="C621" s="121" t="str">
        <f ca="1">"Tier "&amp;M627&amp;""</f>
        <v xml:space="preserve">Tier </v>
      </c>
      <c r="D621" s="122"/>
      <c r="E621" s="122"/>
      <c r="F621" s="122"/>
      <c r="G621" s="122"/>
      <c r="H621" s="122"/>
      <c r="I621" s="122"/>
      <c r="J621" s="122"/>
      <c r="K621" s="122"/>
      <c r="L621" s="122"/>
      <c r="M621" s="239"/>
      <c r="N621" s="70"/>
      <c r="O621" s="121" t="str">
        <f ca="1">"Tier "&amp;Y627&amp;""</f>
        <v xml:space="preserve">Tier </v>
      </c>
      <c r="P621" s="122"/>
      <c r="Q621" s="122"/>
      <c r="R621" s="122"/>
      <c r="S621" s="122"/>
      <c r="T621" s="122"/>
      <c r="U621" s="122"/>
      <c r="V621" s="122"/>
      <c r="W621" s="122"/>
      <c r="X621" s="122"/>
      <c r="Y621" s="239"/>
      <c r="Z621" s="28"/>
      <c r="AA621" s="121" t="str">
        <f ca="1">"Tier "&amp;AK627&amp;""</f>
        <v xml:space="preserve">Tier </v>
      </c>
      <c r="AB621" s="122"/>
      <c r="AC621" s="122"/>
      <c r="AD621" s="122"/>
      <c r="AE621" s="122"/>
      <c r="AF621" s="122"/>
      <c r="AG621" s="122"/>
      <c r="AH621" s="122"/>
      <c r="AI621" s="122"/>
      <c r="AJ621" s="122"/>
      <c r="AK621" s="239"/>
      <c r="AL621" s="28"/>
      <c r="AM621" s="121" t="str">
        <f ca="1">"Tier "&amp;AW627&amp;""</f>
        <v xml:space="preserve">Tier </v>
      </c>
      <c r="AN621" s="122"/>
      <c r="AO621" s="122"/>
      <c r="AP621" s="122"/>
      <c r="AQ621" s="122"/>
      <c r="AR621" s="122"/>
      <c r="AS621" s="122"/>
      <c r="AT621" s="122"/>
      <c r="AU621" s="122"/>
      <c r="AV621" s="122"/>
      <c r="AW621" s="239"/>
      <c r="AX621" s="28"/>
      <c r="AY621" s="121" t="str">
        <f ca="1">"Tier "&amp;BI627&amp;""</f>
        <v xml:space="preserve">Tier </v>
      </c>
      <c r="AZ621" s="122"/>
      <c r="BA621" s="122"/>
      <c r="BB621" s="122"/>
      <c r="BC621" s="122"/>
      <c r="BD621" s="122"/>
      <c r="BE621" s="122"/>
      <c r="BF621" s="122"/>
      <c r="BG621" s="122"/>
      <c r="BH621" s="122"/>
      <c r="BI621" s="239"/>
      <c r="BJ621" s="29"/>
      <c r="BK621" s="70"/>
    </row>
    <row r="622" spans="1:63" x14ac:dyDescent="0.25">
      <c r="A622" s="1"/>
      <c r="B622" s="27"/>
      <c r="C622" s="326" t="s">
        <v>91</v>
      </c>
      <c r="D622" s="325"/>
      <c r="E622" s="327"/>
      <c r="F622" s="328" t="str">
        <f ca="1">IFERROR(IF(INDEX('Staff List'!$C$9:$C$358, MATCH(M628, 'Staff List'!$B$9:$B$358, 0))="", "", INDEX('Staff List'!$C$9:$C$358, MATCH(M628, 'Staff List'!$B$9:$B$358, 0))), "")</f>
        <v/>
      </c>
      <c r="G622" s="329"/>
      <c r="H622" s="329"/>
      <c r="I622" s="329"/>
      <c r="J622" s="329"/>
      <c r="K622" s="329"/>
      <c r="L622" s="329"/>
      <c r="M622" s="330"/>
      <c r="N622" s="70"/>
      <c r="O622" s="326" t="s">
        <v>91</v>
      </c>
      <c r="P622" s="325"/>
      <c r="Q622" s="327"/>
      <c r="R622" s="328" t="str">
        <f ca="1">IFERROR(IF(INDEX('Staff List'!$C$9:$C$358, MATCH(Y628, 'Staff List'!$B$9:$B$358, 0))="", "", INDEX('Staff List'!$C$9:$C$358, MATCH(Y628, 'Staff List'!$B$9:$B$358, 0))), "")</f>
        <v/>
      </c>
      <c r="S622" s="329"/>
      <c r="T622" s="329"/>
      <c r="U622" s="329"/>
      <c r="V622" s="329"/>
      <c r="W622" s="329"/>
      <c r="X622" s="329"/>
      <c r="Y622" s="330"/>
      <c r="Z622" s="28"/>
      <c r="AA622" s="326" t="s">
        <v>91</v>
      </c>
      <c r="AB622" s="325"/>
      <c r="AC622" s="327"/>
      <c r="AD622" s="328" t="str">
        <f ca="1">IFERROR(IF(INDEX('Staff List'!$C$9:$C$358, MATCH(AK628, 'Staff List'!$B$9:$B$358, 0))="", "", INDEX('Staff List'!$C$9:$C$358, MATCH(AK628, 'Staff List'!$B$9:$B$358, 0))), "")</f>
        <v/>
      </c>
      <c r="AE622" s="329"/>
      <c r="AF622" s="329"/>
      <c r="AG622" s="329"/>
      <c r="AH622" s="329"/>
      <c r="AI622" s="329"/>
      <c r="AJ622" s="329"/>
      <c r="AK622" s="330"/>
      <c r="AL622" s="28"/>
      <c r="AM622" s="326" t="s">
        <v>91</v>
      </c>
      <c r="AN622" s="325"/>
      <c r="AO622" s="327"/>
      <c r="AP622" s="328" t="str">
        <f ca="1">IFERROR(IF(INDEX('Staff List'!$C$9:$C$358, MATCH(AW628, 'Staff List'!$B$9:$B$358, 0))="", "", INDEX('Staff List'!$C$9:$C$358, MATCH(AW628, 'Staff List'!$B$9:$B$358, 0))), "")</f>
        <v/>
      </c>
      <c r="AQ622" s="329"/>
      <c r="AR622" s="329"/>
      <c r="AS622" s="329"/>
      <c r="AT622" s="329"/>
      <c r="AU622" s="329"/>
      <c r="AV622" s="329"/>
      <c r="AW622" s="330"/>
      <c r="AX622" s="28"/>
      <c r="AY622" s="326" t="s">
        <v>91</v>
      </c>
      <c r="AZ622" s="325"/>
      <c r="BA622" s="327"/>
      <c r="BB622" s="328" t="str">
        <f ca="1">IFERROR(IF(INDEX('Staff List'!$C$9:$C$358, MATCH(BI628, 'Staff List'!$B$9:$B$358, 0))="", "", INDEX('Staff List'!$C$9:$C$358, MATCH(BI628, 'Staff List'!$B$9:$B$358, 0))), "")</f>
        <v/>
      </c>
      <c r="BC622" s="329"/>
      <c r="BD622" s="329"/>
      <c r="BE622" s="329"/>
      <c r="BF622" s="329"/>
      <c r="BG622" s="329"/>
      <c r="BH622" s="329"/>
      <c r="BI622" s="330"/>
      <c r="BJ622" s="29"/>
      <c r="BK622" s="70"/>
    </row>
    <row r="623" spans="1:63" x14ac:dyDescent="0.25">
      <c r="A623" s="1"/>
      <c r="B623" s="27"/>
      <c r="C623" s="332" t="s">
        <v>90</v>
      </c>
      <c r="D623" s="333"/>
      <c r="E623" s="72" t="str">
        <f ca="1">IFERROR(INDEX('Staff List'!$K$9:$K$358, MATCH(M628, 'Staff List'!$B$9:$B$358, 0)), "")</f>
        <v/>
      </c>
      <c r="F623" s="317" t="str">
        <f ca="1">IFERROR(IF(INDEX('Staff List'!$D$9:$D$358, MATCH(M628, 'Staff List'!$B$9:$B$358, 0))="", "", INDEX('Staff List'!$D$9:$D$358, MATCH(M628, 'Staff List'!$B$9:$B$358, 0))), "")</f>
        <v/>
      </c>
      <c r="G623" s="313"/>
      <c r="H623" s="313"/>
      <c r="I623" s="313"/>
      <c r="J623" s="313"/>
      <c r="K623" s="313"/>
      <c r="L623" s="313"/>
      <c r="M623" s="331"/>
      <c r="N623" s="70"/>
      <c r="O623" s="332" t="s">
        <v>90</v>
      </c>
      <c r="P623" s="333"/>
      <c r="Q623" s="72" t="str">
        <f ca="1">IFERROR(INDEX('Staff List'!$K$9:$K$358, MATCH(Y628, 'Staff List'!$B$9:$B$358, 0)), "")</f>
        <v/>
      </c>
      <c r="R623" s="317" t="str">
        <f ca="1">IFERROR(IF(INDEX('Staff List'!$D$9:$D$358, MATCH(Y628, 'Staff List'!$B$9:$B$358, 0))="", "", INDEX('Staff List'!$D$9:$D$358, MATCH(Y628, 'Staff List'!$B$9:$B$358, 0))), "")</f>
        <v/>
      </c>
      <c r="S623" s="313"/>
      <c r="T623" s="313"/>
      <c r="U623" s="313"/>
      <c r="V623" s="313"/>
      <c r="W623" s="313"/>
      <c r="X623" s="313"/>
      <c r="Y623" s="331"/>
      <c r="Z623" s="28"/>
      <c r="AA623" s="332" t="s">
        <v>90</v>
      </c>
      <c r="AB623" s="333"/>
      <c r="AC623" s="72" t="str">
        <f ca="1">IFERROR(INDEX('Staff List'!$K$9:$K$358, MATCH(AK628, 'Staff List'!$B$9:$B$358, 0)), "")</f>
        <v/>
      </c>
      <c r="AD623" s="317" t="str">
        <f ca="1">IFERROR(IF(INDEX('Staff List'!$D$9:$D$358, MATCH(AK628, 'Staff List'!$B$9:$B$358, 0))="", "", INDEX('Staff List'!$D$9:$D$358, MATCH(AK628, 'Staff List'!$B$9:$B$358, 0))), "")</f>
        <v/>
      </c>
      <c r="AE623" s="313"/>
      <c r="AF623" s="313"/>
      <c r="AG623" s="313"/>
      <c r="AH623" s="313"/>
      <c r="AI623" s="313"/>
      <c r="AJ623" s="313"/>
      <c r="AK623" s="331"/>
      <c r="AL623" s="28"/>
      <c r="AM623" s="332" t="s">
        <v>90</v>
      </c>
      <c r="AN623" s="333"/>
      <c r="AO623" s="72" t="str">
        <f ca="1">IFERROR(INDEX('Staff List'!$K$9:$K$358, MATCH(AW628, 'Staff List'!$B$9:$B$358, 0)), "")</f>
        <v/>
      </c>
      <c r="AP623" s="317" t="str">
        <f ca="1">IFERROR(IF(INDEX('Staff List'!$D$9:$D$358, MATCH(AW628, 'Staff List'!$B$9:$B$358, 0))="", "", INDEX('Staff List'!$D$9:$D$358, MATCH(AW628, 'Staff List'!$B$9:$B$358, 0))), "")</f>
        <v/>
      </c>
      <c r="AQ623" s="313"/>
      <c r="AR623" s="313"/>
      <c r="AS623" s="313"/>
      <c r="AT623" s="313"/>
      <c r="AU623" s="313"/>
      <c r="AV623" s="313"/>
      <c r="AW623" s="331"/>
      <c r="AX623" s="28"/>
      <c r="AY623" s="332" t="s">
        <v>90</v>
      </c>
      <c r="AZ623" s="333"/>
      <c r="BA623" s="72" t="str">
        <f ca="1">IFERROR(INDEX('Staff List'!$K$9:$K$358, MATCH(BI628, 'Staff List'!$B$9:$B$358, 0)), "")</f>
        <v/>
      </c>
      <c r="BB623" s="317" t="str">
        <f ca="1">IFERROR(IF(INDEX('Staff List'!$D$9:$D$358, MATCH(BI628, 'Staff List'!$B$9:$B$358, 0))="", "", INDEX('Staff List'!$D$9:$D$358, MATCH(BI628, 'Staff List'!$B$9:$B$358, 0))), "")</f>
        <v/>
      </c>
      <c r="BC623" s="313"/>
      <c r="BD623" s="313"/>
      <c r="BE623" s="313"/>
      <c r="BF623" s="313"/>
      <c r="BG623" s="313"/>
      <c r="BH623" s="313"/>
      <c r="BI623" s="331"/>
      <c r="BJ623" s="29"/>
      <c r="BK623" s="70"/>
    </row>
    <row r="624" spans="1:63" x14ac:dyDescent="0.25">
      <c r="A624" s="1"/>
      <c r="B624" s="27"/>
      <c r="C624" s="314" t="s">
        <v>95</v>
      </c>
      <c r="D624" s="315"/>
      <c r="E624" s="315"/>
      <c r="F624" s="325"/>
      <c r="G624" s="73" t="str">
        <f ca="1">IFERROR(INDEX('Staff List'!$H$9:$H$358, MATCH(M628, 'Staff List'!$B$9:$B$358, 0)), "")</f>
        <v/>
      </c>
      <c r="H624" s="323" t="str">
        <f ca="1">IFERROR(INDEX('Staff List'!$AU$6:$AU$10, MATCH(G624, 'Staff List'!$AJ$6:$AJ$10, 0)), "")</f>
        <v/>
      </c>
      <c r="I624" s="324"/>
      <c r="J624" s="324"/>
      <c r="K624" s="324"/>
      <c r="L624" s="324"/>
      <c r="M624" s="331"/>
      <c r="N624" s="70"/>
      <c r="O624" s="314" t="s">
        <v>95</v>
      </c>
      <c r="P624" s="315"/>
      <c r="Q624" s="315"/>
      <c r="R624" s="325"/>
      <c r="S624" s="73" t="str">
        <f ca="1">IFERROR(INDEX('Staff List'!$H$9:$H$358, MATCH(Y628, 'Staff List'!$B$9:$B$358, 0)), "")</f>
        <v/>
      </c>
      <c r="T624" s="323" t="str">
        <f ca="1">IFERROR(INDEX('Staff List'!$AU$6:$AU$10, MATCH(S624, 'Staff List'!$AJ$6:$AJ$10, 0)), "")</f>
        <v/>
      </c>
      <c r="U624" s="324"/>
      <c r="V624" s="324"/>
      <c r="W624" s="324"/>
      <c r="X624" s="324"/>
      <c r="Y624" s="331"/>
      <c r="Z624" s="28"/>
      <c r="AA624" s="314" t="s">
        <v>95</v>
      </c>
      <c r="AB624" s="315"/>
      <c r="AC624" s="315"/>
      <c r="AD624" s="325"/>
      <c r="AE624" s="73" t="str">
        <f ca="1">IFERROR(INDEX('Staff List'!$H$9:$H$358, MATCH(AK628, 'Staff List'!$B$9:$B$358, 0)), "")</f>
        <v/>
      </c>
      <c r="AF624" s="323" t="str">
        <f ca="1">IFERROR(INDEX('Staff List'!$AU$6:$AU$10, MATCH(AE624, 'Staff List'!$AJ$6:$AJ$10, 0)), "")</f>
        <v/>
      </c>
      <c r="AG624" s="324"/>
      <c r="AH624" s="324"/>
      <c r="AI624" s="324"/>
      <c r="AJ624" s="324"/>
      <c r="AK624" s="331"/>
      <c r="AL624" s="28"/>
      <c r="AM624" s="314" t="s">
        <v>95</v>
      </c>
      <c r="AN624" s="315"/>
      <c r="AO624" s="315"/>
      <c r="AP624" s="325"/>
      <c r="AQ624" s="73" t="str">
        <f ca="1">IFERROR(INDEX('Staff List'!$H$9:$H$358, MATCH(AW628, 'Staff List'!$B$9:$B$358, 0)), "")</f>
        <v/>
      </c>
      <c r="AR624" s="323" t="str">
        <f ca="1">IFERROR(INDEX('Staff List'!$AU$6:$AU$10, MATCH(AQ624, 'Staff List'!$AJ$6:$AJ$10, 0)), "")</f>
        <v/>
      </c>
      <c r="AS624" s="324"/>
      <c r="AT624" s="324"/>
      <c r="AU624" s="324"/>
      <c r="AV624" s="324"/>
      <c r="AW624" s="331"/>
      <c r="AX624" s="28"/>
      <c r="AY624" s="314" t="s">
        <v>95</v>
      </c>
      <c r="AZ624" s="315"/>
      <c r="BA624" s="315"/>
      <c r="BB624" s="325"/>
      <c r="BC624" s="73" t="str">
        <f ca="1">IFERROR(INDEX('Staff List'!$H$9:$H$358, MATCH(BI628, 'Staff List'!$B$9:$B$358, 0)), "")</f>
        <v/>
      </c>
      <c r="BD624" s="323" t="str">
        <f ca="1">IFERROR(INDEX('Staff List'!$AU$6:$AU$10, MATCH(BC624, 'Staff List'!$AJ$6:$AJ$10, 0)), "")</f>
        <v/>
      </c>
      <c r="BE624" s="324"/>
      <c r="BF624" s="324"/>
      <c r="BG624" s="324"/>
      <c r="BH624" s="324"/>
      <c r="BI624" s="331"/>
      <c r="BJ624" s="29"/>
      <c r="BK624" s="70"/>
    </row>
    <row r="625" spans="1:63" x14ac:dyDescent="0.25">
      <c r="A625" s="1"/>
      <c r="B625" s="27"/>
      <c r="C625" s="314" t="s">
        <v>94</v>
      </c>
      <c r="D625" s="315"/>
      <c r="E625" s="315"/>
      <c r="F625" s="315"/>
      <c r="G625" s="74" t="str">
        <f ca="1">IFERROR(INDEX('Staff List'!$G$9:$G$358, MATCH(M628, 'Staff List'!$B$9:$B$358, 0)), "")</f>
        <v/>
      </c>
      <c r="H625" s="317" t="str">
        <f ca="1">IFERROR(INDEX('Staff List'!$AP$6:$AP$8, MATCH(G625, 'Staff List'!$AI$6:$AI$8, 0)), "")</f>
        <v/>
      </c>
      <c r="I625" s="313"/>
      <c r="J625" s="313"/>
      <c r="K625" s="313"/>
      <c r="L625" s="313"/>
      <c r="M625" s="331"/>
      <c r="N625" s="70"/>
      <c r="O625" s="314" t="s">
        <v>94</v>
      </c>
      <c r="P625" s="315"/>
      <c r="Q625" s="315"/>
      <c r="R625" s="315"/>
      <c r="S625" s="74" t="str">
        <f ca="1">IFERROR(INDEX('Staff List'!$G$9:$G$358, MATCH(Y628, 'Staff List'!$B$9:$B$358, 0)), "")</f>
        <v/>
      </c>
      <c r="T625" s="317" t="str">
        <f ca="1">IFERROR(INDEX('Staff List'!$AP$6:$AP$8, MATCH(S625, 'Staff List'!$AI$6:$AI$8, 0)), "")</f>
        <v/>
      </c>
      <c r="U625" s="313"/>
      <c r="V625" s="313"/>
      <c r="W625" s="313"/>
      <c r="X625" s="313"/>
      <c r="Y625" s="331"/>
      <c r="Z625" s="28"/>
      <c r="AA625" s="314" t="s">
        <v>94</v>
      </c>
      <c r="AB625" s="315"/>
      <c r="AC625" s="315"/>
      <c r="AD625" s="315"/>
      <c r="AE625" s="74" t="str">
        <f ca="1">IFERROR(INDEX('Staff List'!$G$9:$G$358, MATCH(AK628, 'Staff List'!$B$9:$B$358, 0)), "")</f>
        <v/>
      </c>
      <c r="AF625" s="317" t="str">
        <f ca="1">IFERROR(INDEX('Staff List'!$AP$6:$AP$8, MATCH(AE625, 'Staff List'!$AI$6:$AI$8, 0)), "")</f>
        <v/>
      </c>
      <c r="AG625" s="313"/>
      <c r="AH625" s="313"/>
      <c r="AI625" s="313"/>
      <c r="AJ625" s="313"/>
      <c r="AK625" s="331"/>
      <c r="AL625" s="28"/>
      <c r="AM625" s="314" t="s">
        <v>94</v>
      </c>
      <c r="AN625" s="315"/>
      <c r="AO625" s="315"/>
      <c r="AP625" s="315"/>
      <c r="AQ625" s="74" t="str">
        <f ca="1">IFERROR(INDEX('Staff List'!$G$9:$G$358, MATCH(AW628, 'Staff List'!$B$9:$B$358, 0)), "")</f>
        <v/>
      </c>
      <c r="AR625" s="317" t="str">
        <f ca="1">IFERROR(INDEX('Staff List'!$AP$6:$AP$8, MATCH(AQ625, 'Staff List'!$AI$6:$AI$8, 0)), "")</f>
        <v/>
      </c>
      <c r="AS625" s="313"/>
      <c r="AT625" s="313"/>
      <c r="AU625" s="313"/>
      <c r="AV625" s="313"/>
      <c r="AW625" s="331"/>
      <c r="AX625" s="28"/>
      <c r="AY625" s="314" t="s">
        <v>94</v>
      </c>
      <c r="AZ625" s="315"/>
      <c r="BA625" s="315"/>
      <c r="BB625" s="315"/>
      <c r="BC625" s="74" t="str">
        <f ca="1">IFERROR(INDEX('Staff List'!$G$9:$G$358, MATCH(BI628, 'Staff List'!$B$9:$B$358, 0)), "")</f>
        <v/>
      </c>
      <c r="BD625" s="317" t="str">
        <f ca="1">IFERROR(INDEX('Staff List'!$AP$6:$AP$8, MATCH(BC625, 'Staff List'!$AI$6:$AI$8, 0)), "")</f>
        <v/>
      </c>
      <c r="BE625" s="313"/>
      <c r="BF625" s="313"/>
      <c r="BG625" s="313"/>
      <c r="BH625" s="313"/>
      <c r="BI625" s="331"/>
      <c r="BJ625" s="29"/>
      <c r="BK625" s="70"/>
    </row>
    <row r="626" spans="1:63" x14ac:dyDescent="0.25">
      <c r="A626" s="1"/>
      <c r="B626" s="27"/>
      <c r="C626" s="314" t="s">
        <v>97</v>
      </c>
      <c r="D626" s="315"/>
      <c r="E626" s="315"/>
      <c r="F626" s="319"/>
      <c r="G626" s="320"/>
      <c r="H626" s="317" t="str">
        <f ca="1">IFERROR(INDEX('Staff List'!$AT$6:$AT$8, MATCH(E623, 'Staff List'!$AM$6:$AM$8, 0)), "")</f>
        <v/>
      </c>
      <c r="I626" s="313"/>
      <c r="J626" s="313"/>
      <c r="K626" s="313"/>
      <c r="L626" s="313"/>
      <c r="M626" s="75" t="e">
        <f ca="1">INDEX($BY$2:$BY$401, MATCH(M629, $BT$2:$BT$401, 0))</f>
        <v>#N/A</v>
      </c>
      <c r="N626" s="70"/>
      <c r="O626" s="314" t="s">
        <v>97</v>
      </c>
      <c r="P626" s="315"/>
      <c r="Q626" s="315"/>
      <c r="R626" s="319"/>
      <c r="S626" s="320"/>
      <c r="T626" s="317" t="str">
        <f ca="1">IFERROR(INDEX('Staff List'!$AT$6:$AT$8, MATCH(Q623, 'Staff List'!$AM$6:$AM$8, 0)), "")</f>
        <v/>
      </c>
      <c r="U626" s="313"/>
      <c r="V626" s="313"/>
      <c r="W626" s="313"/>
      <c r="X626" s="313"/>
      <c r="Y626" s="75" t="e">
        <f ca="1">INDEX($BY$2:$BY$401, MATCH(Y629, $BT$2:$BT$401, 0))</f>
        <v>#N/A</v>
      </c>
      <c r="Z626" s="28"/>
      <c r="AA626" s="314" t="s">
        <v>97</v>
      </c>
      <c r="AB626" s="315"/>
      <c r="AC626" s="315"/>
      <c r="AD626" s="319"/>
      <c r="AE626" s="320"/>
      <c r="AF626" s="317" t="str">
        <f ca="1">IFERROR(INDEX('Staff List'!$AT$6:$AT$8, MATCH(AC623, 'Staff List'!$AM$6:$AM$8, 0)), "")</f>
        <v/>
      </c>
      <c r="AG626" s="313"/>
      <c r="AH626" s="313"/>
      <c r="AI626" s="313"/>
      <c r="AJ626" s="313"/>
      <c r="AK626" s="75" t="e">
        <f ca="1">INDEX($BY$2:$BY$401, MATCH(AK629, $BT$2:$BT$401, 0))</f>
        <v>#N/A</v>
      </c>
      <c r="AL626" s="28"/>
      <c r="AM626" s="314" t="s">
        <v>97</v>
      </c>
      <c r="AN626" s="315"/>
      <c r="AO626" s="315"/>
      <c r="AP626" s="319"/>
      <c r="AQ626" s="320"/>
      <c r="AR626" s="317" t="str">
        <f ca="1">IFERROR(INDEX('Staff List'!$AT$6:$AT$8, MATCH(AO623, 'Staff List'!$AM$6:$AM$8, 0)), "")</f>
        <v/>
      </c>
      <c r="AS626" s="313"/>
      <c r="AT626" s="313"/>
      <c r="AU626" s="313"/>
      <c r="AV626" s="313"/>
      <c r="AW626" s="75" t="e">
        <f ca="1">INDEX($BY$2:$BY$401, MATCH(AW629, $BT$2:$BT$401, 0))</f>
        <v>#N/A</v>
      </c>
      <c r="AX626" s="28"/>
      <c r="AY626" s="314" t="s">
        <v>97</v>
      </c>
      <c r="AZ626" s="315"/>
      <c r="BA626" s="315"/>
      <c r="BB626" s="319"/>
      <c r="BC626" s="320"/>
      <c r="BD626" s="317" t="str">
        <f ca="1">IFERROR(INDEX('Staff List'!$AT$6:$AT$8, MATCH(BA623, 'Staff List'!$AM$6:$AM$8, 0)), "")</f>
        <v/>
      </c>
      <c r="BE626" s="313"/>
      <c r="BF626" s="313"/>
      <c r="BG626" s="313"/>
      <c r="BH626" s="313"/>
      <c r="BI626" s="75" t="e">
        <f ca="1">INDEX($BY$2:$BY$401, MATCH(BI629, $BT$2:$BT$401, 0))</f>
        <v>#N/A</v>
      </c>
      <c r="BJ626" s="29"/>
      <c r="BK626" s="70"/>
    </row>
    <row r="627" spans="1:63" x14ac:dyDescent="0.25">
      <c r="A627" s="1"/>
      <c r="B627" s="27"/>
      <c r="C627" s="314" t="s">
        <v>93</v>
      </c>
      <c r="D627" s="315"/>
      <c r="E627" s="316"/>
      <c r="F627" s="313" t="str">
        <f ca="1">IFERROR(IF(INDEX('Staff List'!$M$9:$M$358, MATCH(M628, 'Staff List'!$B$9:$B$358, 0))="", "", INDEX('Staff List'!$M$9:$M$358, MATCH(M628, 'Staff List'!$B$9:$B$358, 0))), "")</f>
        <v/>
      </c>
      <c r="G627" s="313"/>
      <c r="H627" s="313"/>
      <c r="I627" s="313"/>
      <c r="J627" s="313"/>
      <c r="K627" s="313"/>
      <c r="L627" s="313"/>
      <c r="M627" s="75" t="str">
        <f ca="1">IFERROR(INDEX($BO$2:$BO$351, MATCH(M626, $BP$2:$BP$351, 0)), "")</f>
        <v/>
      </c>
      <c r="N627" s="71"/>
      <c r="O627" s="314" t="s">
        <v>93</v>
      </c>
      <c r="P627" s="315"/>
      <c r="Q627" s="316"/>
      <c r="R627" s="313" t="str">
        <f ca="1">IFERROR(IF(INDEX('Staff List'!$M$9:$M$358, MATCH(Y628, 'Staff List'!$B$9:$B$358, 0))="", "", INDEX('Staff List'!$M$9:$M$358, MATCH(Y628, 'Staff List'!$B$9:$B$358, 0))), "")</f>
        <v/>
      </c>
      <c r="S627" s="313"/>
      <c r="T627" s="313"/>
      <c r="U627" s="313"/>
      <c r="V627" s="313"/>
      <c r="W627" s="313"/>
      <c r="X627" s="313"/>
      <c r="Y627" s="75" t="str">
        <f ca="1">IFERROR(INDEX($BO$2:$BO$351, MATCH(Y626, $BP$2:$BP$351, 0)), "")</f>
        <v/>
      </c>
      <c r="Z627" s="28"/>
      <c r="AA627" s="314" t="s">
        <v>93</v>
      </c>
      <c r="AB627" s="315"/>
      <c r="AC627" s="316"/>
      <c r="AD627" s="313" t="str">
        <f ca="1">IFERROR(IF(INDEX('Staff List'!$M$9:$M$358, MATCH(AK628, 'Staff List'!$B$9:$B$358, 0))="", "", INDEX('Staff List'!$M$9:$M$358, MATCH(AK628, 'Staff List'!$B$9:$B$358, 0))), "")</f>
        <v/>
      </c>
      <c r="AE627" s="313"/>
      <c r="AF627" s="313"/>
      <c r="AG627" s="313"/>
      <c r="AH627" s="313"/>
      <c r="AI627" s="313"/>
      <c r="AJ627" s="313"/>
      <c r="AK627" s="75" t="str">
        <f ca="1">IFERROR(INDEX($BO$2:$BO$351, MATCH(AK626, $BP$2:$BP$351, 0)), "")</f>
        <v/>
      </c>
      <c r="AL627" s="28"/>
      <c r="AM627" s="314" t="s">
        <v>93</v>
      </c>
      <c r="AN627" s="315"/>
      <c r="AO627" s="316"/>
      <c r="AP627" s="313" t="str">
        <f ca="1">IFERROR(IF(INDEX('Staff List'!$M$9:$M$358, MATCH(AW628, 'Staff List'!$B$9:$B$358, 0))="", "", INDEX('Staff List'!$M$9:$M$358, MATCH(AW628, 'Staff List'!$B$9:$B$358, 0))), "")</f>
        <v/>
      </c>
      <c r="AQ627" s="313"/>
      <c r="AR627" s="313"/>
      <c r="AS627" s="313"/>
      <c r="AT627" s="313"/>
      <c r="AU627" s="313"/>
      <c r="AV627" s="313"/>
      <c r="AW627" s="75" t="str">
        <f ca="1">IFERROR(INDEX($BO$2:$BO$351, MATCH(AW626, $BP$2:$BP$351, 0)), "")</f>
        <v/>
      </c>
      <c r="AX627" s="28"/>
      <c r="AY627" s="314" t="s">
        <v>93</v>
      </c>
      <c r="AZ627" s="315"/>
      <c r="BA627" s="316"/>
      <c r="BB627" s="313" t="str">
        <f ca="1">IFERROR(IF(INDEX('Staff List'!$M$9:$M$358, MATCH(BI628, 'Staff List'!$B$9:$B$358, 0))="", "", INDEX('Staff List'!$M$9:$M$358, MATCH(BI628, 'Staff List'!$B$9:$B$358, 0))), "")</f>
        <v/>
      </c>
      <c r="BC627" s="313"/>
      <c r="BD627" s="313"/>
      <c r="BE627" s="313"/>
      <c r="BF627" s="313"/>
      <c r="BG627" s="313"/>
      <c r="BH627" s="313"/>
      <c r="BI627" s="75" t="str">
        <f ca="1">IFERROR(INDEX($BO$2:$BO$351, MATCH(BI626, $BP$2:$BP$351, 0)), "")</f>
        <v/>
      </c>
      <c r="BJ627" s="29"/>
      <c r="BK627" s="70"/>
    </row>
    <row r="628" spans="1:63" x14ac:dyDescent="0.25">
      <c r="A628" s="1"/>
      <c r="B628" s="27"/>
      <c r="C628" s="314" t="s">
        <v>92</v>
      </c>
      <c r="D628" s="315"/>
      <c r="E628" s="316"/>
      <c r="F628" s="317" t="str">
        <f ca="1">IFERROR(IF(INDEX('Staff List'!$Q$9:$Q$358, MATCH(M628, 'Staff List'!$B$9:$B$358, 0))="", "", INDEX('Staff List'!$Q$9:$Q$358, MATCH(M628, 'Staff List'!$B$9:$B$358, 0))), "")</f>
        <v/>
      </c>
      <c r="G628" s="313"/>
      <c r="H628" s="313"/>
      <c r="I628" s="313"/>
      <c r="J628" s="313"/>
      <c r="K628" s="313"/>
      <c r="L628" s="313"/>
      <c r="M628" s="75" t="str">
        <f ca="1">IFERROR(IF(M626="", "", INDEX($BN$2:$BN$351, MATCH(M626, $BP$2:$BP$351, 0))), "")</f>
        <v/>
      </c>
      <c r="N628" s="71"/>
      <c r="O628" s="314" t="s">
        <v>92</v>
      </c>
      <c r="P628" s="315"/>
      <c r="Q628" s="316"/>
      <c r="R628" s="317" t="str">
        <f ca="1">IFERROR(IF(INDEX('Staff List'!$Q$9:$Q$358, MATCH(Y628, 'Staff List'!$B$9:$B$358, 0))="", "", INDEX('Staff List'!$Q$9:$Q$358, MATCH(Y628, 'Staff List'!$B$9:$B$358, 0))), "")</f>
        <v/>
      </c>
      <c r="S628" s="313"/>
      <c r="T628" s="313"/>
      <c r="U628" s="313"/>
      <c r="V628" s="313"/>
      <c r="W628" s="313"/>
      <c r="X628" s="313"/>
      <c r="Y628" s="75" t="str">
        <f ca="1">IFERROR(IF(Y626="", "", INDEX($BN$2:$BN$351, MATCH(Y626, $BP$2:$BP$351, 0))), "")</f>
        <v/>
      </c>
      <c r="Z628" s="28"/>
      <c r="AA628" s="314" t="s">
        <v>92</v>
      </c>
      <c r="AB628" s="315"/>
      <c r="AC628" s="316"/>
      <c r="AD628" s="317" t="str">
        <f ca="1">IFERROR(IF(INDEX('Staff List'!$Q$9:$Q$358, MATCH(AK628, 'Staff List'!$B$9:$B$358, 0))="", "", INDEX('Staff List'!$Q$9:$Q$358, MATCH(AK628, 'Staff List'!$B$9:$B$358, 0))), "")</f>
        <v/>
      </c>
      <c r="AE628" s="313"/>
      <c r="AF628" s="313"/>
      <c r="AG628" s="313"/>
      <c r="AH628" s="313"/>
      <c r="AI628" s="313"/>
      <c r="AJ628" s="313"/>
      <c r="AK628" s="75" t="str">
        <f ca="1">IFERROR(IF(AK626="", "", INDEX($BN$2:$BN$351, MATCH(AK626, $BP$2:$BP$351, 0))), "")</f>
        <v/>
      </c>
      <c r="AL628" s="28"/>
      <c r="AM628" s="314" t="s">
        <v>92</v>
      </c>
      <c r="AN628" s="315"/>
      <c r="AO628" s="316"/>
      <c r="AP628" s="317" t="str">
        <f ca="1">IFERROR(IF(INDEX('Staff List'!$Q$9:$Q$358, MATCH(AW628, 'Staff List'!$B$9:$B$358, 0))="", "", INDEX('Staff List'!$Q$9:$Q$358, MATCH(AW628, 'Staff List'!$B$9:$B$358, 0))), "")</f>
        <v/>
      </c>
      <c r="AQ628" s="313"/>
      <c r="AR628" s="313"/>
      <c r="AS628" s="313"/>
      <c r="AT628" s="313"/>
      <c r="AU628" s="313"/>
      <c r="AV628" s="313"/>
      <c r="AW628" s="75" t="str">
        <f ca="1">IFERROR(IF(AW626="", "", INDEX($BN$2:$BN$351, MATCH(AW626, $BP$2:$BP$351, 0))), "")</f>
        <v/>
      </c>
      <c r="AX628" s="28"/>
      <c r="AY628" s="314" t="s">
        <v>92</v>
      </c>
      <c r="AZ628" s="315"/>
      <c r="BA628" s="316"/>
      <c r="BB628" s="317" t="str">
        <f ca="1">IFERROR(IF(INDEX('Staff List'!$Q$9:$Q$358, MATCH(BI628, 'Staff List'!$B$9:$B$358, 0))="", "", INDEX('Staff List'!$Q$9:$Q$358, MATCH(BI628, 'Staff List'!$B$9:$B$358, 0))), "")</f>
        <v/>
      </c>
      <c r="BC628" s="313"/>
      <c r="BD628" s="313"/>
      <c r="BE628" s="313"/>
      <c r="BF628" s="313"/>
      <c r="BG628" s="313"/>
      <c r="BH628" s="313"/>
      <c r="BI628" s="75" t="str">
        <f ca="1">IFERROR(IF(BI626="", "", INDEX($BN$2:$BN$351, MATCH(BI626, $BP$2:$BP$351, 0))), "")</f>
        <v/>
      </c>
      <c r="BJ628" s="29"/>
      <c r="BK628" s="70"/>
    </row>
    <row r="629" spans="1:63" x14ac:dyDescent="0.25">
      <c r="A629" s="1"/>
      <c r="B629" s="27"/>
      <c r="C629" s="318" t="s">
        <v>96</v>
      </c>
      <c r="D629" s="319"/>
      <c r="E629" s="320"/>
      <c r="F629" s="321" t="str">
        <f ca="1">IFERROR(IF(INDEX('Staff List'!$U$9:$U$358, MATCH(M628, 'Staff List'!$B$9:$B$358, 0))="", "", INDEX('Staff List'!$U$9:$U$358, MATCH(M628, 'Staff List'!$B$9:$B$358, 0))), "")</f>
        <v/>
      </c>
      <c r="G629" s="322"/>
      <c r="H629" s="322"/>
      <c r="I629" s="322"/>
      <c r="J629" s="322"/>
      <c r="K629" s="322"/>
      <c r="L629" s="322"/>
      <c r="M629" s="81">
        <f ca="1">BI616+1</f>
        <v>795</v>
      </c>
      <c r="N629" s="28"/>
      <c r="O629" s="318" t="s">
        <v>96</v>
      </c>
      <c r="P629" s="319"/>
      <c r="Q629" s="320"/>
      <c r="R629" s="321" t="str">
        <f ca="1">IFERROR(IF(INDEX('Staff List'!$U$9:$U$358, MATCH(Y628, 'Staff List'!$B$9:$B$358, 0))="", "", INDEX('Staff List'!$U$9:$U$358, MATCH(Y628, 'Staff List'!$B$9:$B$358, 0))), "")</f>
        <v/>
      </c>
      <c r="S629" s="322"/>
      <c r="T629" s="322"/>
      <c r="U629" s="322"/>
      <c r="V629" s="322"/>
      <c r="W629" s="322"/>
      <c r="X629" s="322"/>
      <c r="Y629" s="81">
        <f ca="1">M629+1</f>
        <v>796</v>
      </c>
      <c r="Z629" s="28"/>
      <c r="AA629" s="318" t="s">
        <v>96</v>
      </c>
      <c r="AB629" s="319"/>
      <c r="AC629" s="320"/>
      <c r="AD629" s="321" t="str">
        <f ca="1">IFERROR(IF(INDEX('Staff List'!$U$9:$U$358, MATCH(AK628, 'Staff List'!$B$9:$B$358, 0))="", "", INDEX('Staff List'!$U$9:$U$358, MATCH(AK628, 'Staff List'!$B$9:$B$358, 0))), "")</f>
        <v/>
      </c>
      <c r="AE629" s="322"/>
      <c r="AF629" s="322"/>
      <c r="AG629" s="322"/>
      <c r="AH629" s="322"/>
      <c r="AI629" s="322"/>
      <c r="AJ629" s="322"/>
      <c r="AK629" s="81">
        <f ca="1">Y629+1</f>
        <v>797</v>
      </c>
      <c r="AL629" s="28"/>
      <c r="AM629" s="318" t="s">
        <v>96</v>
      </c>
      <c r="AN629" s="319"/>
      <c r="AO629" s="320"/>
      <c r="AP629" s="321" t="str">
        <f ca="1">IFERROR(IF(INDEX('Staff List'!$U$9:$U$358, MATCH(AW628, 'Staff List'!$B$9:$B$358, 0))="", "", INDEX('Staff List'!$U$9:$U$358, MATCH(AW628, 'Staff List'!$B$9:$B$358, 0))), "")</f>
        <v/>
      </c>
      <c r="AQ629" s="322"/>
      <c r="AR629" s="322"/>
      <c r="AS629" s="322"/>
      <c r="AT629" s="322"/>
      <c r="AU629" s="322"/>
      <c r="AV629" s="322"/>
      <c r="AW629" s="81">
        <f ca="1">AK629+1</f>
        <v>798</v>
      </c>
      <c r="AX629" s="28"/>
      <c r="AY629" s="318" t="s">
        <v>96</v>
      </c>
      <c r="AZ629" s="319"/>
      <c r="BA629" s="320"/>
      <c r="BB629" s="321" t="str">
        <f ca="1">IFERROR(IF(INDEX('Staff List'!$U$9:$U$358, MATCH(BI628, 'Staff List'!$B$9:$B$358, 0))="", "", INDEX('Staff List'!$U$9:$U$358, MATCH(BI628, 'Staff List'!$B$9:$B$358, 0))), "")</f>
        <v/>
      </c>
      <c r="BC629" s="322"/>
      <c r="BD629" s="322"/>
      <c r="BE629" s="322"/>
      <c r="BF629" s="322"/>
      <c r="BG629" s="322"/>
      <c r="BH629" s="322"/>
      <c r="BI629" s="81">
        <f ca="1">AW629+1</f>
        <v>799</v>
      </c>
      <c r="BJ629" s="29"/>
      <c r="BK629" s="1"/>
    </row>
    <row r="630" spans="1:63" x14ac:dyDescent="0.25">
      <c r="A630" s="1"/>
      <c r="B630" s="27"/>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c r="BA630" s="28"/>
      <c r="BB630" s="28"/>
      <c r="BC630" s="28"/>
      <c r="BD630" s="28"/>
      <c r="BE630" s="28"/>
      <c r="BF630" s="28"/>
      <c r="BG630" s="28"/>
      <c r="BH630" s="28"/>
      <c r="BI630" s="28"/>
      <c r="BJ630" s="29"/>
      <c r="BK630" s="1"/>
    </row>
    <row r="631" spans="1:63" x14ac:dyDescent="0.25">
      <c r="A631" s="1"/>
      <c r="B631" s="27"/>
      <c r="C631" s="121" t="str">
        <f ca="1">"Tier "&amp;M637&amp;""</f>
        <v xml:space="preserve">Tier </v>
      </c>
      <c r="D631" s="122"/>
      <c r="E631" s="122"/>
      <c r="F631" s="122"/>
      <c r="G631" s="122"/>
      <c r="H631" s="122"/>
      <c r="I631" s="122"/>
      <c r="J631" s="122"/>
      <c r="K631" s="122"/>
      <c r="L631" s="122"/>
      <c r="M631" s="239"/>
      <c r="N631" s="28"/>
      <c r="O631" s="121" t="str">
        <f ca="1">"Tier "&amp;Y637&amp;""</f>
        <v xml:space="preserve">Tier </v>
      </c>
      <c r="P631" s="122"/>
      <c r="Q631" s="122"/>
      <c r="R631" s="122"/>
      <c r="S631" s="122"/>
      <c r="T631" s="122"/>
      <c r="U631" s="122"/>
      <c r="V631" s="122"/>
      <c r="W631" s="122"/>
      <c r="X631" s="122"/>
      <c r="Y631" s="239"/>
      <c r="Z631" s="28"/>
      <c r="AA631" s="121" t="str">
        <f ca="1">"Tier "&amp;AK637&amp;""</f>
        <v xml:space="preserve">Tier </v>
      </c>
      <c r="AB631" s="122"/>
      <c r="AC631" s="122"/>
      <c r="AD631" s="122"/>
      <c r="AE631" s="122"/>
      <c r="AF631" s="122"/>
      <c r="AG631" s="122"/>
      <c r="AH631" s="122"/>
      <c r="AI631" s="122"/>
      <c r="AJ631" s="122"/>
      <c r="AK631" s="239"/>
      <c r="AL631" s="28"/>
      <c r="AM631" s="121" t="str">
        <f ca="1">"Tier "&amp;AW637&amp;""</f>
        <v xml:space="preserve">Tier </v>
      </c>
      <c r="AN631" s="122"/>
      <c r="AO631" s="122"/>
      <c r="AP631" s="122"/>
      <c r="AQ631" s="122"/>
      <c r="AR631" s="122"/>
      <c r="AS631" s="122"/>
      <c r="AT631" s="122"/>
      <c r="AU631" s="122"/>
      <c r="AV631" s="122"/>
      <c r="AW631" s="239"/>
      <c r="AX631" s="28"/>
      <c r="AY631" s="121" t="str">
        <f ca="1">"Tier "&amp;BI637&amp;""</f>
        <v xml:space="preserve">Tier </v>
      </c>
      <c r="AZ631" s="122"/>
      <c r="BA631" s="122"/>
      <c r="BB631" s="122"/>
      <c r="BC631" s="122"/>
      <c r="BD631" s="122"/>
      <c r="BE631" s="122"/>
      <c r="BF631" s="122"/>
      <c r="BG631" s="122"/>
      <c r="BH631" s="122"/>
      <c r="BI631" s="239"/>
      <c r="BJ631" s="29"/>
      <c r="BK631" s="1"/>
    </row>
    <row r="632" spans="1:63" x14ac:dyDescent="0.25">
      <c r="A632" s="1"/>
      <c r="B632" s="27"/>
      <c r="C632" s="326" t="s">
        <v>91</v>
      </c>
      <c r="D632" s="325"/>
      <c r="E632" s="327"/>
      <c r="F632" s="328" t="str">
        <f ca="1">IFERROR(IF(INDEX('Staff List'!$C$9:$C$358, MATCH(M638, 'Staff List'!$B$9:$B$358, 0))="", "", INDEX('Staff List'!$C$9:$C$358, MATCH(M638, 'Staff List'!$B$9:$B$358, 0))), "")</f>
        <v/>
      </c>
      <c r="G632" s="329"/>
      <c r="H632" s="329"/>
      <c r="I632" s="329"/>
      <c r="J632" s="329"/>
      <c r="K632" s="329"/>
      <c r="L632" s="329"/>
      <c r="M632" s="330"/>
      <c r="N632" s="28"/>
      <c r="O632" s="326" t="s">
        <v>91</v>
      </c>
      <c r="P632" s="325"/>
      <c r="Q632" s="327"/>
      <c r="R632" s="328" t="str">
        <f ca="1">IFERROR(IF(INDEX('Staff List'!$C$9:$C$358, MATCH(Y638, 'Staff List'!$B$9:$B$358, 0))="", "", INDEX('Staff List'!$C$9:$C$358, MATCH(Y638, 'Staff List'!$B$9:$B$358, 0))), "")</f>
        <v/>
      </c>
      <c r="S632" s="329"/>
      <c r="T632" s="329"/>
      <c r="U632" s="329"/>
      <c r="V632" s="329"/>
      <c r="W632" s="329"/>
      <c r="X632" s="329"/>
      <c r="Y632" s="330"/>
      <c r="Z632" s="28"/>
      <c r="AA632" s="326" t="s">
        <v>91</v>
      </c>
      <c r="AB632" s="325"/>
      <c r="AC632" s="327"/>
      <c r="AD632" s="328" t="str">
        <f ca="1">IFERROR(IF(INDEX('Staff List'!$C$9:$C$358, MATCH(AK638, 'Staff List'!$B$9:$B$358, 0))="", "", INDEX('Staff List'!$C$9:$C$358, MATCH(AK638, 'Staff List'!$B$9:$B$358, 0))), "")</f>
        <v/>
      </c>
      <c r="AE632" s="329"/>
      <c r="AF632" s="329"/>
      <c r="AG632" s="329"/>
      <c r="AH632" s="329"/>
      <c r="AI632" s="329"/>
      <c r="AJ632" s="329"/>
      <c r="AK632" s="330"/>
      <c r="AL632" s="28"/>
      <c r="AM632" s="326" t="s">
        <v>91</v>
      </c>
      <c r="AN632" s="325"/>
      <c r="AO632" s="327"/>
      <c r="AP632" s="328" t="str">
        <f ca="1">IFERROR(IF(INDEX('Staff List'!$C$9:$C$358, MATCH(AW638, 'Staff List'!$B$9:$B$358, 0))="", "", INDEX('Staff List'!$C$9:$C$358, MATCH(AW638, 'Staff List'!$B$9:$B$358, 0))), "")</f>
        <v/>
      </c>
      <c r="AQ632" s="329"/>
      <c r="AR632" s="329"/>
      <c r="AS632" s="329"/>
      <c r="AT632" s="329"/>
      <c r="AU632" s="329"/>
      <c r="AV632" s="329"/>
      <c r="AW632" s="330"/>
      <c r="AX632" s="28"/>
      <c r="AY632" s="326" t="s">
        <v>91</v>
      </c>
      <c r="AZ632" s="325"/>
      <c r="BA632" s="327"/>
      <c r="BB632" s="328" t="str">
        <f ca="1">IFERROR(IF(INDEX('Staff List'!$C$9:$C$358, MATCH(BI638, 'Staff List'!$B$9:$B$358, 0))="", "", INDEX('Staff List'!$C$9:$C$358, MATCH(BI638, 'Staff List'!$B$9:$B$358, 0))), "")</f>
        <v/>
      </c>
      <c r="BC632" s="329"/>
      <c r="BD632" s="329"/>
      <c r="BE632" s="329"/>
      <c r="BF632" s="329"/>
      <c r="BG632" s="329"/>
      <c r="BH632" s="329"/>
      <c r="BI632" s="330"/>
      <c r="BJ632" s="29"/>
      <c r="BK632" s="1"/>
    </row>
    <row r="633" spans="1:63" x14ac:dyDescent="0.25">
      <c r="A633" s="1"/>
      <c r="B633" s="27"/>
      <c r="C633" s="332" t="s">
        <v>90</v>
      </c>
      <c r="D633" s="333"/>
      <c r="E633" s="72" t="str">
        <f ca="1">IFERROR(INDEX('Staff List'!$K$9:$K$358, MATCH(M638, 'Staff List'!$B$9:$B$358, 0)), "")</f>
        <v/>
      </c>
      <c r="F633" s="317" t="str">
        <f ca="1">IFERROR(IF(INDEX('Staff List'!$D$9:$D$358, MATCH(M638, 'Staff List'!$B$9:$B$358, 0))="", "", INDEX('Staff List'!$D$9:$D$358, MATCH(M638, 'Staff List'!$B$9:$B$358, 0))), "")</f>
        <v/>
      </c>
      <c r="G633" s="313"/>
      <c r="H633" s="313"/>
      <c r="I633" s="313"/>
      <c r="J633" s="313"/>
      <c r="K633" s="313"/>
      <c r="L633" s="313"/>
      <c r="M633" s="331"/>
      <c r="N633" s="28"/>
      <c r="O633" s="332" t="s">
        <v>90</v>
      </c>
      <c r="P633" s="333"/>
      <c r="Q633" s="72" t="str">
        <f ca="1">IFERROR(INDEX('Staff List'!$K$9:$K$358, MATCH(Y638, 'Staff List'!$B$9:$B$358, 0)), "")</f>
        <v/>
      </c>
      <c r="R633" s="317" t="str">
        <f ca="1">IFERROR(IF(INDEX('Staff List'!$D$9:$D$358, MATCH(Y638, 'Staff List'!$B$9:$B$358, 0))="", "", INDEX('Staff List'!$D$9:$D$358, MATCH(Y638, 'Staff List'!$B$9:$B$358, 0))), "")</f>
        <v/>
      </c>
      <c r="S633" s="313"/>
      <c r="T633" s="313"/>
      <c r="U633" s="313"/>
      <c r="V633" s="313"/>
      <c r="W633" s="313"/>
      <c r="X633" s="313"/>
      <c r="Y633" s="331"/>
      <c r="Z633" s="28"/>
      <c r="AA633" s="332" t="s">
        <v>90</v>
      </c>
      <c r="AB633" s="333"/>
      <c r="AC633" s="72" t="str">
        <f ca="1">IFERROR(INDEX('Staff List'!$K$9:$K$358, MATCH(AK638, 'Staff List'!$B$9:$B$358, 0)), "")</f>
        <v/>
      </c>
      <c r="AD633" s="317" t="str">
        <f ca="1">IFERROR(IF(INDEX('Staff List'!$D$9:$D$358, MATCH(AK638, 'Staff List'!$B$9:$B$358, 0))="", "", INDEX('Staff List'!$D$9:$D$358, MATCH(AK638, 'Staff List'!$B$9:$B$358, 0))), "")</f>
        <v/>
      </c>
      <c r="AE633" s="313"/>
      <c r="AF633" s="313"/>
      <c r="AG633" s="313"/>
      <c r="AH633" s="313"/>
      <c r="AI633" s="313"/>
      <c r="AJ633" s="313"/>
      <c r="AK633" s="331"/>
      <c r="AL633" s="28"/>
      <c r="AM633" s="332" t="s">
        <v>90</v>
      </c>
      <c r="AN633" s="333"/>
      <c r="AO633" s="72" t="str">
        <f ca="1">IFERROR(INDEX('Staff List'!$K$9:$K$358, MATCH(AW638, 'Staff List'!$B$9:$B$358, 0)), "")</f>
        <v/>
      </c>
      <c r="AP633" s="317" t="str">
        <f ca="1">IFERROR(IF(INDEX('Staff List'!$D$9:$D$358, MATCH(AW638, 'Staff List'!$B$9:$B$358, 0))="", "", INDEX('Staff List'!$D$9:$D$358, MATCH(AW638, 'Staff List'!$B$9:$B$358, 0))), "")</f>
        <v/>
      </c>
      <c r="AQ633" s="313"/>
      <c r="AR633" s="313"/>
      <c r="AS633" s="313"/>
      <c r="AT633" s="313"/>
      <c r="AU633" s="313"/>
      <c r="AV633" s="313"/>
      <c r="AW633" s="331"/>
      <c r="AX633" s="28"/>
      <c r="AY633" s="332" t="s">
        <v>90</v>
      </c>
      <c r="AZ633" s="333"/>
      <c r="BA633" s="72" t="str">
        <f ca="1">IFERROR(INDEX('Staff List'!$K$9:$K$358, MATCH(BI638, 'Staff List'!$B$9:$B$358, 0)), "")</f>
        <v/>
      </c>
      <c r="BB633" s="317" t="str">
        <f ca="1">IFERROR(IF(INDEX('Staff List'!$D$9:$D$358, MATCH(BI638, 'Staff List'!$B$9:$B$358, 0))="", "", INDEX('Staff List'!$D$9:$D$358, MATCH(BI638, 'Staff List'!$B$9:$B$358, 0))), "")</f>
        <v/>
      </c>
      <c r="BC633" s="313"/>
      <c r="BD633" s="313"/>
      <c r="BE633" s="313"/>
      <c r="BF633" s="313"/>
      <c r="BG633" s="313"/>
      <c r="BH633" s="313"/>
      <c r="BI633" s="331"/>
      <c r="BJ633" s="29"/>
      <c r="BK633" s="1"/>
    </row>
    <row r="634" spans="1:63" x14ac:dyDescent="0.25">
      <c r="A634" s="1"/>
      <c r="B634" s="27"/>
      <c r="C634" s="314" t="s">
        <v>95</v>
      </c>
      <c r="D634" s="315"/>
      <c r="E634" s="315"/>
      <c r="F634" s="325"/>
      <c r="G634" s="73" t="str">
        <f ca="1">IFERROR(INDEX('Staff List'!$H$9:$H$358, MATCH(M638, 'Staff List'!$B$9:$B$358, 0)), "")</f>
        <v/>
      </c>
      <c r="H634" s="323" t="str">
        <f ca="1">IFERROR(INDEX('Staff List'!$AU$6:$AU$10, MATCH(G634, 'Staff List'!$AJ$6:$AJ$10, 0)), "")</f>
        <v/>
      </c>
      <c r="I634" s="324"/>
      <c r="J634" s="324"/>
      <c r="K634" s="324"/>
      <c r="L634" s="324"/>
      <c r="M634" s="331"/>
      <c r="N634" s="28"/>
      <c r="O634" s="314" t="s">
        <v>95</v>
      </c>
      <c r="P634" s="315"/>
      <c r="Q634" s="315"/>
      <c r="R634" s="325"/>
      <c r="S634" s="73" t="str">
        <f ca="1">IFERROR(INDEX('Staff List'!$H$9:$H$358, MATCH(Y638, 'Staff List'!$B$9:$B$358, 0)), "")</f>
        <v/>
      </c>
      <c r="T634" s="323" t="str">
        <f ca="1">IFERROR(INDEX('Staff List'!$AU$6:$AU$10, MATCH(S634, 'Staff List'!$AJ$6:$AJ$10, 0)), "")</f>
        <v/>
      </c>
      <c r="U634" s="324"/>
      <c r="V634" s="324"/>
      <c r="W634" s="324"/>
      <c r="X634" s="324"/>
      <c r="Y634" s="331"/>
      <c r="Z634" s="28"/>
      <c r="AA634" s="314" t="s">
        <v>95</v>
      </c>
      <c r="AB634" s="315"/>
      <c r="AC634" s="315"/>
      <c r="AD634" s="325"/>
      <c r="AE634" s="73" t="str">
        <f ca="1">IFERROR(INDEX('Staff List'!$H$9:$H$358, MATCH(AK638, 'Staff List'!$B$9:$B$358, 0)), "")</f>
        <v/>
      </c>
      <c r="AF634" s="323" t="str">
        <f ca="1">IFERROR(INDEX('Staff List'!$AU$6:$AU$10, MATCH(AE634, 'Staff List'!$AJ$6:$AJ$10, 0)), "")</f>
        <v/>
      </c>
      <c r="AG634" s="324"/>
      <c r="AH634" s="324"/>
      <c r="AI634" s="324"/>
      <c r="AJ634" s="324"/>
      <c r="AK634" s="331"/>
      <c r="AL634" s="28"/>
      <c r="AM634" s="314" t="s">
        <v>95</v>
      </c>
      <c r="AN634" s="315"/>
      <c r="AO634" s="315"/>
      <c r="AP634" s="325"/>
      <c r="AQ634" s="73" t="str">
        <f ca="1">IFERROR(INDEX('Staff List'!$H$9:$H$358, MATCH(AW638, 'Staff List'!$B$9:$B$358, 0)), "")</f>
        <v/>
      </c>
      <c r="AR634" s="323" t="str">
        <f ca="1">IFERROR(INDEX('Staff List'!$AU$6:$AU$10, MATCH(AQ634, 'Staff List'!$AJ$6:$AJ$10, 0)), "")</f>
        <v/>
      </c>
      <c r="AS634" s="324"/>
      <c r="AT634" s="324"/>
      <c r="AU634" s="324"/>
      <c r="AV634" s="324"/>
      <c r="AW634" s="331"/>
      <c r="AX634" s="28"/>
      <c r="AY634" s="314" t="s">
        <v>95</v>
      </c>
      <c r="AZ634" s="315"/>
      <c r="BA634" s="315"/>
      <c r="BB634" s="325"/>
      <c r="BC634" s="73" t="str">
        <f ca="1">IFERROR(INDEX('Staff List'!$H$9:$H$358, MATCH(BI638, 'Staff List'!$B$9:$B$358, 0)), "")</f>
        <v/>
      </c>
      <c r="BD634" s="323" t="str">
        <f ca="1">IFERROR(INDEX('Staff List'!$AU$6:$AU$10, MATCH(BC634, 'Staff List'!$AJ$6:$AJ$10, 0)), "")</f>
        <v/>
      </c>
      <c r="BE634" s="324"/>
      <c r="BF634" s="324"/>
      <c r="BG634" s="324"/>
      <c r="BH634" s="324"/>
      <c r="BI634" s="331"/>
      <c r="BJ634" s="29"/>
      <c r="BK634" s="1"/>
    </row>
    <row r="635" spans="1:63" x14ac:dyDescent="0.25">
      <c r="A635" s="1"/>
      <c r="B635" s="27"/>
      <c r="C635" s="314" t="s">
        <v>94</v>
      </c>
      <c r="D635" s="315"/>
      <c r="E635" s="315"/>
      <c r="F635" s="315"/>
      <c r="G635" s="74" t="str">
        <f ca="1">IFERROR(INDEX('Staff List'!$G$9:$G$358, MATCH(M638, 'Staff List'!$B$9:$B$358, 0)), "")</f>
        <v/>
      </c>
      <c r="H635" s="317" t="str">
        <f ca="1">IFERROR(INDEX('Staff List'!$AP$6:$AP$8, MATCH(G635, 'Staff List'!$AI$6:$AI$8, 0)), "")</f>
        <v/>
      </c>
      <c r="I635" s="313"/>
      <c r="J635" s="313"/>
      <c r="K635" s="313"/>
      <c r="L635" s="313"/>
      <c r="M635" s="331"/>
      <c r="N635" s="28"/>
      <c r="O635" s="314" t="s">
        <v>94</v>
      </c>
      <c r="P635" s="315"/>
      <c r="Q635" s="315"/>
      <c r="R635" s="315"/>
      <c r="S635" s="74" t="str">
        <f ca="1">IFERROR(INDEX('Staff List'!$G$9:$G$358, MATCH(Y638, 'Staff List'!$B$9:$B$358, 0)), "")</f>
        <v/>
      </c>
      <c r="T635" s="317" t="str">
        <f ca="1">IFERROR(INDEX('Staff List'!$AP$6:$AP$8, MATCH(S635, 'Staff List'!$AI$6:$AI$8, 0)), "")</f>
        <v/>
      </c>
      <c r="U635" s="313"/>
      <c r="V635" s="313"/>
      <c r="W635" s="313"/>
      <c r="X635" s="313"/>
      <c r="Y635" s="331"/>
      <c r="Z635" s="28"/>
      <c r="AA635" s="314" t="s">
        <v>94</v>
      </c>
      <c r="AB635" s="315"/>
      <c r="AC635" s="315"/>
      <c r="AD635" s="315"/>
      <c r="AE635" s="74" t="str">
        <f ca="1">IFERROR(INDEX('Staff List'!$G$9:$G$358, MATCH(AK638, 'Staff List'!$B$9:$B$358, 0)), "")</f>
        <v/>
      </c>
      <c r="AF635" s="317" t="str">
        <f ca="1">IFERROR(INDEX('Staff List'!$AP$6:$AP$8, MATCH(AE635, 'Staff List'!$AI$6:$AI$8, 0)), "")</f>
        <v/>
      </c>
      <c r="AG635" s="313"/>
      <c r="AH635" s="313"/>
      <c r="AI635" s="313"/>
      <c r="AJ635" s="313"/>
      <c r="AK635" s="331"/>
      <c r="AL635" s="28"/>
      <c r="AM635" s="314" t="s">
        <v>94</v>
      </c>
      <c r="AN635" s="315"/>
      <c r="AO635" s="315"/>
      <c r="AP635" s="315"/>
      <c r="AQ635" s="74" t="str">
        <f ca="1">IFERROR(INDEX('Staff List'!$G$9:$G$358, MATCH(AW638, 'Staff List'!$B$9:$B$358, 0)), "")</f>
        <v/>
      </c>
      <c r="AR635" s="317" t="str">
        <f ca="1">IFERROR(INDEX('Staff List'!$AP$6:$AP$8, MATCH(AQ635, 'Staff List'!$AI$6:$AI$8, 0)), "")</f>
        <v/>
      </c>
      <c r="AS635" s="313"/>
      <c r="AT635" s="313"/>
      <c r="AU635" s="313"/>
      <c r="AV635" s="313"/>
      <c r="AW635" s="331"/>
      <c r="AX635" s="28"/>
      <c r="AY635" s="314" t="s">
        <v>94</v>
      </c>
      <c r="AZ635" s="315"/>
      <c r="BA635" s="315"/>
      <c r="BB635" s="315"/>
      <c r="BC635" s="74" t="str">
        <f ca="1">IFERROR(INDEX('Staff List'!$G$9:$G$358, MATCH(BI638, 'Staff List'!$B$9:$B$358, 0)), "")</f>
        <v/>
      </c>
      <c r="BD635" s="317" t="str">
        <f ca="1">IFERROR(INDEX('Staff List'!$AP$6:$AP$8, MATCH(BC635, 'Staff List'!$AI$6:$AI$8, 0)), "")</f>
        <v/>
      </c>
      <c r="BE635" s="313"/>
      <c r="BF635" s="313"/>
      <c r="BG635" s="313"/>
      <c r="BH635" s="313"/>
      <c r="BI635" s="331"/>
      <c r="BJ635" s="29"/>
      <c r="BK635" s="1"/>
    </row>
    <row r="636" spans="1:63" x14ac:dyDescent="0.25">
      <c r="A636" s="1"/>
      <c r="B636" s="27"/>
      <c r="C636" s="314" t="s">
        <v>97</v>
      </c>
      <c r="D636" s="315"/>
      <c r="E636" s="315"/>
      <c r="F636" s="319"/>
      <c r="G636" s="320"/>
      <c r="H636" s="317" t="str">
        <f ca="1">IFERROR(INDEX('Staff List'!$AT$6:$AT$8, MATCH(E633, 'Staff List'!$AM$6:$AM$8, 0)), "")</f>
        <v/>
      </c>
      <c r="I636" s="313"/>
      <c r="J636" s="313"/>
      <c r="K636" s="313"/>
      <c r="L636" s="313"/>
      <c r="M636" s="75" t="e">
        <f ca="1">INDEX($BY$2:$BY$401, MATCH(M639, $BT$2:$BT$401, 0))</f>
        <v>#N/A</v>
      </c>
      <c r="N636" s="28"/>
      <c r="O636" s="314" t="s">
        <v>97</v>
      </c>
      <c r="P636" s="315"/>
      <c r="Q636" s="315"/>
      <c r="R636" s="319"/>
      <c r="S636" s="320"/>
      <c r="T636" s="317" t="str">
        <f ca="1">IFERROR(INDEX('Staff List'!$AT$6:$AT$8, MATCH(Q633, 'Staff List'!$AM$6:$AM$8, 0)), "")</f>
        <v/>
      </c>
      <c r="U636" s="313"/>
      <c r="V636" s="313"/>
      <c r="W636" s="313"/>
      <c r="X636" s="313"/>
      <c r="Y636" s="75" t="e">
        <f ca="1">INDEX($BY$2:$BY$401, MATCH(Y639, $BT$2:$BT$401, 0))</f>
        <v>#N/A</v>
      </c>
      <c r="Z636" s="28"/>
      <c r="AA636" s="314" t="s">
        <v>97</v>
      </c>
      <c r="AB636" s="315"/>
      <c r="AC636" s="315"/>
      <c r="AD636" s="319"/>
      <c r="AE636" s="320"/>
      <c r="AF636" s="317" t="str">
        <f ca="1">IFERROR(INDEX('Staff List'!$AT$6:$AT$8, MATCH(AC633, 'Staff List'!$AM$6:$AM$8, 0)), "")</f>
        <v/>
      </c>
      <c r="AG636" s="313"/>
      <c r="AH636" s="313"/>
      <c r="AI636" s="313"/>
      <c r="AJ636" s="313"/>
      <c r="AK636" s="75" t="e">
        <f ca="1">INDEX($BY$2:$BY$401, MATCH(AK639, $BT$2:$BT$401, 0))</f>
        <v>#N/A</v>
      </c>
      <c r="AL636" s="28"/>
      <c r="AM636" s="314" t="s">
        <v>97</v>
      </c>
      <c r="AN636" s="315"/>
      <c r="AO636" s="315"/>
      <c r="AP636" s="319"/>
      <c r="AQ636" s="320"/>
      <c r="AR636" s="317" t="str">
        <f ca="1">IFERROR(INDEX('Staff List'!$AT$6:$AT$8, MATCH(AO633, 'Staff List'!$AM$6:$AM$8, 0)), "")</f>
        <v/>
      </c>
      <c r="AS636" s="313"/>
      <c r="AT636" s="313"/>
      <c r="AU636" s="313"/>
      <c r="AV636" s="313"/>
      <c r="AW636" s="75" t="e">
        <f ca="1">INDEX($BY$2:$BY$401, MATCH(AW639, $BT$2:$BT$401, 0))</f>
        <v>#N/A</v>
      </c>
      <c r="AX636" s="28"/>
      <c r="AY636" s="314" t="s">
        <v>97</v>
      </c>
      <c r="AZ636" s="315"/>
      <c r="BA636" s="315"/>
      <c r="BB636" s="319"/>
      <c r="BC636" s="320"/>
      <c r="BD636" s="317" t="str">
        <f ca="1">IFERROR(INDEX('Staff List'!$AT$6:$AT$8, MATCH(BA633, 'Staff List'!$AM$6:$AM$8, 0)), "")</f>
        <v/>
      </c>
      <c r="BE636" s="313"/>
      <c r="BF636" s="313"/>
      <c r="BG636" s="313"/>
      <c r="BH636" s="313"/>
      <c r="BI636" s="75" t="e">
        <f ca="1">INDEX($BY$2:$BY$401, MATCH(BI639, $BT$2:$BT$401, 0))</f>
        <v>#N/A</v>
      </c>
      <c r="BJ636" s="29"/>
      <c r="BK636" s="1"/>
    </row>
    <row r="637" spans="1:63" x14ac:dyDescent="0.25">
      <c r="A637" s="1"/>
      <c r="B637" s="27"/>
      <c r="C637" s="314" t="s">
        <v>93</v>
      </c>
      <c r="D637" s="315"/>
      <c r="E637" s="316"/>
      <c r="F637" s="313" t="str">
        <f ca="1">IFERROR(IF(INDEX('Staff List'!$M$9:$M$358, MATCH(M638, 'Staff List'!$B$9:$B$358, 0))="", "", INDEX('Staff List'!$M$9:$M$358, MATCH(M638, 'Staff List'!$B$9:$B$358, 0))), "")</f>
        <v/>
      </c>
      <c r="G637" s="313"/>
      <c r="H637" s="313"/>
      <c r="I637" s="313"/>
      <c r="J637" s="313"/>
      <c r="K637" s="313"/>
      <c r="L637" s="313"/>
      <c r="M637" s="75" t="str">
        <f ca="1">IFERROR(INDEX($BO$2:$BO$351, MATCH(M636, $BP$2:$BP$351, 0)), "")</f>
        <v/>
      </c>
      <c r="N637" s="28"/>
      <c r="O637" s="314" t="s">
        <v>93</v>
      </c>
      <c r="P637" s="315"/>
      <c r="Q637" s="316"/>
      <c r="R637" s="313" t="str">
        <f ca="1">IFERROR(IF(INDEX('Staff List'!$M$9:$M$358, MATCH(Y638, 'Staff List'!$B$9:$B$358, 0))="", "", INDEX('Staff List'!$M$9:$M$358, MATCH(Y638, 'Staff List'!$B$9:$B$358, 0))), "")</f>
        <v/>
      </c>
      <c r="S637" s="313"/>
      <c r="T637" s="313"/>
      <c r="U637" s="313"/>
      <c r="V637" s="313"/>
      <c r="W637" s="313"/>
      <c r="X637" s="313"/>
      <c r="Y637" s="75" t="str">
        <f ca="1">IFERROR(INDEX($BO$2:$BO$351, MATCH(Y636, $BP$2:$BP$351, 0)), "")</f>
        <v/>
      </c>
      <c r="Z637" s="28"/>
      <c r="AA637" s="314" t="s">
        <v>93</v>
      </c>
      <c r="AB637" s="315"/>
      <c r="AC637" s="316"/>
      <c r="AD637" s="313" t="str">
        <f ca="1">IFERROR(IF(INDEX('Staff List'!$M$9:$M$358, MATCH(AK638, 'Staff List'!$B$9:$B$358, 0))="", "", INDEX('Staff List'!$M$9:$M$358, MATCH(AK638, 'Staff List'!$B$9:$B$358, 0))), "")</f>
        <v/>
      </c>
      <c r="AE637" s="313"/>
      <c r="AF637" s="313"/>
      <c r="AG637" s="313"/>
      <c r="AH637" s="313"/>
      <c r="AI637" s="313"/>
      <c r="AJ637" s="313"/>
      <c r="AK637" s="75" t="str">
        <f ca="1">IFERROR(INDEX($BO$2:$BO$351, MATCH(AK636, $BP$2:$BP$351, 0)), "")</f>
        <v/>
      </c>
      <c r="AL637" s="28"/>
      <c r="AM637" s="314" t="s">
        <v>93</v>
      </c>
      <c r="AN637" s="315"/>
      <c r="AO637" s="316"/>
      <c r="AP637" s="313" t="str">
        <f ca="1">IFERROR(IF(INDEX('Staff List'!$M$9:$M$358, MATCH(AW638, 'Staff List'!$B$9:$B$358, 0))="", "", INDEX('Staff List'!$M$9:$M$358, MATCH(AW638, 'Staff List'!$B$9:$B$358, 0))), "")</f>
        <v/>
      </c>
      <c r="AQ637" s="313"/>
      <c r="AR637" s="313"/>
      <c r="AS637" s="313"/>
      <c r="AT637" s="313"/>
      <c r="AU637" s="313"/>
      <c r="AV637" s="313"/>
      <c r="AW637" s="75" t="str">
        <f ca="1">IFERROR(INDEX($BO$2:$BO$351, MATCH(AW636, $BP$2:$BP$351, 0)), "")</f>
        <v/>
      </c>
      <c r="AX637" s="28"/>
      <c r="AY637" s="314" t="s">
        <v>93</v>
      </c>
      <c r="AZ637" s="315"/>
      <c r="BA637" s="316"/>
      <c r="BB637" s="313" t="str">
        <f ca="1">IFERROR(IF(INDEX('Staff List'!$M$9:$M$358, MATCH(BI638, 'Staff List'!$B$9:$B$358, 0))="", "", INDEX('Staff List'!$M$9:$M$358, MATCH(BI638, 'Staff List'!$B$9:$B$358, 0))), "")</f>
        <v/>
      </c>
      <c r="BC637" s="313"/>
      <c r="BD637" s="313"/>
      <c r="BE637" s="313"/>
      <c r="BF637" s="313"/>
      <c r="BG637" s="313"/>
      <c r="BH637" s="313"/>
      <c r="BI637" s="75" t="str">
        <f ca="1">IFERROR(INDEX($BO$2:$BO$351, MATCH(BI636, $BP$2:$BP$351, 0)), "")</f>
        <v/>
      </c>
      <c r="BJ637" s="29"/>
      <c r="BK637" s="1"/>
    </row>
    <row r="638" spans="1:63" x14ac:dyDescent="0.25">
      <c r="A638" s="1"/>
      <c r="B638" s="27"/>
      <c r="C638" s="314" t="s">
        <v>92</v>
      </c>
      <c r="D638" s="315"/>
      <c r="E638" s="316"/>
      <c r="F638" s="317" t="str">
        <f ca="1">IFERROR(IF(INDEX('Staff List'!$Q$9:$Q$358, MATCH(M638, 'Staff List'!$B$9:$B$358, 0))="", "", INDEX('Staff List'!$Q$9:$Q$358, MATCH(M638, 'Staff List'!$B$9:$B$358, 0))), "")</f>
        <v/>
      </c>
      <c r="G638" s="313"/>
      <c r="H638" s="313"/>
      <c r="I638" s="313"/>
      <c r="J638" s="313"/>
      <c r="K638" s="313"/>
      <c r="L638" s="313"/>
      <c r="M638" s="75" t="str">
        <f ca="1">IFERROR(IF(M636="", "", INDEX($BN$2:$BN$351, MATCH(M636, $BP$2:$BP$351, 0))), "")</f>
        <v/>
      </c>
      <c r="N638" s="28"/>
      <c r="O638" s="314" t="s">
        <v>92</v>
      </c>
      <c r="P638" s="315"/>
      <c r="Q638" s="316"/>
      <c r="R638" s="317" t="str">
        <f ca="1">IFERROR(IF(INDEX('Staff List'!$Q$9:$Q$358, MATCH(Y638, 'Staff List'!$B$9:$B$358, 0))="", "", INDEX('Staff List'!$Q$9:$Q$358, MATCH(Y638, 'Staff List'!$B$9:$B$358, 0))), "")</f>
        <v/>
      </c>
      <c r="S638" s="313"/>
      <c r="T638" s="313"/>
      <c r="U638" s="313"/>
      <c r="V638" s="313"/>
      <c r="W638" s="313"/>
      <c r="X638" s="313"/>
      <c r="Y638" s="75" t="str">
        <f ca="1">IFERROR(IF(Y636="", "", INDEX($BN$2:$BN$351, MATCH(Y636, $BP$2:$BP$351, 0))), "")</f>
        <v/>
      </c>
      <c r="Z638" s="28"/>
      <c r="AA638" s="314" t="s">
        <v>92</v>
      </c>
      <c r="AB638" s="315"/>
      <c r="AC638" s="316"/>
      <c r="AD638" s="317" t="str">
        <f ca="1">IFERROR(IF(INDEX('Staff List'!$Q$9:$Q$358, MATCH(AK638, 'Staff List'!$B$9:$B$358, 0))="", "", INDEX('Staff List'!$Q$9:$Q$358, MATCH(AK638, 'Staff List'!$B$9:$B$358, 0))), "")</f>
        <v/>
      </c>
      <c r="AE638" s="313"/>
      <c r="AF638" s="313"/>
      <c r="AG638" s="313"/>
      <c r="AH638" s="313"/>
      <c r="AI638" s="313"/>
      <c r="AJ638" s="313"/>
      <c r="AK638" s="75" t="str">
        <f ca="1">IFERROR(IF(AK636="", "", INDEX($BN$2:$BN$351, MATCH(AK636, $BP$2:$BP$351, 0))), "")</f>
        <v/>
      </c>
      <c r="AL638" s="28"/>
      <c r="AM638" s="314" t="s">
        <v>92</v>
      </c>
      <c r="AN638" s="315"/>
      <c r="AO638" s="316"/>
      <c r="AP638" s="317" t="str">
        <f ca="1">IFERROR(IF(INDEX('Staff List'!$Q$9:$Q$358, MATCH(AW638, 'Staff List'!$B$9:$B$358, 0))="", "", INDEX('Staff List'!$Q$9:$Q$358, MATCH(AW638, 'Staff List'!$B$9:$B$358, 0))), "")</f>
        <v/>
      </c>
      <c r="AQ638" s="313"/>
      <c r="AR638" s="313"/>
      <c r="AS638" s="313"/>
      <c r="AT638" s="313"/>
      <c r="AU638" s="313"/>
      <c r="AV638" s="313"/>
      <c r="AW638" s="75" t="str">
        <f ca="1">IFERROR(IF(AW636="", "", INDEX($BN$2:$BN$351, MATCH(AW636, $BP$2:$BP$351, 0))), "")</f>
        <v/>
      </c>
      <c r="AX638" s="28"/>
      <c r="AY638" s="314" t="s">
        <v>92</v>
      </c>
      <c r="AZ638" s="315"/>
      <c r="BA638" s="316"/>
      <c r="BB638" s="317" t="str">
        <f ca="1">IFERROR(IF(INDEX('Staff List'!$Q$9:$Q$358, MATCH(BI638, 'Staff List'!$B$9:$B$358, 0))="", "", INDEX('Staff List'!$Q$9:$Q$358, MATCH(BI638, 'Staff List'!$B$9:$B$358, 0))), "")</f>
        <v/>
      </c>
      <c r="BC638" s="313"/>
      <c r="BD638" s="313"/>
      <c r="BE638" s="313"/>
      <c r="BF638" s="313"/>
      <c r="BG638" s="313"/>
      <c r="BH638" s="313"/>
      <c r="BI638" s="75" t="str">
        <f ca="1">IFERROR(IF(BI636="", "", INDEX($BN$2:$BN$351, MATCH(BI636, $BP$2:$BP$351, 0))), "")</f>
        <v/>
      </c>
      <c r="BJ638" s="29"/>
      <c r="BK638" s="1"/>
    </row>
    <row r="639" spans="1:63" x14ac:dyDescent="0.25">
      <c r="A639" s="1"/>
      <c r="B639" s="27"/>
      <c r="C639" s="318" t="s">
        <v>96</v>
      </c>
      <c r="D639" s="319"/>
      <c r="E639" s="320"/>
      <c r="F639" s="321" t="str">
        <f ca="1">IFERROR(IF(INDEX('Staff List'!$U$9:$U$358, MATCH(M638, 'Staff List'!$B$9:$B$358, 0))="", "", INDEX('Staff List'!$U$9:$U$358, MATCH(M638, 'Staff List'!$B$9:$B$358, 0))), "")</f>
        <v/>
      </c>
      <c r="G639" s="322"/>
      <c r="H639" s="322"/>
      <c r="I639" s="322"/>
      <c r="J639" s="322"/>
      <c r="K639" s="322"/>
      <c r="L639" s="322"/>
      <c r="M639" s="81">
        <f ca="1">BI629+1</f>
        <v>800</v>
      </c>
      <c r="N639" s="28"/>
      <c r="O639" s="318" t="s">
        <v>96</v>
      </c>
      <c r="P639" s="319"/>
      <c r="Q639" s="320"/>
      <c r="R639" s="321" t="str">
        <f ca="1">IFERROR(IF(INDEX('Staff List'!$U$9:$U$358, MATCH(Y638, 'Staff List'!$B$9:$B$358, 0))="", "", INDEX('Staff List'!$U$9:$U$358, MATCH(Y638, 'Staff List'!$B$9:$B$358, 0))), "")</f>
        <v/>
      </c>
      <c r="S639" s="322"/>
      <c r="T639" s="322"/>
      <c r="U639" s="322"/>
      <c r="V639" s="322"/>
      <c r="W639" s="322"/>
      <c r="X639" s="322"/>
      <c r="Y639" s="81">
        <f ca="1">M639+1</f>
        <v>801</v>
      </c>
      <c r="Z639" s="28"/>
      <c r="AA639" s="318" t="s">
        <v>96</v>
      </c>
      <c r="AB639" s="319"/>
      <c r="AC639" s="320"/>
      <c r="AD639" s="321" t="str">
        <f ca="1">IFERROR(IF(INDEX('Staff List'!$U$9:$U$358, MATCH(AK638, 'Staff List'!$B$9:$B$358, 0))="", "", INDEX('Staff List'!$U$9:$U$358, MATCH(AK638, 'Staff List'!$B$9:$B$358, 0))), "")</f>
        <v/>
      </c>
      <c r="AE639" s="322"/>
      <c r="AF639" s="322"/>
      <c r="AG639" s="322"/>
      <c r="AH639" s="322"/>
      <c r="AI639" s="322"/>
      <c r="AJ639" s="322"/>
      <c r="AK639" s="81">
        <f ca="1">Y639+1</f>
        <v>802</v>
      </c>
      <c r="AL639" s="28"/>
      <c r="AM639" s="318" t="s">
        <v>96</v>
      </c>
      <c r="AN639" s="319"/>
      <c r="AO639" s="320"/>
      <c r="AP639" s="321" t="str">
        <f ca="1">IFERROR(IF(INDEX('Staff List'!$U$9:$U$358, MATCH(AW638, 'Staff List'!$B$9:$B$358, 0))="", "", INDEX('Staff List'!$U$9:$U$358, MATCH(AW638, 'Staff List'!$B$9:$B$358, 0))), "")</f>
        <v/>
      </c>
      <c r="AQ639" s="322"/>
      <c r="AR639" s="322"/>
      <c r="AS639" s="322"/>
      <c r="AT639" s="322"/>
      <c r="AU639" s="322"/>
      <c r="AV639" s="322"/>
      <c r="AW639" s="81">
        <f ca="1">AK639+1</f>
        <v>803</v>
      </c>
      <c r="AX639" s="28"/>
      <c r="AY639" s="318" t="s">
        <v>96</v>
      </c>
      <c r="AZ639" s="319"/>
      <c r="BA639" s="320"/>
      <c r="BB639" s="321" t="str">
        <f ca="1">IFERROR(IF(INDEX('Staff List'!$U$9:$U$358, MATCH(BI638, 'Staff List'!$B$9:$B$358, 0))="", "", INDEX('Staff List'!$U$9:$U$358, MATCH(BI638, 'Staff List'!$B$9:$B$358, 0))), "")</f>
        <v/>
      </c>
      <c r="BC639" s="322"/>
      <c r="BD639" s="322"/>
      <c r="BE639" s="322"/>
      <c r="BF639" s="322"/>
      <c r="BG639" s="322"/>
      <c r="BH639" s="322"/>
      <c r="BI639" s="81">
        <f ca="1">AW639+1</f>
        <v>804</v>
      </c>
      <c r="BJ639" s="29"/>
      <c r="BK639" s="1"/>
    </row>
    <row r="640" spans="1:63" x14ac:dyDescent="0.25">
      <c r="A640" s="1"/>
      <c r="B640" s="27"/>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c r="BA640" s="28"/>
      <c r="BB640" s="28"/>
      <c r="BC640" s="28"/>
      <c r="BD640" s="28"/>
      <c r="BE640" s="28"/>
      <c r="BF640" s="28"/>
      <c r="BG640" s="28"/>
      <c r="BH640" s="28"/>
      <c r="BI640" s="28"/>
      <c r="BJ640" s="29"/>
      <c r="BK640" s="1"/>
    </row>
    <row r="641" spans="1:63" x14ac:dyDescent="0.25">
      <c r="A641" s="1"/>
      <c r="B641" s="27"/>
      <c r="C641" s="121" t="str">
        <f ca="1">"Tier "&amp;M647&amp;""</f>
        <v xml:space="preserve">Tier </v>
      </c>
      <c r="D641" s="122"/>
      <c r="E641" s="122"/>
      <c r="F641" s="122"/>
      <c r="G641" s="122"/>
      <c r="H641" s="122"/>
      <c r="I641" s="122"/>
      <c r="J641" s="122"/>
      <c r="K641" s="122"/>
      <c r="L641" s="122"/>
      <c r="M641" s="239"/>
      <c r="N641" s="28"/>
      <c r="O641" s="121" t="str">
        <f ca="1">"Tier "&amp;Y647&amp;""</f>
        <v xml:space="preserve">Tier </v>
      </c>
      <c r="P641" s="122"/>
      <c r="Q641" s="122"/>
      <c r="R641" s="122"/>
      <c r="S641" s="122"/>
      <c r="T641" s="122"/>
      <c r="U641" s="122"/>
      <c r="V641" s="122"/>
      <c r="W641" s="122"/>
      <c r="X641" s="122"/>
      <c r="Y641" s="239"/>
      <c r="Z641" s="28"/>
      <c r="AA641" s="121" t="str">
        <f ca="1">"Tier "&amp;AK647&amp;""</f>
        <v xml:space="preserve">Tier </v>
      </c>
      <c r="AB641" s="122"/>
      <c r="AC641" s="122"/>
      <c r="AD641" s="122"/>
      <c r="AE641" s="122"/>
      <c r="AF641" s="122"/>
      <c r="AG641" s="122"/>
      <c r="AH641" s="122"/>
      <c r="AI641" s="122"/>
      <c r="AJ641" s="122"/>
      <c r="AK641" s="239"/>
      <c r="AL641" s="28"/>
      <c r="AM641" s="121" t="str">
        <f ca="1">"Tier "&amp;AW647&amp;""</f>
        <v xml:space="preserve">Tier </v>
      </c>
      <c r="AN641" s="122"/>
      <c r="AO641" s="122"/>
      <c r="AP641" s="122"/>
      <c r="AQ641" s="122"/>
      <c r="AR641" s="122"/>
      <c r="AS641" s="122"/>
      <c r="AT641" s="122"/>
      <c r="AU641" s="122"/>
      <c r="AV641" s="122"/>
      <c r="AW641" s="239"/>
      <c r="AX641" s="28"/>
      <c r="AY641" s="121" t="str">
        <f ca="1">"Tier "&amp;BI647&amp;""</f>
        <v xml:space="preserve">Tier </v>
      </c>
      <c r="AZ641" s="122"/>
      <c r="BA641" s="122"/>
      <c r="BB641" s="122"/>
      <c r="BC641" s="122"/>
      <c r="BD641" s="122"/>
      <c r="BE641" s="122"/>
      <c r="BF641" s="122"/>
      <c r="BG641" s="122"/>
      <c r="BH641" s="122"/>
      <c r="BI641" s="239"/>
      <c r="BJ641" s="29"/>
      <c r="BK641" s="1"/>
    </row>
    <row r="642" spans="1:63" x14ac:dyDescent="0.25">
      <c r="A642" s="1"/>
      <c r="B642" s="27"/>
      <c r="C642" s="326" t="s">
        <v>91</v>
      </c>
      <c r="D642" s="325"/>
      <c r="E642" s="327"/>
      <c r="F642" s="328" t="str">
        <f ca="1">IFERROR(IF(INDEX('Staff List'!$C$9:$C$358, MATCH(M648, 'Staff List'!$B$9:$B$358, 0))="", "", INDEX('Staff List'!$C$9:$C$358, MATCH(M648, 'Staff List'!$B$9:$B$358, 0))), "")</f>
        <v/>
      </c>
      <c r="G642" s="329"/>
      <c r="H642" s="329"/>
      <c r="I642" s="329"/>
      <c r="J642" s="329"/>
      <c r="K642" s="329"/>
      <c r="L642" s="329"/>
      <c r="M642" s="330"/>
      <c r="N642" s="28"/>
      <c r="O642" s="326" t="s">
        <v>91</v>
      </c>
      <c r="P642" s="325"/>
      <c r="Q642" s="327"/>
      <c r="R642" s="328" t="str">
        <f ca="1">IFERROR(IF(INDEX('Staff List'!$C$9:$C$358, MATCH(Y648, 'Staff List'!$B$9:$B$358, 0))="", "", INDEX('Staff List'!$C$9:$C$358, MATCH(Y648, 'Staff List'!$B$9:$B$358, 0))), "")</f>
        <v/>
      </c>
      <c r="S642" s="329"/>
      <c r="T642" s="329"/>
      <c r="U642" s="329"/>
      <c r="V642" s="329"/>
      <c r="W642" s="329"/>
      <c r="X642" s="329"/>
      <c r="Y642" s="330"/>
      <c r="Z642" s="28"/>
      <c r="AA642" s="326" t="s">
        <v>91</v>
      </c>
      <c r="AB642" s="325"/>
      <c r="AC642" s="327"/>
      <c r="AD642" s="328" t="str">
        <f ca="1">IFERROR(IF(INDEX('Staff List'!$C$9:$C$358, MATCH(AK648, 'Staff List'!$B$9:$B$358, 0))="", "", INDEX('Staff List'!$C$9:$C$358, MATCH(AK648, 'Staff List'!$B$9:$B$358, 0))), "")</f>
        <v/>
      </c>
      <c r="AE642" s="329"/>
      <c r="AF642" s="329"/>
      <c r="AG642" s="329"/>
      <c r="AH642" s="329"/>
      <c r="AI642" s="329"/>
      <c r="AJ642" s="329"/>
      <c r="AK642" s="330"/>
      <c r="AL642" s="28"/>
      <c r="AM642" s="326" t="s">
        <v>91</v>
      </c>
      <c r="AN642" s="325"/>
      <c r="AO642" s="327"/>
      <c r="AP642" s="328" t="str">
        <f ca="1">IFERROR(IF(INDEX('Staff List'!$C$9:$C$358, MATCH(AW648, 'Staff List'!$B$9:$B$358, 0))="", "", INDEX('Staff List'!$C$9:$C$358, MATCH(AW648, 'Staff List'!$B$9:$B$358, 0))), "")</f>
        <v/>
      </c>
      <c r="AQ642" s="329"/>
      <c r="AR642" s="329"/>
      <c r="AS642" s="329"/>
      <c r="AT642" s="329"/>
      <c r="AU642" s="329"/>
      <c r="AV642" s="329"/>
      <c r="AW642" s="330"/>
      <c r="AX642" s="28"/>
      <c r="AY642" s="326" t="s">
        <v>91</v>
      </c>
      <c r="AZ642" s="325"/>
      <c r="BA642" s="327"/>
      <c r="BB642" s="328" t="str">
        <f ca="1">IFERROR(IF(INDEX('Staff List'!$C$9:$C$358, MATCH(BI648, 'Staff List'!$B$9:$B$358, 0))="", "", INDEX('Staff List'!$C$9:$C$358, MATCH(BI648, 'Staff List'!$B$9:$B$358, 0))), "")</f>
        <v/>
      </c>
      <c r="BC642" s="329"/>
      <c r="BD642" s="329"/>
      <c r="BE642" s="329"/>
      <c r="BF642" s="329"/>
      <c r="BG642" s="329"/>
      <c r="BH642" s="329"/>
      <c r="BI642" s="330"/>
      <c r="BJ642" s="29"/>
      <c r="BK642" s="1"/>
    </row>
    <row r="643" spans="1:63" x14ac:dyDescent="0.25">
      <c r="A643" s="1"/>
      <c r="B643" s="27"/>
      <c r="C643" s="332" t="s">
        <v>90</v>
      </c>
      <c r="D643" s="333"/>
      <c r="E643" s="72" t="str">
        <f ca="1">IFERROR(INDEX('Staff List'!$K$9:$K$358, MATCH(M648, 'Staff List'!$B$9:$B$358, 0)), "")</f>
        <v/>
      </c>
      <c r="F643" s="317" t="str">
        <f ca="1">IFERROR(IF(INDEX('Staff List'!$D$9:$D$358, MATCH(M648, 'Staff List'!$B$9:$B$358, 0))="", "", INDEX('Staff List'!$D$9:$D$358, MATCH(M648, 'Staff List'!$B$9:$B$358, 0))), "")</f>
        <v/>
      </c>
      <c r="G643" s="313"/>
      <c r="H643" s="313"/>
      <c r="I643" s="313"/>
      <c r="J643" s="313"/>
      <c r="K643" s="313"/>
      <c r="L643" s="313"/>
      <c r="M643" s="331"/>
      <c r="N643" s="28"/>
      <c r="O643" s="332" t="s">
        <v>90</v>
      </c>
      <c r="P643" s="333"/>
      <c r="Q643" s="72" t="str">
        <f ca="1">IFERROR(INDEX('Staff List'!$K$9:$K$358, MATCH(Y648, 'Staff List'!$B$9:$B$358, 0)), "")</f>
        <v/>
      </c>
      <c r="R643" s="317" t="str">
        <f ca="1">IFERROR(IF(INDEX('Staff List'!$D$9:$D$358, MATCH(Y648, 'Staff List'!$B$9:$B$358, 0))="", "", INDEX('Staff List'!$D$9:$D$358, MATCH(Y648, 'Staff List'!$B$9:$B$358, 0))), "")</f>
        <v/>
      </c>
      <c r="S643" s="313"/>
      <c r="T643" s="313"/>
      <c r="U643" s="313"/>
      <c r="V643" s="313"/>
      <c r="W643" s="313"/>
      <c r="X643" s="313"/>
      <c r="Y643" s="331"/>
      <c r="Z643" s="28"/>
      <c r="AA643" s="332" t="s">
        <v>90</v>
      </c>
      <c r="AB643" s="333"/>
      <c r="AC643" s="72" t="str">
        <f ca="1">IFERROR(INDEX('Staff List'!$K$9:$K$358, MATCH(AK648, 'Staff List'!$B$9:$B$358, 0)), "")</f>
        <v/>
      </c>
      <c r="AD643" s="317" t="str">
        <f ca="1">IFERROR(IF(INDEX('Staff List'!$D$9:$D$358, MATCH(AK648, 'Staff List'!$B$9:$B$358, 0))="", "", INDEX('Staff List'!$D$9:$D$358, MATCH(AK648, 'Staff List'!$B$9:$B$358, 0))), "")</f>
        <v/>
      </c>
      <c r="AE643" s="313"/>
      <c r="AF643" s="313"/>
      <c r="AG643" s="313"/>
      <c r="AH643" s="313"/>
      <c r="AI643" s="313"/>
      <c r="AJ643" s="313"/>
      <c r="AK643" s="331"/>
      <c r="AL643" s="28"/>
      <c r="AM643" s="332" t="s">
        <v>90</v>
      </c>
      <c r="AN643" s="333"/>
      <c r="AO643" s="72" t="str">
        <f ca="1">IFERROR(INDEX('Staff List'!$K$9:$K$358, MATCH(AW648, 'Staff List'!$B$9:$B$358, 0)), "")</f>
        <v/>
      </c>
      <c r="AP643" s="317" t="str">
        <f ca="1">IFERROR(IF(INDEX('Staff List'!$D$9:$D$358, MATCH(AW648, 'Staff List'!$B$9:$B$358, 0))="", "", INDEX('Staff List'!$D$9:$D$358, MATCH(AW648, 'Staff List'!$B$9:$B$358, 0))), "")</f>
        <v/>
      </c>
      <c r="AQ643" s="313"/>
      <c r="AR643" s="313"/>
      <c r="AS643" s="313"/>
      <c r="AT643" s="313"/>
      <c r="AU643" s="313"/>
      <c r="AV643" s="313"/>
      <c r="AW643" s="331"/>
      <c r="AX643" s="28"/>
      <c r="AY643" s="332" t="s">
        <v>90</v>
      </c>
      <c r="AZ643" s="333"/>
      <c r="BA643" s="72" t="str">
        <f ca="1">IFERROR(INDEX('Staff List'!$K$9:$K$358, MATCH(BI648, 'Staff List'!$B$9:$B$358, 0)), "")</f>
        <v/>
      </c>
      <c r="BB643" s="317" t="str">
        <f ca="1">IFERROR(IF(INDEX('Staff List'!$D$9:$D$358, MATCH(BI648, 'Staff List'!$B$9:$B$358, 0))="", "", INDEX('Staff List'!$D$9:$D$358, MATCH(BI648, 'Staff List'!$B$9:$B$358, 0))), "")</f>
        <v/>
      </c>
      <c r="BC643" s="313"/>
      <c r="BD643" s="313"/>
      <c r="BE643" s="313"/>
      <c r="BF643" s="313"/>
      <c r="BG643" s="313"/>
      <c r="BH643" s="313"/>
      <c r="BI643" s="331"/>
      <c r="BJ643" s="29"/>
      <c r="BK643" s="1"/>
    </row>
    <row r="644" spans="1:63" x14ac:dyDescent="0.25">
      <c r="A644" s="1"/>
      <c r="B644" s="27"/>
      <c r="C644" s="314" t="s">
        <v>95</v>
      </c>
      <c r="D644" s="315"/>
      <c r="E644" s="315"/>
      <c r="F644" s="325"/>
      <c r="G644" s="73" t="str">
        <f ca="1">IFERROR(INDEX('Staff List'!$H$9:$H$358, MATCH(M648, 'Staff List'!$B$9:$B$358, 0)), "")</f>
        <v/>
      </c>
      <c r="H644" s="323" t="str">
        <f ca="1">IFERROR(INDEX('Staff List'!$AU$6:$AU$10, MATCH(G644, 'Staff List'!$AJ$6:$AJ$10, 0)), "")</f>
        <v/>
      </c>
      <c r="I644" s="324"/>
      <c r="J644" s="324"/>
      <c r="K644" s="324"/>
      <c r="L644" s="324"/>
      <c r="M644" s="331"/>
      <c r="N644" s="28"/>
      <c r="O644" s="314" t="s">
        <v>95</v>
      </c>
      <c r="P644" s="315"/>
      <c r="Q644" s="315"/>
      <c r="R644" s="325"/>
      <c r="S644" s="73" t="str">
        <f ca="1">IFERROR(INDEX('Staff List'!$H$9:$H$358, MATCH(Y648, 'Staff List'!$B$9:$B$358, 0)), "")</f>
        <v/>
      </c>
      <c r="T644" s="323" t="str">
        <f ca="1">IFERROR(INDEX('Staff List'!$AU$6:$AU$10, MATCH(S644, 'Staff List'!$AJ$6:$AJ$10, 0)), "")</f>
        <v/>
      </c>
      <c r="U644" s="324"/>
      <c r="V644" s="324"/>
      <c r="W644" s="324"/>
      <c r="X644" s="324"/>
      <c r="Y644" s="331"/>
      <c r="Z644" s="28"/>
      <c r="AA644" s="314" t="s">
        <v>95</v>
      </c>
      <c r="AB644" s="315"/>
      <c r="AC644" s="315"/>
      <c r="AD644" s="325"/>
      <c r="AE644" s="73" t="str">
        <f ca="1">IFERROR(INDEX('Staff List'!$H$9:$H$358, MATCH(AK648, 'Staff List'!$B$9:$B$358, 0)), "")</f>
        <v/>
      </c>
      <c r="AF644" s="323" t="str">
        <f ca="1">IFERROR(INDEX('Staff List'!$AU$6:$AU$10, MATCH(AE644, 'Staff List'!$AJ$6:$AJ$10, 0)), "")</f>
        <v/>
      </c>
      <c r="AG644" s="324"/>
      <c r="AH644" s="324"/>
      <c r="AI644" s="324"/>
      <c r="AJ644" s="324"/>
      <c r="AK644" s="331"/>
      <c r="AL644" s="28"/>
      <c r="AM644" s="314" t="s">
        <v>95</v>
      </c>
      <c r="AN644" s="315"/>
      <c r="AO644" s="315"/>
      <c r="AP644" s="325"/>
      <c r="AQ644" s="73" t="str">
        <f ca="1">IFERROR(INDEX('Staff List'!$H$9:$H$358, MATCH(AW648, 'Staff List'!$B$9:$B$358, 0)), "")</f>
        <v/>
      </c>
      <c r="AR644" s="323" t="str">
        <f ca="1">IFERROR(INDEX('Staff List'!$AU$6:$AU$10, MATCH(AQ644, 'Staff List'!$AJ$6:$AJ$10, 0)), "")</f>
        <v/>
      </c>
      <c r="AS644" s="324"/>
      <c r="AT644" s="324"/>
      <c r="AU644" s="324"/>
      <c r="AV644" s="324"/>
      <c r="AW644" s="331"/>
      <c r="AX644" s="28"/>
      <c r="AY644" s="314" t="s">
        <v>95</v>
      </c>
      <c r="AZ644" s="315"/>
      <c r="BA644" s="315"/>
      <c r="BB644" s="325"/>
      <c r="BC644" s="73" t="str">
        <f ca="1">IFERROR(INDEX('Staff List'!$H$9:$H$358, MATCH(BI648, 'Staff List'!$B$9:$B$358, 0)), "")</f>
        <v/>
      </c>
      <c r="BD644" s="323" t="str">
        <f ca="1">IFERROR(INDEX('Staff List'!$AU$6:$AU$10, MATCH(BC644, 'Staff List'!$AJ$6:$AJ$10, 0)), "")</f>
        <v/>
      </c>
      <c r="BE644" s="324"/>
      <c r="BF644" s="324"/>
      <c r="BG644" s="324"/>
      <c r="BH644" s="324"/>
      <c r="BI644" s="331"/>
      <c r="BJ644" s="29"/>
      <c r="BK644" s="1"/>
    </row>
    <row r="645" spans="1:63" x14ac:dyDescent="0.25">
      <c r="A645" s="1"/>
      <c r="B645" s="27"/>
      <c r="C645" s="314" t="s">
        <v>94</v>
      </c>
      <c r="D645" s="315"/>
      <c r="E645" s="315"/>
      <c r="F645" s="315"/>
      <c r="G645" s="74" t="str">
        <f ca="1">IFERROR(INDEX('Staff List'!$G$9:$G$358, MATCH(M648, 'Staff List'!$B$9:$B$358, 0)), "")</f>
        <v/>
      </c>
      <c r="H645" s="317" t="str">
        <f ca="1">IFERROR(INDEX('Staff List'!$AP$6:$AP$8, MATCH(G645, 'Staff List'!$AI$6:$AI$8, 0)), "")</f>
        <v/>
      </c>
      <c r="I645" s="313"/>
      <c r="J645" s="313"/>
      <c r="K645" s="313"/>
      <c r="L645" s="313"/>
      <c r="M645" s="331"/>
      <c r="N645" s="28"/>
      <c r="O645" s="314" t="s">
        <v>94</v>
      </c>
      <c r="P645" s="315"/>
      <c r="Q645" s="315"/>
      <c r="R645" s="315"/>
      <c r="S645" s="74" t="str">
        <f ca="1">IFERROR(INDEX('Staff List'!$G$9:$G$358, MATCH(Y648, 'Staff List'!$B$9:$B$358, 0)), "")</f>
        <v/>
      </c>
      <c r="T645" s="317" t="str">
        <f ca="1">IFERROR(INDEX('Staff List'!$AP$6:$AP$8, MATCH(S645, 'Staff List'!$AI$6:$AI$8, 0)), "")</f>
        <v/>
      </c>
      <c r="U645" s="313"/>
      <c r="V645" s="313"/>
      <c r="W645" s="313"/>
      <c r="X645" s="313"/>
      <c r="Y645" s="331"/>
      <c r="Z645" s="28"/>
      <c r="AA645" s="314" t="s">
        <v>94</v>
      </c>
      <c r="AB645" s="315"/>
      <c r="AC645" s="315"/>
      <c r="AD645" s="315"/>
      <c r="AE645" s="74" t="str">
        <f ca="1">IFERROR(INDEX('Staff List'!$G$9:$G$358, MATCH(AK648, 'Staff List'!$B$9:$B$358, 0)), "")</f>
        <v/>
      </c>
      <c r="AF645" s="317" t="str">
        <f ca="1">IFERROR(INDEX('Staff List'!$AP$6:$AP$8, MATCH(AE645, 'Staff List'!$AI$6:$AI$8, 0)), "")</f>
        <v/>
      </c>
      <c r="AG645" s="313"/>
      <c r="AH645" s="313"/>
      <c r="AI645" s="313"/>
      <c r="AJ645" s="313"/>
      <c r="AK645" s="331"/>
      <c r="AL645" s="28"/>
      <c r="AM645" s="314" t="s">
        <v>94</v>
      </c>
      <c r="AN645" s="315"/>
      <c r="AO645" s="315"/>
      <c r="AP645" s="315"/>
      <c r="AQ645" s="74" t="str">
        <f ca="1">IFERROR(INDEX('Staff List'!$G$9:$G$358, MATCH(AW648, 'Staff List'!$B$9:$B$358, 0)), "")</f>
        <v/>
      </c>
      <c r="AR645" s="317" t="str">
        <f ca="1">IFERROR(INDEX('Staff List'!$AP$6:$AP$8, MATCH(AQ645, 'Staff List'!$AI$6:$AI$8, 0)), "")</f>
        <v/>
      </c>
      <c r="AS645" s="313"/>
      <c r="AT645" s="313"/>
      <c r="AU645" s="313"/>
      <c r="AV645" s="313"/>
      <c r="AW645" s="331"/>
      <c r="AX645" s="28"/>
      <c r="AY645" s="314" t="s">
        <v>94</v>
      </c>
      <c r="AZ645" s="315"/>
      <c r="BA645" s="315"/>
      <c r="BB645" s="315"/>
      <c r="BC645" s="74" t="str">
        <f ca="1">IFERROR(INDEX('Staff List'!$G$9:$G$358, MATCH(BI648, 'Staff List'!$B$9:$B$358, 0)), "")</f>
        <v/>
      </c>
      <c r="BD645" s="317" t="str">
        <f ca="1">IFERROR(INDEX('Staff List'!$AP$6:$AP$8, MATCH(BC645, 'Staff List'!$AI$6:$AI$8, 0)), "")</f>
        <v/>
      </c>
      <c r="BE645" s="313"/>
      <c r="BF645" s="313"/>
      <c r="BG645" s="313"/>
      <c r="BH645" s="313"/>
      <c r="BI645" s="331"/>
      <c r="BJ645" s="29"/>
      <c r="BK645" s="1"/>
    </row>
    <row r="646" spans="1:63" x14ac:dyDescent="0.25">
      <c r="A646" s="1"/>
      <c r="B646" s="27"/>
      <c r="C646" s="314" t="s">
        <v>97</v>
      </c>
      <c r="D646" s="315"/>
      <c r="E646" s="315"/>
      <c r="F646" s="319"/>
      <c r="G646" s="320"/>
      <c r="H646" s="317" t="str">
        <f ca="1">IFERROR(INDEX('Staff List'!$AT$6:$AT$8, MATCH(E643, 'Staff List'!$AM$6:$AM$8, 0)), "")</f>
        <v/>
      </c>
      <c r="I646" s="313"/>
      <c r="J646" s="313"/>
      <c r="K646" s="313"/>
      <c r="L646" s="313"/>
      <c r="M646" s="75" t="e">
        <f ca="1">INDEX($BY$2:$BY$401, MATCH(M649, $BT$2:$BT$401, 0))</f>
        <v>#N/A</v>
      </c>
      <c r="N646" s="28"/>
      <c r="O646" s="314" t="s">
        <v>97</v>
      </c>
      <c r="P646" s="315"/>
      <c r="Q646" s="315"/>
      <c r="R646" s="319"/>
      <c r="S646" s="320"/>
      <c r="T646" s="317" t="str">
        <f ca="1">IFERROR(INDEX('Staff List'!$AT$6:$AT$8, MATCH(Q643, 'Staff List'!$AM$6:$AM$8, 0)), "")</f>
        <v/>
      </c>
      <c r="U646" s="313"/>
      <c r="V646" s="313"/>
      <c r="W646" s="313"/>
      <c r="X646" s="313"/>
      <c r="Y646" s="75" t="e">
        <f ca="1">INDEX($BY$2:$BY$401, MATCH(Y649, $BT$2:$BT$401, 0))</f>
        <v>#N/A</v>
      </c>
      <c r="Z646" s="28"/>
      <c r="AA646" s="314" t="s">
        <v>97</v>
      </c>
      <c r="AB646" s="315"/>
      <c r="AC646" s="315"/>
      <c r="AD646" s="319"/>
      <c r="AE646" s="320"/>
      <c r="AF646" s="317" t="str">
        <f ca="1">IFERROR(INDEX('Staff List'!$AT$6:$AT$8, MATCH(AC643, 'Staff List'!$AM$6:$AM$8, 0)), "")</f>
        <v/>
      </c>
      <c r="AG646" s="313"/>
      <c r="AH646" s="313"/>
      <c r="AI646" s="313"/>
      <c r="AJ646" s="313"/>
      <c r="AK646" s="75" t="e">
        <f ca="1">INDEX($BY$2:$BY$401, MATCH(AK649, $BT$2:$BT$401, 0))</f>
        <v>#N/A</v>
      </c>
      <c r="AL646" s="28"/>
      <c r="AM646" s="314" t="s">
        <v>97</v>
      </c>
      <c r="AN646" s="315"/>
      <c r="AO646" s="315"/>
      <c r="AP646" s="319"/>
      <c r="AQ646" s="320"/>
      <c r="AR646" s="317" t="str">
        <f ca="1">IFERROR(INDEX('Staff List'!$AT$6:$AT$8, MATCH(AO643, 'Staff List'!$AM$6:$AM$8, 0)), "")</f>
        <v/>
      </c>
      <c r="AS646" s="313"/>
      <c r="AT646" s="313"/>
      <c r="AU646" s="313"/>
      <c r="AV646" s="313"/>
      <c r="AW646" s="75" t="e">
        <f ca="1">INDEX($BY$2:$BY$401, MATCH(AW649, $BT$2:$BT$401, 0))</f>
        <v>#N/A</v>
      </c>
      <c r="AX646" s="28"/>
      <c r="AY646" s="314" t="s">
        <v>97</v>
      </c>
      <c r="AZ646" s="315"/>
      <c r="BA646" s="315"/>
      <c r="BB646" s="319"/>
      <c r="BC646" s="320"/>
      <c r="BD646" s="317" t="str">
        <f ca="1">IFERROR(INDEX('Staff List'!$AT$6:$AT$8, MATCH(BA643, 'Staff List'!$AM$6:$AM$8, 0)), "")</f>
        <v/>
      </c>
      <c r="BE646" s="313"/>
      <c r="BF646" s="313"/>
      <c r="BG646" s="313"/>
      <c r="BH646" s="313"/>
      <c r="BI646" s="75" t="e">
        <f ca="1">INDEX($BY$2:$BY$401, MATCH(BI649, $BT$2:$BT$401, 0))</f>
        <v>#N/A</v>
      </c>
      <c r="BJ646" s="29"/>
      <c r="BK646" s="1"/>
    </row>
    <row r="647" spans="1:63" x14ac:dyDescent="0.25">
      <c r="A647" s="1"/>
      <c r="B647" s="27"/>
      <c r="C647" s="314" t="s">
        <v>93</v>
      </c>
      <c r="D647" s="315"/>
      <c r="E647" s="316"/>
      <c r="F647" s="313" t="str">
        <f ca="1">IFERROR(IF(INDEX('Staff List'!$M$9:$M$358, MATCH(M648, 'Staff List'!$B$9:$B$358, 0))="", "", INDEX('Staff List'!$M$9:$M$358, MATCH(M648, 'Staff List'!$B$9:$B$358, 0))), "")</f>
        <v/>
      </c>
      <c r="G647" s="313"/>
      <c r="H647" s="313"/>
      <c r="I647" s="313"/>
      <c r="J647" s="313"/>
      <c r="K647" s="313"/>
      <c r="L647" s="313"/>
      <c r="M647" s="75" t="str">
        <f ca="1">IFERROR(INDEX($BO$2:$BO$351, MATCH(M646, $BP$2:$BP$351, 0)), "")</f>
        <v/>
      </c>
      <c r="N647" s="28"/>
      <c r="O647" s="314" t="s">
        <v>93</v>
      </c>
      <c r="P647" s="315"/>
      <c r="Q647" s="316"/>
      <c r="R647" s="313" t="str">
        <f ca="1">IFERROR(IF(INDEX('Staff List'!$M$9:$M$358, MATCH(Y648, 'Staff List'!$B$9:$B$358, 0))="", "", INDEX('Staff List'!$M$9:$M$358, MATCH(Y648, 'Staff List'!$B$9:$B$358, 0))), "")</f>
        <v/>
      </c>
      <c r="S647" s="313"/>
      <c r="T647" s="313"/>
      <c r="U647" s="313"/>
      <c r="V647" s="313"/>
      <c r="W647" s="313"/>
      <c r="X647" s="313"/>
      <c r="Y647" s="75" t="str">
        <f ca="1">IFERROR(INDEX($BO$2:$BO$351, MATCH(Y646, $BP$2:$BP$351, 0)), "")</f>
        <v/>
      </c>
      <c r="Z647" s="28"/>
      <c r="AA647" s="314" t="s">
        <v>93</v>
      </c>
      <c r="AB647" s="315"/>
      <c r="AC647" s="316"/>
      <c r="AD647" s="313" t="str">
        <f ca="1">IFERROR(IF(INDEX('Staff List'!$M$9:$M$358, MATCH(AK648, 'Staff List'!$B$9:$B$358, 0))="", "", INDEX('Staff List'!$M$9:$M$358, MATCH(AK648, 'Staff List'!$B$9:$B$358, 0))), "")</f>
        <v/>
      </c>
      <c r="AE647" s="313"/>
      <c r="AF647" s="313"/>
      <c r="AG647" s="313"/>
      <c r="AH647" s="313"/>
      <c r="AI647" s="313"/>
      <c r="AJ647" s="313"/>
      <c r="AK647" s="75" t="str">
        <f ca="1">IFERROR(INDEX($BO$2:$BO$351, MATCH(AK646, $BP$2:$BP$351, 0)), "")</f>
        <v/>
      </c>
      <c r="AL647" s="28"/>
      <c r="AM647" s="314" t="s">
        <v>93</v>
      </c>
      <c r="AN647" s="315"/>
      <c r="AO647" s="316"/>
      <c r="AP647" s="313" t="str">
        <f ca="1">IFERROR(IF(INDEX('Staff List'!$M$9:$M$358, MATCH(AW648, 'Staff List'!$B$9:$B$358, 0))="", "", INDEX('Staff List'!$M$9:$M$358, MATCH(AW648, 'Staff List'!$B$9:$B$358, 0))), "")</f>
        <v/>
      </c>
      <c r="AQ647" s="313"/>
      <c r="AR647" s="313"/>
      <c r="AS647" s="313"/>
      <c r="AT647" s="313"/>
      <c r="AU647" s="313"/>
      <c r="AV647" s="313"/>
      <c r="AW647" s="75" t="str">
        <f ca="1">IFERROR(INDEX($BO$2:$BO$351, MATCH(AW646, $BP$2:$BP$351, 0)), "")</f>
        <v/>
      </c>
      <c r="AX647" s="28"/>
      <c r="AY647" s="314" t="s">
        <v>93</v>
      </c>
      <c r="AZ647" s="315"/>
      <c r="BA647" s="316"/>
      <c r="BB647" s="313" t="str">
        <f ca="1">IFERROR(IF(INDEX('Staff List'!$M$9:$M$358, MATCH(BI648, 'Staff List'!$B$9:$B$358, 0))="", "", INDEX('Staff List'!$M$9:$M$358, MATCH(BI648, 'Staff List'!$B$9:$B$358, 0))), "")</f>
        <v/>
      </c>
      <c r="BC647" s="313"/>
      <c r="BD647" s="313"/>
      <c r="BE647" s="313"/>
      <c r="BF647" s="313"/>
      <c r="BG647" s="313"/>
      <c r="BH647" s="313"/>
      <c r="BI647" s="75" t="str">
        <f ca="1">IFERROR(INDEX($BO$2:$BO$351, MATCH(BI646, $BP$2:$BP$351, 0)), "")</f>
        <v/>
      </c>
      <c r="BJ647" s="29"/>
      <c r="BK647" s="1"/>
    </row>
    <row r="648" spans="1:63" x14ac:dyDescent="0.25">
      <c r="A648" s="1"/>
      <c r="B648" s="27"/>
      <c r="C648" s="314" t="s">
        <v>92</v>
      </c>
      <c r="D648" s="315"/>
      <c r="E648" s="316"/>
      <c r="F648" s="317" t="str">
        <f ca="1">IFERROR(IF(INDEX('Staff List'!$Q$9:$Q$358, MATCH(M648, 'Staff List'!$B$9:$B$358, 0))="", "", INDEX('Staff List'!$Q$9:$Q$358, MATCH(M648, 'Staff List'!$B$9:$B$358, 0))), "")</f>
        <v/>
      </c>
      <c r="G648" s="313"/>
      <c r="H648" s="313"/>
      <c r="I648" s="313"/>
      <c r="J648" s="313"/>
      <c r="K648" s="313"/>
      <c r="L648" s="313"/>
      <c r="M648" s="75" t="str">
        <f ca="1">IFERROR(IF(M646="", "", INDEX($BN$2:$BN$351, MATCH(M646, $BP$2:$BP$351, 0))), "")</f>
        <v/>
      </c>
      <c r="N648" s="28"/>
      <c r="O648" s="314" t="s">
        <v>92</v>
      </c>
      <c r="P648" s="315"/>
      <c r="Q648" s="316"/>
      <c r="R648" s="317" t="str">
        <f ca="1">IFERROR(IF(INDEX('Staff List'!$Q$9:$Q$358, MATCH(Y648, 'Staff List'!$B$9:$B$358, 0))="", "", INDEX('Staff List'!$Q$9:$Q$358, MATCH(Y648, 'Staff List'!$B$9:$B$358, 0))), "")</f>
        <v/>
      </c>
      <c r="S648" s="313"/>
      <c r="T648" s="313"/>
      <c r="U648" s="313"/>
      <c r="V648" s="313"/>
      <c r="W648" s="313"/>
      <c r="X648" s="313"/>
      <c r="Y648" s="75" t="str">
        <f ca="1">IFERROR(IF(Y646="", "", INDEX($BN$2:$BN$351, MATCH(Y646, $BP$2:$BP$351, 0))), "")</f>
        <v/>
      </c>
      <c r="Z648" s="28"/>
      <c r="AA648" s="314" t="s">
        <v>92</v>
      </c>
      <c r="AB648" s="315"/>
      <c r="AC648" s="316"/>
      <c r="AD648" s="317" t="str">
        <f ca="1">IFERROR(IF(INDEX('Staff List'!$Q$9:$Q$358, MATCH(AK648, 'Staff List'!$B$9:$B$358, 0))="", "", INDEX('Staff List'!$Q$9:$Q$358, MATCH(AK648, 'Staff List'!$B$9:$B$358, 0))), "")</f>
        <v/>
      </c>
      <c r="AE648" s="313"/>
      <c r="AF648" s="313"/>
      <c r="AG648" s="313"/>
      <c r="AH648" s="313"/>
      <c r="AI648" s="313"/>
      <c r="AJ648" s="313"/>
      <c r="AK648" s="75" t="str">
        <f ca="1">IFERROR(IF(AK646="", "", INDEX($BN$2:$BN$351, MATCH(AK646, $BP$2:$BP$351, 0))), "")</f>
        <v/>
      </c>
      <c r="AL648" s="28"/>
      <c r="AM648" s="314" t="s">
        <v>92</v>
      </c>
      <c r="AN648" s="315"/>
      <c r="AO648" s="316"/>
      <c r="AP648" s="317" t="str">
        <f ca="1">IFERROR(IF(INDEX('Staff List'!$Q$9:$Q$358, MATCH(AW648, 'Staff List'!$B$9:$B$358, 0))="", "", INDEX('Staff List'!$Q$9:$Q$358, MATCH(AW648, 'Staff List'!$B$9:$B$358, 0))), "")</f>
        <v/>
      </c>
      <c r="AQ648" s="313"/>
      <c r="AR648" s="313"/>
      <c r="AS648" s="313"/>
      <c r="AT648" s="313"/>
      <c r="AU648" s="313"/>
      <c r="AV648" s="313"/>
      <c r="AW648" s="75" t="str">
        <f ca="1">IFERROR(IF(AW646="", "", INDEX($BN$2:$BN$351, MATCH(AW646, $BP$2:$BP$351, 0))), "")</f>
        <v/>
      </c>
      <c r="AX648" s="28"/>
      <c r="AY648" s="314" t="s">
        <v>92</v>
      </c>
      <c r="AZ648" s="315"/>
      <c r="BA648" s="316"/>
      <c r="BB648" s="317" t="str">
        <f ca="1">IFERROR(IF(INDEX('Staff List'!$Q$9:$Q$358, MATCH(BI648, 'Staff List'!$B$9:$B$358, 0))="", "", INDEX('Staff List'!$Q$9:$Q$358, MATCH(BI648, 'Staff List'!$B$9:$B$358, 0))), "")</f>
        <v/>
      </c>
      <c r="BC648" s="313"/>
      <c r="BD648" s="313"/>
      <c r="BE648" s="313"/>
      <c r="BF648" s="313"/>
      <c r="BG648" s="313"/>
      <c r="BH648" s="313"/>
      <c r="BI648" s="75" t="str">
        <f ca="1">IFERROR(IF(BI646="", "", INDEX($BN$2:$BN$351, MATCH(BI646, $BP$2:$BP$351, 0))), "")</f>
        <v/>
      </c>
      <c r="BJ648" s="29"/>
      <c r="BK648" s="1"/>
    </row>
    <row r="649" spans="1:63" x14ac:dyDescent="0.25">
      <c r="A649" s="1"/>
      <c r="B649" s="27"/>
      <c r="C649" s="318" t="s">
        <v>96</v>
      </c>
      <c r="D649" s="319"/>
      <c r="E649" s="320"/>
      <c r="F649" s="321" t="str">
        <f ca="1">IFERROR(IF(INDEX('Staff List'!$U$9:$U$358, MATCH(M648, 'Staff List'!$B$9:$B$358, 0))="", "", INDEX('Staff List'!$U$9:$U$358, MATCH(M648, 'Staff List'!$B$9:$B$358, 0))), "")</f>
        <v/>
      </c>
      <c r="G649" s="322"/>
      <c r="H649" s="322"/>
      <c r="I649" s="322"/>
      <c r="J649" s="322"/>
      <c r="K649" s="322"/>
      <c r="L649" s="322"/>
      <c r="M649" s="81">
        <f ca="1">BI639+1</f>
        <v>805</v>
      </c>
      <c r="N649" s="28"/>
      <c r="O649" s="318" t="s">
        <v>96</v>
      </c>
      <c r="P649" s="319"/>
      <c r="Q649" s="320"/>
      <c r="R649" s="321" t="str">
        <f ca="1">IFERROR(IF(INDEX('Staff List'!$U$9:$U$358, MATCH(Y648, 'Staff List'!$B$9:$B$358, 0))="", "", INDEX('Staff List'!$U$9:$U$358, MATCH(Y648, 'Staff List'!$B$9:$B$358, 0))), "")</f>
        <v/>
      </c>
      <c r="S649" s="322"/>
      <c r="T649" s="322"/>
      <c r="U649" s="322"/>
      <c r="V649" s="322"/>
      <c r="W649" s="322"/>
      <c r="X649" s="322"/>
      <c r="Y649" s="81">
        <f ca="1">M649+1</f>
        <v>806</v>
      </c>
      <c r="Z649" s="28"/>
      <c r="AA649" s="318" t="s">
        <v>96</v>
      </c>
      <c r="AB649" s="319"/>
      <c r="AC649" s="320"/>
      <c r="AD649" s="321" t="str">
        <f ca="1">IFERROR(IF(INDEX('Staff List'!$U$9:$U$358, MATCH(AK648, 'Staff List'!$B$9:$B$358, 0))="", "", INDEX('Staff List'!$U$9:$U$358, MATCH(AK648, 'Staff List'!$B$9:$B$358, 0))), "")</f>
        <v/>
      </c>
      <c r="AE649" s="322"/>
      <c r="AF649" s="322"/>
      <c r="AG649" s="322"/>
      <c r="AH649" s="322"/>
      <c r="AI649" s="322"/>
      <c r="AJ649" s="322"/>
      <c r="AK649" s="81">
        <f ca="1">Y649+1</f>
        <v>807</v>
      </c>
      <c r="AL649" s="28"/>
      <c r="AM649" s="318" t="s">
        <v>96</v>
      </c>
      <c r="AN649" s="319"/>
      <c r="AO649" s="320"/>
      <c r="AP649" s="321" t="str">
        <f ca="1">IFERROR(IF(INDEX('Staff List'!$U$9:$U$358, MATCH(AW648, 'Staff List'!$B$9:$B$358, 0))="", "", INDEX('Staff List'!$U$9:$U$358, MATCH(AW648, 'Staff List'!$B$9:$B$358, 0))), "")</f>
        <v/>
      </c>
      <c r="AQ649" s="322"/>
      <c r="AR649" s="322"/>
      <c r="AS649" s="322"/>
      <c r="AT649" s="322"/>
      <c r="AU649" s="322"/>
      <c r="AV649" s="322"/>
      <c r="AW649" s="81">
        <f ca="1">AK649+1</f>
        <v>808</v>
      </c>
      <c r="AX649" s="28"/>
      <c r="AY649" s="318" t="s">
        <v>96</v>
      </c>
      <c r="AZ649" s="319"/>
      <c r="BA649" s="320"/>
      <c r="BB649" s="321" t="str">
        <f ca="1">IFERROR(IF(INDEX('Staff List'!$U$9:$U$358, MATCH(BI648, 'Staff List'!$B$9:$B$358, 0))="", "", INDEX('Staff List'!$U$9:$U$358, MATCH(BI648, 'Staff List'!$B$9:$B$358, 0))), "")</f>
        <v/>
      </c>
      <c r="BC649" s="322"/>
      <c r="BD649" s="322"/>
      <c r="BE649" s="322"/>
      <c r="BF649" s="322"/>
      <c r="BG649" s="322"/>
      <c r="BH649" s="322"/>
      <c r="BI649" s="81">
        <f ca="1">AW649+1</f>
        <v>809</v>
      </c>
      <c r="BJ649" s="29"/>
      <c r="BK649" s="1"/>
    </row>
    <row r="650" spans="1:63" x14ac:dyDescent="0.25">
      <c r="A650" s="1"/>
      <c r="B650" s="27"/>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c r="BA650" s="28"/>
      <c r="BB650" s="28"/>
      <c r="BC650" s="28"/>
      <c r="BD650" s="28"/>
      <c r="BE650" s="28"/>
      <c r="BF650" s="28"/>
      <c r="BG650" s="28"/>
      <c r="BH650" s="28"/>
      <c r="BI650" s="28"/>
      <c r="BJ650" s="29"/>
      <c r="BK650" s="1"/>
    </row>
    <row r="651" spans="1:63" x14ac:dyDescent="0.25">
      <c r="A651" s="1"/>
      <c r="B651" s="27"/>
      <c r="C651" s="121" t="str">
        <f ca="1">"Tier "&amp;M657&amp;""</f>
        <v xml:space="preserve">Tier </v>
      </c>
      <c r="D651" s="122"/>
      <c r="E651" s="122"/>
      <c r="F651" s="122"/>
      <c r="G651" s="122"/>
      <c r="H651" s="122"/>
      <c r="I651" s="122"/>
      <c r="J651" s="122"/>
      <c r="K651" s="122"/>
      <c r="L651" s="122"/>
      <c r="M651" s="239"/>
      <c r="N651" s="28"/>
      <c r="O651" s="121" t="str">
        <f ca="1">"Tier "&amp;Y657&amp;""</f>
        <v xml:space="preserve">Tier </v>
      </c>
      <c r="P651" s="122"/>
      <c r="Q651" s="122"/>
      <c r="R651" s="122"/>
      <c r="S651" s="122"/>
      <c r="T651" s="122"/>
      <c r="U651" s="122"/>
      <c r="V651" s="122"/>
      <c r="W651" s="122"/>
      <c r="X651" s="122"/>
      <c r="Y651" s="239"/>
      <c r="Z651" s="28"/>
      <c r="AA651" s="121" t="str">
        <f ca="1">"Tier "&amp;AK657&amp;""</f>
        <v xml:space="preserve">Tier </v>
      </c>
      <c r="AB651" s="122"/>
      <c r="AC651" s="122"/>
      <c r="AD651" s="122"/>
      <c r="AE651" s="122"/>
      <c r="AF651" s="122"/>
      <c r="AG651" s="122"/>
      <c r="AH651" s="122"/>
      <c r="AI651" s="122"/>
      <c r="AJ651" s="122"/>
      <c r="AK651" s="239"/>
      <c r="AL651" s="28"/>
      <c r="AM651" s="121" t="str">
        <f ca="1">"Tier "&amp;AW657&amp;""</f>
        <v xml:space="preserve">Tier </v>
      </c>
      <c r="AN651" s="122"/>
      <c r="AO651" s="122"/>
      <c r="AP651" s="122"/>
      <c r="AQ651" s="122"/>
      <c r="AR651" s="122"/>
      <c r="AS651" s="122"/>
      <c r="AT651" s="122"/>
      <c r="AU651" s="122"/>
      <c r="AV651" s="122"/>
      <c r="AW651" s="239"/>
      <c r="AX651" s="28"/>
      <c r="AY651" s="121" t="str">
        <f ca="1">"Tier "&amp;BI657&amp;""</f>
        <v xml:space="preserve">Tier </v>
      </c>
      <c r="AZ651" s="122"/>
      <c r="BA651" s="122"/>
      <c r="BB651" s="122"/>
      <c r="BC651" s="122"/>
      <c r="BD651" s="122"/>
      <c r="BE651" s="122"/>
      <c r="BF651" s="122"/>
      <c r="BG651" s="122"/>
      <c r="BH651" s="122"/>
      <c r="BI651" s="239"/>
      <c r="BJ651" s="29"/>
      <c r="BK651" s="1"/>
    </row>
    <row r="652" spans="1:63" x14ac:dyDescent="0.25">
      <c r="A652" s="1"/>
      <c r="B652" s="27"/>
      <c r="C652" s="326" t="s">
        <v>91</v>
      </c>
      <c r="D652" s="325"/>
      <c r="E652" s="327"/>
      <c r="F652" s="328" t="str">
        <f ca="1">IFERROR(IF(INDEX('Staff List'!$C$9:$C$358, MATCH(M658, 'Staff List'!$B$9:$B$358, 0))="", "", INDEX('Staff List'!$C$9:$C$358, MATCH(M658, 'Staff List'!$B$9:$B$358, 0))), "")</f>
        <v/>
      </c>
      <c r="G652" s="329"/>
      <c r="H652" s="329"/>
      <c r="I652" s="329"/>
      <c r="J652" s="329"/>
      <c r="K652" s="329"/>
      <c r="L652" s="329"/>
      <c r="M652" s="330"/>
      <c r="N652" s="28"/>
      <c r="O652" s="326" t="s">
        <v>91</v>
      </c>
      <c r="P652" s="325"/>
      <c r="Q652" s="327"/>
      <c r="R652" s="328" t="str">
        <f ca="1">IFERROR(IF(INDEX('Staff List'!$C$9:$C$358, MATCH(Y658, 'Staff List'!$B$9:$B$358, 0))="", "", INDEX('Staff List'!$C$9:$C$358, MATCH(Y658, 'Staff List'!$B$9:$B$358, 0))), "")</f>
        <v/>
      </c>
      <c r="S652" s="329"/>
      <c r="T652" s="329"/>
      <c r="U652" s="329"/>
      <c r="V652" s="329"/>
      <c r="W652" s="329"/>
      <c r="X652" s="329"/>
      <c r="Y652" s="330"/>
      <c r="Z652" s="28"/>
      <c r="AA652" s="326" t="s">
        <v>91</v>
      </c>
      <c r="AB652" s="325"/>
      <c r="AC652" s="327"/>
      <c r="AD652" s="328" t="str">
        <f ca="1">IFERROR(IF(INDEX('Staff List'!$C$9:$C$358, MATCH(AK658, 'Staff List'!$B$9:$B$358, 0))="", "", INDEX('Staff List'!$C$9:$C$358, MATCH(AK658, 'Staff List'!$B$9:$B$358, 0))), "")</f>
        <v/>
      </c>
      <c r="AE652" s="329"/>
      <c r="AF652" s="329"/>
      <c r="AG652" s="329"/>
      <c r="AH652" s="329"/>
      <c r="AI652" s="329"/>
      <c r="AJ652" s="329"/>
      <c r="AK652" s="330"/>
      <c r="AL652" s="28"/>
      <c r="AM652" s="326" t="s">
        <v>91</v>
      </c>
      <c r="AN652" s="325"/>
      <c r="AO652" s="327"/>
      <c r="AP652" s="328" t="str">
        <f ca="1">IFERROR(IF(INDEX('Staff List'!$C$9:$C$358, MATCH(AW658, 'Staff List'!$B$9:$B$358, 0))="", "", INDEX('Staff List'!$C$9:$C$358, MATCH(AW658, 'Staff List'!$B$9:$B$358, 0))), "")</f>
        <v/>
      </c>
      <c r="AQ652" s="329"/>
      <c r="AR652" s="329"/>
      <c r="AS652" s="329"/>
      <c r="AT652" s="329"/>
      <c r="AU652" s="329"/>
      <c r="AV652" s="329"/>
      <c r="AW652" s="330"/>
      <c r="AX652" s="28"/>
      <c r="AY652" s="326" t="s">
        <v>91</v>
      </c>
      <c r="AZ652" s="325"/>
      <c r="BA652" s="327"/>
      <c r="BB652" s="328" t="str">
        <f ca="1">IFERROR(IF(INDEX('Staff List'!$C$9:$C$358, MATCH(BI658, 'Staff List'!$B$9:$B$358, 0))="", "", INDEX('Staff List'!$C$9:$C$358, MATCH(BI658, 'Staff List'!$B$9:$B$358, 0))), "")</f>
        <v/>
      </c>
      <c r="BC652" s="329"/>
      <c r="BD652" s="329"/>
      <c r="BE652" s="329"/>
      <c r="BF652" s="329"/>
      <c r="BG652" s="329"/>
      <c r="BH652" s="329"/>
      <c r="BI652" s="330"/>
      <c r="BJ652" s="29"/>
      <c r="BK652" s="1"/>
    </row>
    <row r="653" spans="1:63" x14ac:dyDescent="0.25">
      <c r="A653" s="1"/>
      <c r="B653" s="27"/>
      <c r="C653" s="332" t="s">
        <v>90</v>
      </c>
      <c r="D653" s="333"/>
      <c r="E653" s="72" t="str">
        <f ca="1">IFERROR(INDEX('Staff List'!$K$9:$K$358, MATCH(M658, 'Staff List'!$B$9:$B$358, 0)), "")</f>
        <v/>
      </c>
      <c r="F653" s="317" t="str">
        <f ca="1">IFERROR(IF(INDEX('Staff List'!$D$9:$D$358, MATCH(M658, 'Staff List'!$B$9:$B$358, 0))="", "", INDEX('Staff List'!$D$9:$D$358, MATCH(M658, 'Staff List'!$B$9:$B$358, 0))), "")</f>
        <v/>
      </c>
      <c r="G653" s="313"/>
      <c r="H653" s="313"/>
      <c r="I653" s="313"/>
      <c r="J653" s="313"/>
      <c r="K653" s="313"/>
      <c r="L653" s="313"/>
      <c r="M653" s="331"/>
      <c r="N653" s="28"/>
      <c r="O653" s="332" t="s">
        <v>90</v>
      </c>
      <c r="P653" s="333"/>
      <c r="Q653" s="72" t="str">
        <f ca="1">IFERROR(INDEX('Staff List'!$K$9:$K$358, MATCH(Y658, 'Staff List'!$B$9:$B$358, 0)), "")</f>
        <v/>
      </c>
      <c r="R653" s="317" t="str">
        <f ca="1">IFERROR(IF(INDEX('Staff List'!$D$9:$D$358, MATCH(Y658, 'Staff List'!$B$9:$B$358, 0))="", "", INDEX('Staff List'!$D$9:$D$358, MATCH(Y658, 'Staff List'!$B$9:$B$358, 0))), "")</f>
        <v/>
      </c>
      <c r="S653" s="313"/>
      <c r="T653" s="313"/>
      <c r="U653" s="313"/>
      <c r="V653" s="313"/>
      <c r="W653" s="313"/>
      <c r="X653" s="313"/>
      <c r="Y653" s="331"/>
      <c r="Z653" s="28"/>
      <c r="AA653" s="332" t="s">
        <v>90</v>
      </c>
      <c r="AB653" s="333"/>
      <c r="AC653" s="72" t="str">
        <f ca="1">IFERROR(INDEX('Staff List'!$K$9:$K$358, MATCH(AK658, 'Staff List'!$B$9:$B$358, 0)), "")</f>
        <v/>
      </c>
      <c r="AD653" s="317" t="str">
        <f ca="1">IFERROR(IF(INDEX('Staff List'!$D$9:$D$358, MATCH(AK658, 'Staff List'!$B$9:$B$358, 0))="", "", INDEX('Staff List'!$D$9:$D$358, MATCH(AK658, 'Staff List'!$B$9:$B$358, 0))), "")</f>
        <v/>
      </c>
      <c r="AE653" s="313"/>
      <c r="AF653" s="313"/>
      <c r="AG653" s="313"/>
      <c r="AH653" s="313"/>
      <c r="AI653" s="313"/>
      <c r="AJ653" s="313"/>
      <c r="AK653" s="331"/>
      <c r="AL653" s="28"/>
      <c r="AM653" s="332" t="s">
        <v>90</v>
      </c>
      <c r="AN653" s="333"/>
      <c r="AO653" s="72" t="str">
        <f ca="1">IFERROR(INDEX('Staff List'!$K$9:$K$358, MATCH(AW658, 'Staff List'!$B$9:$B$358, 0)), "")</f>
        <v/>
      </c>
      <c r="AP653" s="317" t="str">
        <f ca="1">IFERROR(IF(INDEX('Staff List'!$D$9:$D$358, MATCH(AW658, 'Staff List'!$B$9:$B$358, 0))="", "", INDEX('Staff List'!$D$9:$D$358, MATCH(AW658, 'Staff List'!$B$9:$B$358, 0))), "")</f>
        <v/>
      </c>
      <c r="AQ653" s="313"/>
      <c r="AR653" s="313"/>
      <c r="AS653" s="313"/>
      <c r="AT653" s="313"/>
      <c r="AU653" s="313"/>
      <c r="AV653" s="313"/>
      <c r="AW653" s="331"/>
      <c r="AX653" s="28"/>
      <c r="AY653" s="332" t="s">
        <v>90</v>
      </c>
      <c r="AZ653" s="333"/>
      <c r="BA653" s="72" t="str">
        <f ca="1">IFERROR(INDEX('Staff List'!$K$9:$K$358, MATCH(BI658, 'Staff List'!$B$9:$B$358, 0)), "")</f>
        <v/>
      </c>
      <c r="BB653" s="317" t="str">
        <f ca="1">IFERROR(IF(INDEX('Staff List'!$D$9:$D$358, MATCH(BI658, 'Staff List'!$B$9:$B$358, 0))="", "", INDEX('Staff List'!$D$9:$D$358, MATCH(BI658, 'Staff List'!$B$9:$B$358, 0))), "")</f>
        <v/>
      </c>
      <c r="BC653" s="313"/>
      <c r="BD653" s="313"/>
      <c r="BE653" s="313"/>
      <c r="BF653" s="313"/>
      <c r="BG653" s="313"/>
      <c r="BH653" s="313"/>
      <c r="BI653" s="331"/>
      <c r="BJ653" s="29"/>
      <c r="BK653" s="1"/>
    </row>
    <row r="654" spans="1:63" x14ac:dyDescent="0.25">
      <c r="A654" s="1"/>
      <c r="B654" s="27"/>
      <c r="C654" s="314" t="s">
        <v>95</v>
      </c>
      <c r="D654" s="315"/>
      <c r="E654" s="315"/>
      <c r="F654" s="325"/>
      <c r="G654" s="73" t="str">
        <f ca="1">IFERROR(INDEX('Staff List'!$H$9:$H$358, MATCH(M658, 'Staff List'!$B$9:$B$358, 0)), "")</f>
        <v/>
      </c>
      <c r="H654" s="323" t="str">
        <f ca="1">IFERROR(INDEX('Staff List'!$AU$6:$AU$10, MATCH(G654, 'Staff List'!$AJ$6:$AJ$10, 0)), "")</f>
        <v/>
      </c>
      <c r="I654" s="324"/>
      <c r="J654" s="324"/>
      <c r="K654" s="324"/>
      <c r="L654" s="324"/>
      <c r="M654" s="331"/>
      <c r="N654" s="28"/>
      <c r="O654" s="314" t="s">
        <v>95</v>
      </c>
      <c r="P654" s="315"/>
      <c r="Q654" s="315"/>
      <c r="R654" s="325"/>
      <c r="S654" s="73" t="str">
        <f ca="1">IFERROR(INDEX('Staff List'!$H$9:$H$358, MATCH(Y658, 'Staff List'!$B$9:$B$358, 0)), "")</f>
        <v/>
      </c>
      <c r="T654" s="323" t="str">
        <f ca="1">IFERROR(INDEX('Staff List'!$AU$6:$AU$10, MATCH(S654, 'Staff List'!$AJ$6:$AJ$10, 0)), "")</f>
        <v/>
      </c>
      <c r="U654" s="324"/>
      <c r="V654" s="324"/>
      <c r="W654" s="324"/>
      <c r="X654" s="324"/>
      <c r="Y654" s="331"/>
      <c r="Z654" s="28"/>
      <c r="AA654" s="314" t="s">
        <v>95</v>
      </c>
      <c r="AB654" s="315"/>
      <c r="AC654" s="315"/>
      <c r="AD654" s="325"/>
      <c r="AE654" s="73" t="str">
        <f ca="1">IFERROR(INDEX('Staff List'!$H$9:$H$358, MATCH(AK658, 'Staff List'!$B$9:$B$358, 0)), "")</f>
        <v/>
      </c>
      <c r="AF654" s="323" t="str">
        <f ca="1">IFERROR(INDEX('Staff List'!$AU$6:$AU$10, MATCH(AE654, 'Staff List'!$AJ$6:$AJ$10, 0)), "")</f>
        <v/>
      </c>
      <c r="AG654" s="324"/>
      <c r="AH654" s="324"/>
      <c r="AI654" s="324"/>
      <c r="AJ654" s="324"/>
      <c r="AK654" s="331"/>
      <c r="AL654" s="28"/>
      <c r="AM654" s="314" t="s">
        <v>95</v>
      </c>
      <c r="AN654" s="315"/>
      <c r="AO654" s="315"/>
      <c r="AP654" s="325"/>
      <c r="AQ654" s="73" t="str">
        <f ca="1">IFERROR(INDEX('Staff List'!$H$9:$H$358, MATCH(AW658, 'Staff List'!$B$9:$B$358, 0)), "")</f>
        <v/>
      </c>
      <c r="AR654" s="323" t="str">
        <f ca="1">IFERROR(INDEX('Staff List'!$AU$6:$AU$10, MATCH(AQ654, 'Staff List'!$AJ$6:$AJ$10, 0)), "")</f>
        <v/>
      </c>
      <c r="AS654" s="324"/>
      <c r="AT654" s="324"/>
      <c r="AU654" s="324"/>
      <c r="AV654" s="324"/>
      <c r="AW654" s="331"/>
      <c r="AX654" s="28"/>
      <c r="AY654" s="314" t="s">
        <v>95</v>
      </c>
      <c r="AZ654" s="315"/>
      <c r="BA654" s="315"/>
      <c r="BB654" s="325"/>
      <c r="BC654" s="73" t="str">
        <f ca="1">IFERROR(INDEX('Staff List'!$H$9:$H$358, MATCH(BI658, 'Staff List'!$B$9:$B$358, 0)), "")</f>
        <v/>
      </c>
      <c r="BD654" s="323" t="str">
        <f ca="1">IFERROR(INDEX('Staff List'!$AU$6:$AU$10, MATCH(BC654, 'Staff List'!$AJ$6:$AJ$10, 0)), "")</f>
        <v/>
      </c>
      <c r="BE654" s="324"/>
      <c r="BF654" s="324"/>
      <c r="BG654" s="324"/>
      <c r="BH654" s="324"/>
      <c r="BI654" s="331"/>
      <c r="BJ654" s="29"/>
      <c r="BK654" s="1"/>
    </row>
    <row r="655" spans="1:63" x14ac:dyDescent="0.25">
      <c r="A655" s="1"/>
      <c r="B655" s="27"/>
      <c r="C655" s="314" t="s">
        <v>94</v>
      </c>
      <c r="D655" s="315"/>
      <c r="E655" s="315"/>
      <c r="F655" s="315"/>
      <c r="G655" s="74" t="str">
        <f ca="1">IFERROR(INDEX('Staff List'!$G$9:$G$358, MATCH(M658, 'Staff List'!$B$9:$B$358, 0)), "")</f>
        <v/>
      </c>
      <c r="H655" s="317" t="str">
        <f ca="1">IFERROR(INDEX('Staff List'!$AP$6:$AP$8, MATCH(G655, 'Staff List'!$AI$6:$AI$8, 0)), "")</f>
        <v/>
      </c>
      <c r="I655" s="313"/>
      <c r="J655" s="313"/>
      <c r="K655" s="313"/>
      <c r="L655" s="313"/>
      <c r="M655" s="331"/>
      <c r="N655" s="28"/>
      <c r="O655" s="314" t="s">
        <v>94</v>
      </c>
      <c r="P655" s="315"/>
      <c r="Q655" s="315"/>
      <c r="R655" s="315"/>
      <c r="S655" s="74" t="str">
        <f ca="1">IFERROR(INDEX('Staff List'!$G$9:$G$358, MATCH(Y658, 'Staff List'!$B$9:$B$358, 0)), "")</f>
        <v/>
      </c>
      <c r="T655" s="317" t="str">
        <f ca="1">IFERROR(INDEX('Staff List'!$AP$6:$AP$8, MATCH(S655, 'Staff List'!$AI$6:$AI$8, 0)), "")</f>
        <v/>
      </c>
      <c r="U655" s="313"/>
      <c r="V655" s="313"/>
      <c r="W655" s="313"/>
      <c r="X655" s="313"/>
      <c r="Y655" s="331"/>
      <c r="Z655" s="28"/>
      <c r="AA655" s="314" t="s">
        <v>94</v>
      </c>
      <c r="AB655" s="315"/>
      <c r="AC655" s="315"/>
      <c r="AD655" s="315"/>
      <c r="AE655" s="74" t="str">
        <f ca="1">IFERROR(INDEX('Staff List'!$G$9:$G$358, MATCH(AK658, 'Staff List'!$B$9:$B$358, 0)), "")</f>
        <v/>
      </c>
      <c r="AF655" s="317" t="str">
        <f ca="1">IFERROR(INDEX('Staff List'!$AP$6:$AP$8, MATCH(AE655, 'Staff List'!$AI$6:$AI$8, 0)), "")</f>
        <v/>
      </c>
      <c r="AG655" s="313"/>
      <c r="AH655" s="313"/>
      <c r="AI655" s="313"/>
      <c r="AJ655" s="313"/>
      <c r="AK655" s="331"/>
      <c r="AL655" s="28"/>
      <c r="AM655" s="314" t="s">
        <v>94</v>
      </c>
      <c r="AN655" s="315"/>
      <c r="AO655" s="315"/>
      <c r="AP655" s="315"/>
      <c r="AQ655" s="74" t="str">
        <f ca="1">IFERROR(INDEX('Staff List'!$G$9:$G$358, MATCH(AW658, 'Staff List'!$B$9:$B$358, 0)), "")</f>
        <v/>
      </c>
      <c r="AR655" s="317" t="str">
        <f ca="1">IFERROR(INDEX('Staff List'!$AP$6:$AP$8, MATCH(AQ655, 'Staff List'!$AI$6:$AI$8, 0)), "")</f>
        <v/>
      </c>
      <c r="AS655" s="313"/>
      <c r="AT655" s="313"/>
      <c r="AU655" s="313"/>
      <c r="AV655" s="313"/>
      <c r="AW655" s="331"/>
      <c r="AX655" s="28"/>
      <c r="AY655" s="314" t="s">
        <v>94</v>
      </c>
      <c r="AZ655" s="315"/>
      <c r="BA655" s="315"/>
      <c r="BB655" s="315"/>
      <c r="BC655" s="74" t="str">
        <f ca="1">IFERROR(INDEX('Staff List'!$G$9:$G$358, MATCH(BI658, 'Staff List'!$B$9:$B$358, 0)), "")</f>
        <v/>
      </c>
      <c r="BD655" s="317" t="str">
        <f ca="1">IFERROR(INDEX('Staff List'!$AP$6:$AP$8, MATCH(BC655, 'Staff List'!$AI$6:$AI$8, 0)), "")</f>
        <v/>
      </c>
      <c r="BE655" s="313"/>
      <c r="BF655" s="313"/>
      <c r="BG655" s="313"/>
      <c r="BH655" s="313"/>
      <c r="BI655" s="331"/>
      <c r="BJ655" s="29"/>
      <c r="BK655" s="1"/>
    </row>
    <row r="656" spans="1:63" x14ac:dyDescent="0.25">
      <c r="A656" s="1"/>
      <c r="B656" s="27"/>
      <c r="C656" s="314" t="s">
        <v>97</v>
      </c>
      <c r="D656" s="315"/>
      <c r="E656" s="315"/>
      <c r="F656" s="319"/>
      <c r="G656" s="320"/>
      <c r="H656" s="317" t="str">
        <f ca="1">IFERROR(INDEX('Staff List'!$AT$6:$AT$8, MATCH(E653, 'Staff List'!$AM$6:$AM$8, 0)), "")</f>
        <v/>
      </c>
      <c r="I656" s="313"/>
      <c r="J656" s="313"/>
      <c r="K656" s="313"/>
      <c r="L656" s="313"/>
      <c r="M656" s="75" t="e">
        <f ca="1">INDEX($BY$2:$BY$401, MATCH(M659, $BT$2:$BT$401, 0))</f>
        <v>#N/A</v>
      </c>
      <c r="N656" s="28"/>
      <c r="O656" s="314" t="s">
        <v>97</v>
      </c>
      <c r="P656" s="315"/>
      <c r="Q656" s="315"/>
      <c r="R656" s="319"/>
      <c r="S656" s="320"/>
      <c r="T656" s="317" t="str">
        <f ca="1">IFERROR(INDEX('Staff List'!$AT$6:$AT$8, MATCH(Q653, 'Staff List'!$AM$6:$AM$8, 0)), "")</f>
        <v/>
      </c>
      <c r="U656" s="313"/>
      <c r="V656" s="313"/>
      <c r="W656" s="313"/>
      <c r="X656" s="313"/>
      <c r="Y656" s="75" t="e">
        <f ca="1">INDEX($BY$2:$BY$401, MATCH(Y659, $BT$2:$BT$401, 0))</f>
        <v>#N/A</v>
      </c>
      <c r="Z656" s="28"/>
      <c r="AA656" s="314" t="s">
        <v>97</v>
      </c>
      <c r="AB656" s="315"/>
      <c r="AC656" s="315"/>
      <c r="AD656" s="319"/>
      <c r="AE656" s="320"/>
      <c r="AF656" s="317" t="str">
        <f ca="1">IFERROR(INDEX('Staff List'!$AT$6:$AT$8, MATCH(AC653, 'Staff List'!$AM$6:$AM$8, 0)), "")</f>
        <v/>
      </c>
      <c r="AG656" s="313"/>
      <c r="AH656" s="313"/>
      <c r="AI656" s="313"/>
      <c r="AJ656" s="313"/>
      <c r="AK656" s="75" t="e">
        <f ca="1">INDEX($BY$2:$BY$401, MATCH(AK659, $BT$2:$BT$401, 0))</f>
        <v>#N/A</v>
      </c>
      <c r="AL656" s="28"/>
      <c r="AM656" s="314" t="s">
        <v>97</v>
      </c>
      <c r="AN656" s="315"/>
      <c r="AO656" s="315"/>
      <c r="AP656" s="319"/>
      <c r="AQ656" s="320"/>
      <c r="AR656" s="317" t="str">
        <f ca="1">IFERROR(INDEX('Staff List'!$AT$6:$AT$8, MATCH(AO653, 'Staff List'!$AM$6:$AM$8, 0)), "")</f>
        <v/>
      </c>
      <c r="AS656" s="313"/>
      <c r="AT656" s="313"/>
      <c r="AU656" s="313"/>
      <c r="AV656" s="313"/>
      <c r="AW656" s="75" t="e">
        <f ca="1">INDEX($BY$2:$BY$401, MATCH(AW659, $BT$2:$BT$401, 0))</f>
        <v>#N/A</v>
      </c>
      <c r="AX656" s="28"/>
      <c r="AY656" s="314" t="s">
        <v>97</v>
      </c>
      <c r="AZ656" s="315"/>
      <c r="BA656" s="315"/>
      <c r="BB656" s="319"/>
      <c r="BC656" s="320"/>
      <c r="BD656" s="317" t="str">
        <f ca="1">IFERROR(INDEX('Staff List'!$AT$6:$AT$8, MATCH(BA653, 'Staff List'!$AM$6:$AM$8, 0)), "")</f>
        <v/>
      </c>
      <c r="BE656" s="313"/>
      <c r="BF656" s="313"/>
      <c r="BG656" s="313"/>
      <c r="BH656" s="313"/>
      <c r="BI656" s="75" t="e">
        <f ca="1">INDEX($BY$2:$BY$401, MATCH(BI659, $BT$2:$BT$401, 0))</f>
        <v>#N/A</v>
      </c>
      <c r="BJ656" s="29"/>
      <c r="BK656" s="1"/>
    </row>
    <row r="657" spans="1:63" x14ac:dyDescent="0.25">
      <c r="A657" s="1"/>
      <c r="B657" s="27"/>
      <c r="C657" s="314" t="s">
        <v>93</v>
      </c>
      <c r="D657" s="315"/>
      <c r="E657" s="316"/>
      <c r="F657" s="313" t="str">
        <f ca="1">IFERROR(IF(INDEX('Staff List'!$M$9:$M$358, MATCH(M658, 'Staff List'!$B$9:$B$358, 0))="", "", INDEX('Staff List'!$M$9:$M$358, MATCH(M658, 'Staff List'!$B$9:$B$358, 0))), "")</f>
        <v/>
      </c>
      <c r="G657" s="313"/>
      <c r="H657" s="313"/>
      <c r="I657" s="313"/>
      <c r="J657" s="313"/>
      <c r="K657" s="313"/>
      <c r="L657" s="313"/>
      <c r="M657" s="75" t="str">
        <f ca="1">IFERROR(INDEX($BO$2:$BO$351, MATCH(M656, $BP$2:$BP$351, 0)), "")</f>
        <v/>
      </c>
      <c r="N657" s="28"/>
      <c r="O657" s="314" t="s">
        <v>93</v>
      </c>
      <c r="P657" s="315"/>
      <c r="Q657" s="316"/>
      <c r="R657" s="313" t="str">
        <f ca="1">IFERROR(IF(INDEX('Staff List'!$M$9:$M$358, MATCH(Y658, 'Staff List'!$B$9:$B$358, 0))="", "", INDEX('Staff List'!$M$9:$M$358, MATCH(Y658, 'Staff List'!$B$9:$B$358, 0))), "")</f>
        <v/>
      </c>
      <c r="S657" s="313"/>
      <c r="T657" s="313"/>
      <c r="U657" s="313"/>
      <c r="V657" s="313"/>
      <c r="W657" s="313"/>
      <c r="X657" s="313"/>
      <c r="Y657" s="75" t="str">
        <f ca="1">IFERROR(INDEX($BO$2:$BO$351, MATCH(Y656, $BP$2:$BP$351, 0)), "")</f>
        <v/>
      </c>
      <c r="Z657" s="28"/>
      <c r="AA657" s="314" t="s">
        <v>93</v>
      </c>
      <c r="AB657" s="315"/>
      <c r="AC657" s="316"/>
      <c r="AD657" s="313" t="str">
        <f ca="1">IFERROR(IF(INDEX('Staff List'!$M$9:$M$358, MATCH(AK658, 'Staff List'!$B$9:$B$358, 0))="", "", INDEX('Staff List'!$M$9:$M$358, MATCH(AK658, 'Staff List'!$B$9:$B$358, 0))), "")</f>
        <v/>
      </c>
      <c r="AE657" s="313"/>
      <c r="AF657" s="313"/>
      <c r="AG657" s="313"/>
      <c r="AH657" s="313"/>
      <c r="AI657" s="313"/>
      <c r="AJ657" s="313"/>
      <c r="AK657" s="75" t="str">
        <f ca="1">IFERROR(INDEX($BO$2:$BO$351, MATCH(AK656, $BP$2:$BP$351, 0)), "")</f>
        <v/>
      </c>
      <c r="AL657" s="28"/>
      <c r="AM657" s="314" t="s">
        <v>93</v>
      </c>
      <c r="AN657" s="315"/>
      <c r="AO657" s="316"/>
      <c r="AP657" s="313" t="str">
        <f ca="1">IFERROR(IF(INDEX('Staff List'!$M$9:$M$358, MATCH(AW658, 'Staff List'!$B$9:$B$358, 0))="", "", INDEX('Staff List'!$M$9:$M$358, MATCH(AW658, 'Staff List'!$B$9:$B$358, 0))), "")</f>
        <v/>
      </c>
      <c r="AQ657" s="313"/>
      <c r="AR657" s="313"/>
      <c r="AS657" s="313"/>
      <c r="AT657" s="313"/>
      <c r="AU657" s="313"/>
      <c r="AV657" s="313"/>
      <c r="AW657" s="75" t="str">
        <f ca="1">IFERROR(INDEX($BO$2:$BO$351, MATCH(AW656, $BP$2:$BP$351, 0)), "")</f>
        <v/>
      </c>
      <c r="AX657" s="28"/>
      <c r="AY657" s="314" t="s">
        <v>93</v>
      </c>
      <c r="AZ657" s="315"/>
      <c r="BA657" s="316"/>
      <c r="BB657" s="313" t="str">
        <f ca="1">IFERROR(IF(INDEX('Staff List'!$M$9:$M$358, MATCH(BI658, 'Staff List'!$B$9:$B$358, 0))="", "", INDEX('Staff List'!$M$9:$M$358, MATCH(BI658, 'Staff List'!$B$9:$B$358, 0))), "")</f>
        <v/>
      </c>
      <c r="BC657" s="313"/>
      <c r="BD657" s="313"/>
      <c r="BE657" s="313"/>
      <c r="BF657" s="313"/>
      <c r="BG657" s="313"/>
      <c r="BH657" s="313"/>
      <c r="BI657" s="75" t="str">
        <f ca="1">IFERROR(INDEX($BO$2:$BO$351, MATCH(BI656, $BP$2:$BP$351, 0)), "")</f>
        <v/>
      </c>
      <c r="BJ657" s="29"/>
      <c r="BK657" s="1"/>
    </row>
    <row r="658" spans="1:63" x14ac:dyDescent="0.25">
      <c r="A658" s="1"/>
      <c r="B658" s="27"/>
      <c r="C658" s="314" t="s">
        <v>92</v>
      </c>
      <c r="D658" s="315"/>
      <c r="E658" s="316"/>
      <c r="F658" s="317" t="str">
        <f ca="1">IFERROR(IF(INDEX('Staff List'!$Q$9:$Q$358, MATCH(M658, 'Staff List'!$B$9:$B$358, 0))="", "", INDEX('Staff List'!$Q$9:$Q$358, MATCH(M658, 'Staff List'!$B$9:$B$358, 0))), "")</f>
        <v/>
      </c>
      <c r="G658" s="313"/>
      <c r="H658" s="313"/>
      <c r="I658" s="313"/>
      <c r="J658" s="313"/>
      <c r="K658" s="313"/>
      <c r="L658" s="313"/>
      <c r="M658" s="75" t="str">
        <f ca="1">IFERROR(IF(M656="", "", INDEX($BN$2:$BN$351, MATCH(M656, $BP$2:$BP$351, 0))), "")</f>
        <v/>
      </c>
      <c r="N658" s="28"/>
      <c r="O658" s="314" t="s">
        <v>92</v>
      </c>
      <c r="P658" s="315"/>
      <c r="Q658" s="316"/>
      <c r="R658" s="317" t="str">
        <f ca="1">IFERROR(IF(INDEX('Staff List'!$Q$9:$Q$358, MATCH(Y658, 'Staff List'!$B$9:$B$358, 0))="", "", INDEX('Staff List'!$Q$9:$Q$358, MATCH(Y658, 'Staff List'!$B$9:$B$358, 0))), "")</f>
        <v/>
      </c>
      <c r="S658" s="313"/>
      <c r="T658" s="313"/>
      <c r="U658" s="313"/>
      <c r="V658" s="313"/>
      <c r="W658" s="313"/>
      <c r="X658" s="313"/>
      <c r="Y658" s="75" t="str">
        <f ca="1">IFERROR(IF(Y656="", "", INDEX($BN$2:$BN$351, MATCH(Y656, $BP$2:$BP$351, 0))), "")</f>
        <v/>
      </c>
      <c r="Z658" s="28"/>
      <c r="AA658" s="314" t="s">
        <v>92</v>
      </c>
      <c r="AB658" s="315"/>
      <c r="AC658" s="316"/>
      <c r="AD658" s="317" t="str">
        <f ca="1">IFERROR(IF(INDEX('Staff List'!$Q$9:$Q$358, MATCH(AK658, 'Staff List'!$B$9:$B$358, 0))="", "", INDEX('Staff List'!$Q$9:$Q$358, MATCH(AK658, 'Staff List'!$B$9:$B$358, 0))), "")</f>
        <v/>
      </c>
      <c r="AE658" s="313"/>
      <c r="AF658" s="313"/>
      <c r="AG658" s="313"/>
      <c r="AH658" s="313"/>
      <c r="AI658" s="313"/>
      <c r="AJ658" s="313"/>
      <c r="AK658" s="75" t="str">
        <f ca="1">IFERROR(IF(AK656="", "", INDEX($BN$2:$BN$351, MATCH(AK656, $BP$2:$BP$351, 0))), "")</f>
        <v/>
      </c>
      <c r="AL658" s="28"/>
      <c r="AM658" s="314" t="s">
        <v>92</v>
      </c>
      <c r="AN658" s="315"/>
      <c r="AO658" s="316"/>
      <c r="AP658" s="317" t="str">
        <f ca="1">IFERROR(IF(INDEX('Staff List'!$Q$9:$Q$358, MATCH(AW658, 'Staff List'!$B$9:$B$358, 0))="", "", INDEX('Staff List'!$Q$9:$Q$358, MATCH(AW658, 'Staff List'!$B$9:$B$358, 0))), "")</f>
        <v/>
      </c>
      <c r="AQ658" s="313"/>
      <c r="AR658" s="313"/>
      <c r="AS658" s="313"/>
      <c r="AT658" s="313"/>
      <c r="AU658" s="313"/>
      <c r="AV658" s="313"/>
      <c r="AW658" s="75" t="str">
        <f ca="1">IFERROR(IF(AW656="", "", INDEX($BN$2:$BN$351, MATCH(AW656, $BP$2:$BP$351, 0))), "")</f>
        <v/>
      </c>
      <c r="AX658" s="28"/>
      <c r="AY658" s="314" t="s">
        <v>92</v>
      </c>
      <c r="AZ658" s="315"/>
      <c r="BA658" s="316"/>
      <c r="BB658" s="317" t="str">
        <f ca="1">IFERROR(IF(INDEX('Staff List'!$Q$9:$Q$358, MATCH(BI658, 'Staff List'!$B$9:$B$358, 0))="", "", INDEX('Staff List'!$Q$9:$Q$358, MATCH(BI658, 'Staff List'!$B$9:$B$358, 0))), "")</f>
        <v/>
      </c>
      <c r="BC658" s="313"/>
      <c r="BD658" s="313"/>
      <c r="BE658" s="313"/>
      <c r="BF658" s="313"/>
      <c r="BG658" s="313"/>
      <c r="BH658" s="313"/>
      <c r="BI658" s="75" t="str">
        <f ca="1">IFERROR(IF(BI656="", "", INDEX($BN$2:$BN$351, MATCH(BI656, $BP$2:$BP$351, 0))), "")</f>
        <v/>
      </c>
      <c r="BJ658" s="29"/>
      <c r="BK658" s="1"/>
    </row>
    <row r="659" spans="1:63" x14ac:dyDescent="0.25">
      <c r="A659" s="1"/>
      <c r="B659" s="27"/>
      <c r="C659" s="318" t="s">
        <v>96</v>
      </c>
      <c r="D659" s="319"/>
      <c r="E659" s="320"/>
      <c r="F659" s="321" t="str">
        <f ca="1">IFERROR(IF(INDEX('Staff List'!$U$9:$U$358, MATCH(M658, 'Staff List'!$B$9:$B$358, 0))="", "", INDEX('Staff List'!$U$9:$U$358, MATCH(M658, 'Staff List'!$B$9:$B$358, 0))), "")</f>
        <v/>
      </c>
      <c r="G659" s="322"/>
      <c r="H659" s="322"/>
      <c r="I659" s="322"/>
      <c r="J659" s="322"/>
      <c r="K659" s="322"/>
      <c r="L659" s="322"/>
      <c r="M659" s="81">
        <f ca="1">BI649+1</f>
        <v>810</v>
      </c>
      <c r="N659" s="28"/>
      <c r="O659" s="318" t="s">
        <v>96</v>
      </c>
      <c r="P659" s="319"/>
      <c r="Q659" s="320"/>
      <c r="R659" s="321" t="str">
        <f ca="1">IFERROR(IF(INDEX('Staff List'!$U$9:$U$358, MATCH(Y658, 'Staff List'!$B$9:$B$358, 0))="", "", INDEX('Staff List'!$U$9:$U$358, MATCH(Y658, 'Staff List'!$B$9:$B$358, 0))), "")</f>
        <v/>
      </c>
      <c r="S659" s="322"/>
      <c r="T659" s="322"/>
      <c r="U659" s="322"/>
      <c r="V659" s="322"/>
      <c r="W659" s="322"/>
      <c r="X659" s="322"/>
      <c r="Y659" s="81">
        <f ca="1">M659+1</f>
        <v>811</v>
      </c>
      <c r="Z659" s="28"/>
      <c r="AA659" s="318" t="s">
        <v>96</v>
      </c>
      <c r="AB659" s="319"/>
      <c r="AC659" s="320"/>
      <c r="AD659" s="321" t="str">
        <f ca="1">IFERROR(IF(INDEX('Staff List'!$U$9:$U$358, MATCH(AK658, 'Staff List'!$B$9:$B$358, 0))="", "", INDEX('Staff List'!$U$9:$U$358, MATCH(AK658, 'Staff List'!$B$9:$B$358, 0))), "")</f>
        <v/>
      </c>
      <c r="AE659" s="322"/>
      <c r="AF659" s="322"/>
      <c r="AG659" s="322"/>
      <c r="AH659" s="322"/>
      <c r="AI659" s="322"/>
      <c r="AJ659" s="322"/>
      <c r="AK659" s="81">
        <f ca="1">Y659+1</f>
        <v>812</v>
      </c>
      <c r="AL659" s="28"/>
      <c r="AM659" s="318" t="s">
        <v>96</v>
      </c>
      <c r="AN659" s="319"/>
      <c r="AO659" s="320"/>
      <c r="AP659" s="321" t="str">
        <f ca="1">IFERROR(IF(INDEX('Staff List'!$U$9:$U$358, MATCH(AW658, 'Staff List'!$B$9:$B$358, 0))="", "", INDEX('Staff List'!$U$9:$U$358, MATCH(AW658, 'Staff List'!$B$9:$B$358, 0))), "")</f>
        <v/>
      </c>
      <c r="AQ659" s="322"/>
      <c r="AR659" s="322"/>
      <c r="AS659" s="322"/>
      <c r="AT659" s="322"/>
      <c r="AU659" s="322"/>
      <c r="AV659" s="322"/>
      <c r="AW659" s="81">
        <f ca="1">AK659+1</f>
        <v>813</v>
      </c>
      <c r="AX659" s="28"/>
      <c r="AY659" s="318" t="s">
        <v>96</v>
      </c>
      <c r="AZ659" s="319"/>
      <c r="BA659" s="320"/>
      <c r="BB659" s="321" t="str">
        <f ca="1">IFERROR(IF(INDEX('Staff List'!$U$9:$U$358, MATCH(BI658, 'Staff List'!$B$9:$B$358, 0))="", "", INDEX('Staff List'!$U$9:$U$358, MATCH(BI658, 'Staff List'!$B$9:$B$358, 0))), "")</f>
        <v/>
      </c>
      <c r="BC659" s="322"/>
      <c r="BD659" s="322"/>
      <c r="BE659" s="322"/>
      <c r="BF659" s="322"/>
      <c r="BG659" s="322"/>
      <c r="BH659" s="322"/>
      <c r="BI659" s="81">
        <f ca="1">AW659+1</f>
        <v>814</v>
      </c>
      <c r="BJ659" s="29"/>
      <c r="BK659" s="1"/>
    </row>
    <row r="660" spans="1:63" x14ac:dyDescent="0.25">
      <c r="A660" s="1"/>
      <c r="B660" s="27"/>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c r="BA660" s="28"/>
      <c r="BB660" s="28"/>
      <c r="BC660" s="28"/>
      <c r="BD660" s="28"/>
      <c r="BE660" s="28"/>
      <c r="BF660" s="28"/>
      <c r="BG660" s="28"/>
      <c r="BH660" s="28"/>
      <c r="BI660" s="28"/>
      <c r="BJ660" s="29"/>
      <c r="BK660" s="1"/>
    </row>
    <row r="661" spans="1:63" x14ac:dyDescent="0.25">
      <c r="A661" s="1"/>
      <c r="B661" s="27"/>
      <c r="C661" s="121" t="str">
        <f ca="1">"Tier "&amp;M667&amp;""</f>
        <v xml:space="preserve">Tier </v>
      </c>
      <c r="D661" s="122"/>
      <c r="E661" s="122"/>
      <c r="F661" s="122"/>
      <c r="G661" s="122"/>
      <c r="H661" s="122"/>
      <c r="I661" s="122"/>
      <c r="J661" s="122"/>
      <c r="K661" s="122"/>
      <c r="L661" s="122"/>
      <c r="M661" s="239"/>
      <c r="N661" s="28"/>
      <c r="O661" s="121" t="str">
        <f ca="1">"Tier "&amp;Y667&amp;""</f>
        <v xml:space="preserve">Tier </v>
      </c>
      <c r="P661" s="122"/>
      <c r="Q661" s="122"/>
      <c r="R661" s="122"/>
      <c r="S661" s="122"/>
      <c r="T661" s="122"/>
      <c r="U661" s="122"/>
      <c r="V661" s="122"/>
      <c r="W661" s="122"/>
      <c r="X661" s="122"/>
      <c r="Y661" s="239"/>
      <c r="Z661" s="28"/>
      <c r="AA661" s="121" t="str">
        <f ca="1">"Tier "&amp;AK667&amp;""</f>
        <v xml:space="preserve">Tier </v>
      </c>
      <c r="AB661" s="122"/>
      <c r="AC661" s="122"/>
      <c r="AD661" s="122"/>
      <c r="AE661" s="122"/>
      <c r="AF661" s="122"/>
      <c r="AG661" s="122"/>
      <c r="AH661" s="122"/>
      <c r="AI661" s="122"/>
      <c r="AJ661" s="122"/>
      <c r="AK661" s="239"/>
      <c r="AL661" s="28"/>
      <c r="AM661" s="121" t="str">
        <f ca="1">"Tier "&amp;AW667&amp;""</f>
        <v xml:space="preserve">Tier </v>
      </c>
      <c r="AN661" s="122"/>
      <c r="AO661" s="122"/>
      <c r="AP661" s="122"/>
      <c r="AQ661" s="122"/>
      <c r="AR661" s="122"/>
      <c r="AS661" s="122"/>
      <c r="AT661" s="122"/>
      <c r="AU661" s="122"/>
      <c r="AV661" s="122"/>
      <c r="AW661" s="239"/>
      <c r="AX661" s="28"/>
      <c r="AY661" s="121" t="str">
        <f ca="1">"Tier "&amp;BI667&amp;""</f>
        <v xml:space="preserve">Tier </v>
      </c>
      <c r="AZ661" s="122"/>
      <c r="BA661" s="122"/>
      <c r="BB661" s="122"/>
      <c r="BC661" s="122"/>
      <c r="BD661" s="122"/>
      <c r="BE661" s="122"/>
      <c r="BF661" s="122"/>
      <c r="BG661" s="122"/>
      <c r="BH661" s="122"/>
      <c r="BI661" s="239"/>
      <c r="BJ661" s="29"/>
      <c r="BK661" s="1"/>
    </row>
    <row r="662" spans="1:63" x14ac:dyDescent="0.25">
      <c r="A662" s="1"/>
      <c r="B662" s="27"/>
      <c r="C662" s="326" t="s">
        <v>91</v>
      </c>
      <c r="D662" s="325"/>
      <c r="E662" s="327"/>
      <c r="F662" s="328" t="str">
        <f ca="1">IFERROR(IF(INDEX('Staff List'!$C$9:$C$358, MATCH(M668, 'Staff List'!$B$9:$B$358, 0))="", "", INDEX('Staff List'!$C$9:$C$358, MATCH(M668, 'Staff List'!$B$9:$B$358, 0))), "")</f>
        <v/>
      </c>
      <c r="G662" s="329"/>
      <c r="H662" s="329"/>
      <c r="I662" s="329"/>
      <c r="J662" s="329"/>
      <c r="K662" s="329"/>
      <c r="L662" s="329"/>
      <c r="M662" s="330"/>
      <c r="N662" s="28"/>
      <c r="O662" s="326" t="s">
        <v>91</v>
      </c>
      <c r="P662" s="325"/>
      <c r="Q662" s="327"/>
      <c r="R662" s="328" t="str">
        <f ca="1">IFERROR(IF(INDEX('Staff List'!$C$9:$C$358, MATCH(Y668, 'Staff List'!$B$9:$B$358, 0))="", "", INDEX('Staff List'!$C$9:$C$358, MATCH(Y668, 'Staff List'!$B$9:$B$358, 0))), "")</f>
        <v/>
      </c>
      <c r="S662" s="329"/>
      <c r="T662" s="329"/>
      <c r="U662" s="329"/>
      <c r="V662" s="329"/>
      <c r="W662" s="329"/>
      <c r="X662" s="329"/>
      <c r="Y662" s="330"/>
      <c r="Z662" s="28"/>
      <c r="AA662" s="326" t="s">
        <v>91</v>
      </c>
      <c r="AB662" s="325"/>
      <c r="AC662" s="327"/>
      <c r="AD662" s="328" t="str">
        <f ca="1">IFERROR(IF(INDEX('Staff List'!$C$9:$C$358, MATCH(AK668, 'Staff List'!$B$9:$B$358, 0))="", "", INDEX('Staff List'!$C$9:$C$358, MATCH(AK668, 'Staff List'!$B$9:$B$358, 0))), "")</f>
        <v/>
      </c>
      <c r="AE662" s="329"/>
      <c r="AF662" s="329"/>
      <c r="AG662" s="329"/>
      <c r="AH662" s="329"/>
      <c r="AI662" s="329"/>
      <c r="AJ662" s="329"/>
      <c r="AK662" s="330"/>
      <c r="AL662" s="28"/>
      <c r="AM662" s="326" t="s">
        <v>91</v>
      </c>
      <c r="AN662" s="325"/>
      <c r="AO662" s="327"/>
      <c r="AP662" s="328" t="str">
        <f ca="1">IFERROR(IF(INDEX('Staff List'!$C$9:$C$358, MATCH(AW668, 'Staff List'!$B$9:$B$358, 0))="", "", INDEX('Staff List'!$C$9:$C$358, MATCH(AW668, 'Staff List'!$B$9:$B$358, 0))), "")</f>
        <v/>
      </c>
      <c r="AQ662" s="329"/>
      <c r="AR662" s="329"/>
      <c r="AS662" s="329"/>
      <c r="AT662" s="329"/>
      <c r="AU662" s="329"/>
      <c r="AV662" s="329"/>
      <c r="AW662" s="330"/>
      <c r="AX662" s="28"/>
      <c r="AY662" s="326" t="s">
        <v>91</v>
      </c>
      <c r="AZ662" s="325"/>
      <c r="BA662" s="327"/>
      <c r="BB662" s="328" t="str">
        <f ca="1">IFERROR(IF(INDEX('Staff List'!$C$9:$C$358, MATCH(BI668, 'Staff List'!$B$9:$B$358, 0))="", "", INDEX('Staff List'!$C$9:$C$358, MATCH(BI668, 'Staff List'!$B$9:$B$358, 0))), "")</f>
        <v/>
      </c>
      <c r="BC662" s="329"/>
      <c r="BD662" s="329"/>
      <c r="BE662" s="329"/>
      <c r="BF662" s="329"/>
      <c r="BG662" s="329"/>
      <c r="BH662" s="329"/>
      <c r="BI662" s="330"/>
      <c r="BJ662" s="29"/>
      <c r="BK662" s="1"/>
    </row>
    <row r="663" spans="1:63" x14ac:dyDescent="0.25">
      <c r="A663" s="1"/>
      <c r="B663" s="27"/>
      <c r="C663" s="332" t="s">
        <v>90</v>
      </c>
      <c r="D663" s="333"/>
      <c r="E663" s="72" t="str">
        <f ca="1">IFERROR(INDEX('Staff List'!$K$9:$K$358, MATCH(M668, 'Staff List'!$B$9:$B$358, 0)), "")</f>
        <v/>
      </c>
      <c r="F663" s="317" t="str">
        <f ca="1">IFERROR(IF(INDEX('Staff List'!$D$9:$D$358, MATCH(M668, 'Staff List'!$B$9:$B$358, 0))="", "", INDEX('Staff List'!$D$9:$D$358, MATCH(M668, 'Staff List'!$B$9:$B$358, 0))), "")</f>
        <v/>
      </c>
      <c r="G663" s="313"/>
      <c r="H663" s="313"/>
      <c r="I663" s="313"/>
      <c r="J663" s="313"/>
      <c r="K663" s="313"/>
      <c r="L663" s="313"/>
      <c r="M663" s="331"/>
      <c r="N663" s="28"/>
      <c r="O663" s="332" t="s">
        <v>90</v>
      </c>
      <c r="P663" s="333"/>
      <c r="Q663" s="72" t="str">
        <f ca="1">IFERROR(INDEX('Staff List'!$K$9:$K$358, MATCH(Y668, 'Staff List'!$B$9:$B$358, 0)), "")</f>
        <v/>
      </c>
      <c r="R663" s="317" t="str">
        <f ca="1">IFERROR(IF(INDEX('Staff List'!$D$9:$D$358, MATCH(Y668, 'Staff List'!$B$9:$B$358, 0))="", "", INDEX('Staff List'!$D$9:$D$358, MATCH(Y668, 'Staff List'!$B$9:$B$358, 0))), "")</f>
        <v/>
      </c>
      <c r="S663" s="313"/>
      <c r="T663" s="313"/>
      <c r="U663" s="313"/>
      <c r="V663" s="313"/>
      <c r="W663" s="313"/>
      <c r="X663" s="313"/>
      <c r="Y663" s="331"/>
      <c r="Z663" s="28"/>
      <c r="AA663" s="332" t="s">
        <v>90</v>
      </c>
      <c r="AB663" s="333"/>
      <c r="AC663" s="72" t="str">
        <f ca="1">IFERROR(INDEX('Staff List'!$K$9:$K$358, MATCH(AK668, 'Staff List'!$B$9:$B$358, 0)), "")</f>
        <v/>
      </c>
      <c r="AD663" s="317" t="str">
        <f ca="1">IFERROR(IF(INDEX('Staff List'!$D$9:$D$358, MATCH(AK668, 'Staff List'!$B$9:$B$358, 0))="", "", INDEX('Staff List'!$D$9:$D$358, MATCH(AK668, 'Staff List'!$B$9:$B$358, 0))), "")</f>
        <v/>
      </c>
      <c r="AE663" s="313"/>
      <c r="AF663" s="313"/>
      <c r="AG663" s="313"/>
      <c r="AH663" s="313"/>
      <c r="AI663" s="313"/>
      <c r="AJ663" s="313"/>
      <c r="AK663" s="331"/>
      <c r="AL663" s="28"/>
      <c r="AM663" s="332" t="s">
        <v>90</v>
      </c>
      <c r="AN663" s="333"/>
      <c r="AO663" s="72" t="str">
        <f ca="1">IFERROR(INDEX('Staff List'!$K$9:$K$358, MATCH(AW668, 'Staff List'!$B$9:$B$358, 0)), "")</f>
        <v/>
      </c>
      <c r="AP663" s="317" t="str">
        <f ca="1">IFERROR(IF(INDEX('Staff List'!$D$9:$D$358, MATCH(AW668, 'Staff List'!$B$9:$B$358, 0))="", "", INDEX('Staff List'!$D$9:$D$358, MATCH(AW668, 'Staff List'!$B$9:$B$358, 0))), "")</f>
        <v/>
      </c>
      <c r="AQ663" s="313"/>
      <c r="AR663" s="313"/>
      <c r="AS663" s="313"/>
      <c r="AT663" s="313"/>
      <c r="AU663" s="313"/>
      <c r="AV663" s="313"/>
      <c r="AW663" s="331"/>
      <c r="AX663" s="28"/>
      <c r="AY663" s="332" t="s">
        <v>90</v>
      </c>
      <c r="AZ663" s="333"/>
      <c r="BA663" s="72" t="str">
        <f ca="1">IFERROR(INDEX('Staff List'!$K$9:$K$358, MATCH(BI668, 'Staff List'!$B$9:$B$358, 0)), "")</f>
        <v/>
      </c>
      <c r="BB663" s="317" t="str">
        <f ca="1">IFERROR(IF(INDEX('Staff List'!$D$9:$D$358, MATCH(BI668, 'Staff List'!$B$9:$B$358, 0))="", "", INDEX('Staff List'!$D$9:$D$358, MATCH(BI668, 'Staff List'!$B$9:$B$358, 0))), "")</f>
        <v/>
      </c>
      <c r="BC663" s="313"/>
      <c r="BD663" s="313"/>
      <c r="BE663" s="313"/>
      <c r="BF663" s="313"/>
      <c r="BG663" s="313"/>
      <c r="BH663" s="313"/>
      <c r="BI663" s="331"/>
      <c r="BJ663" s="29"/>
      <c r="BK663" s="1"/>
    </row>
    <row r="664" spans="1:63" x14ac:dyDescent="0.25">
      <c r="A664" s="1"/>
      <c r="B664" s="27"/>
      <c r="C664" s="314" t="s">
        <v>95</v>
      </c>
      <c r="D664" s="315"/>
      <c r="E664" s="315"/>
      <c r="F664" s="325"/>
      <c r="G664" s="73" t="str">
        <f ca="1">IFERROR(INDEX('Staff List'!$H$9:$H$358, MATCH(M668, 'Staff List'!$B$9:$B$358, 0)), "")</f>
        <v/>
      </c>
      <c r="H664" s="323" t="str">
        <f ca="1">IFERROR(INDEX('Staff List'!$AU$6:$AU$10, MATCH(G664, 'Staff List'!$AJ$6:$AJ$10, 0)), "")</f>
        <v/>
      </c>
      <c r="I664" s="324"/>
      <c r="J664" s="324"/>
      <c r="K664" s="324"/>
      <c r="L664" s="324"/>
      <c r="M664" s="331"/>
      <c r="N664" s="28"/>
      <c r="O664" s="314" t="s">
        <v>95</v>
      </c>
      <c r="P664" s="315"/>
      <c r="Q664" s="315"/>
      <c r="R664" s="325"/>
      <c r="S664" s="73" t="str">
        <f ca="1">IFERROR(INDEX('Staff List'!$H$9:$H$358, MATCH(Y668, 'Staff List'!$B$9:$B$358, 0)), "")</f>
        <v/>
      </c>
      <c r="T664" s="323" t="str">
        <f ca="1">IFERROR(INDEX('Staff List'!$AU$6:$AU$10, MATCH(S664, 'Staff List'!$AJ$6:$AJ$10, 0)), "")</f>
        <v/>
      </c>
      <c r="U664" s="324"/>
      <c r="V664" s="324"/>
      <c r="W664" s="324"/>
      <c r="X664" s="324"/>
      <c r="Y664" s="331"/>
      <c r="Z664" s="28"/>
      <c r="AA664" s="314" t="s">
        <v>95</v>
      </c>
      <c r="AB664" s="315"/>
      <c r="AC664" s="315"/>
      <c r="AD664" s="325"/>
      <c r="AE664" s="73" t="str">
        <f ca="1">IFERROR(INDEX('Staff List'!$H$9:$H$358, MATCH(AK668, 'Staff List'!$B$9:$B$358, 0)), "")</f>
        <v/>
      </c>
      <c r="AF664" s="323" t="str">
        <f ca="1">IFERROR(INDEX('Staff List'!$AU$6:$AU$10, MATCH(AE664, 'Staff List'!$AJ$6:$AJ$10, 0)), "")</f>
        <v/>
      </c>
      <c r="AG664" s="324"/>
      <c r="AH664" s="324"/>
      <c r="AI664" s="324"/>
      <c r="AJ664" s="324"/>
      <c r="AK664" s="331"/>
      <c r="AL664" s="28"/>
      <c r="AM664" s="314" t="s">
        <v>95</v>
      </c>
      <c r="AN664" s="315"/>
      <c r="AO664" s="315"/>
      <c r="AP664" s="325"/>
      <c r="AQ664" s="73" t="str">
        <f ca="1">IFERROR(INDEX('Staff List'!$H$9:$H$358, MATCH(AW668, 'Staff List'!$B$9:$B$358, 0)), "")</f>
        <v/>
      </c>
      <c r="AR664" s="323" t="str">
        <f ca="1">IFERROR(INDEX('Staff List'!$AU$6:$AU$10, MATCH(AQ664, 'Staff List'!$AJ$6:$AJ$10, 0)), "")</f>
        <v/>
      </c>
      <c r="AS664" s="324"/>
      <c r="AT664" s="324"/>
      <c r="AU664" s="324"/>
      <c r="AV664" s="324"/>
      <c r="AW664" s="331"/>
      <c r="AX664" s="28"/>
      <c r="AY664" s="314" t="s">
        <v>95</v>
      </c>
      <c r="AZ664" s="315"/>
      <c r="BA664" s="315"/>
      <c r="BB664" s="325"/>
      <c r="BC664" s="73" t="str">
        <f ca="1">IFERROR(INDEX('Staff List'!$H$9:$H$358, MATCH(BI668, 'Staff List'!$B$9:$B$358, 0)), "")</f>
        <v/>
      </c>
      <c r="BD664" s="323" t="str">
        <f ca="1">IFERROR(INDEX('Staff List'!$AU$6:$AU$10, MATCH(BC664, 'Staff List'!$AJ$6:$AJ$10, 0)), "")</f>
        <v/>
      </c>
      <c r="BE664" s="324"/>
      <c r="BF664" s="324"/>
      <c r="BG664" s="324"/>
      <c r="BH664" s="324"/>
      <c r="BI664" s="331"/>
      <c r="BJ664" s="29"/>
      <c r="BK664" s="1"/>
    </row>
    <row r="665" spans="1:63" x14ac:dyDescent="0.25">
      <c r="A665" s="1"/>
      <c r="B665" s="27"/>
      <c r="C665" s="314" t="s">
        <v>94</v>
      </c>
      <c r="D665" s="315"/>
      <c r="E665" s="315"/>
      <c r="F665" s="315"/>
      <c r="G665" s="74" t="str">
        <f ca="1">IFERROR(INDEX('Staff List'!$G$9:$G$358, MATCH(M668, 'Staff List'!$B$9:$B$358, 0)), "")</f>
        <v/>
      </c>
      <c r="H665" s="317" t="str">
        <f ca="1">IFERROR(INDEX('Staff List'!$AP$6:$AP$8, MATCH(G665, 'Staff List'!$AI$6:$AI$8, 0)), "")</f>
        <v/>
      </c>
      <c r="I665" s="313"/>
      <c r="J665" s="313"/>
      <c r="K665" s="313"/>
      <c r="L665" s="313"/>
      <c r="M665" s="331"/>
      <c r="N665" s="28"/>
      <c r="O665" s="314" t="s">
        <v>94</v>
      </c>
      <c r="P665" s="315"/>
      <c r="Q665" s="315"/>
      <c r="R665" s="315"/>
      <c r="S665" s="74" t="str">
        <f ca="1">IFERROR(INDEX('Staff List'!$G$9:$G$358, MATCH(Y668, 'Staff List'!$B$9:$B$358, 0)), "")</f>
        <v/>
      </c>
      <c r="T665" s="317" t="str">
        <f ca="1">IFERROR(INDEX('Staff List'!$AP$6:$AP$8, MATCH(S665, 'Staff List'!$AI$6:$AI$8, 0)), "")</f>
        <v/>
      </c>
      <c r="U665" s="313"/>
      <c r="V665" s="313"/>
      <c r="W665" s="313"/>
      <c r="X665" s="313"/>
      <c r="Y665" s="331"/>
      <c r="Z665" s="28"/>
      <c r="AA665" s="314" t="s">
        <v>94</v>
      </c>
      <c r="AB665" s="315"/>
      <c r="AC665" s="315"/>
      <c r="AD665" s="315"/>
      <c r="AE665" s="74" t="str">
        <f ca="1">IFERROR(INDEX('Staff List'!$G$9:$G$358, MATCH(AK668, 'Staff List'!$B$9:$B$358, 0)), "")</f>
        <v/>
      </c>
      <c r="AF665" s="317" t="str">
        <f ca="1">IFERROR(INDEX('Staff List'!$AP$6:$AP$8, MATCH(AE665, 'Staff List'!$AI$6:$AI$8, 0)), "")</f>
        <v/>
      </c>
      <c r="AG665" s="313"/>
      <c r="AH665" s="313"/>
      <c r="AI665" s="313"/>
      <c r="AJ665" s="313"/>
      <c r="AK665" s="331"/>
      <c r="AL665" s="28"/>
      <c r="AM665" s="314" t="s">
        <v>94</v>
      </c>
      <c r="AN665" s="315"/>
      <c r="AO665" s="315"/>
      <c r="AP665" s="315"/>
      <c r="AQ665" s="74" t="str">
        <f ca="1">IFERROR(INDEX('Staff List'!$G$9:$G$358, MATCH(AW668, 'Staff List'!$B$9:$B$358, 0)), "")</f>
        <v/>
      </c>
      <c r="AR665" s="317" t="str">
        <f ca="1">IFERROR(INDEX('Staff List'!$AP$6:$AP$8, MATCH(AQ665, 'Staff List'!$AI$6:$AI$8, 0)), "")</f>
        <v/>
      </c>
      <c r="AS665" s="313"/>
      <c r="AT665" s="313"/>
      <c r="AU665" s="313"/>
      <c r="AV665" s="313"/>
      <c r="AW665" s="331"/>
      <c r="AX665" s="28"/>
      <c r="AY665" s="314" t="s">
        <v>94</v>
      </c>
      <c r="AZ665" s="315"/>
      <c r="BA665" s="315"/>
      <c r="BB665" s="315"/>
      <c r="BC665" s="74" t="str">
        <f ca="1">IFERROR(INDEX('Staff List'!$G$9:$G$358, MATCH(BI668, 'Staff List'!$B$9:$B$358, 0)), "")</f>
        <v/>
      </c>
      <c r="BD665" s="317" t="str">
        <f ca="1">IFERROR(INDEX('Staff List'!$AP$6:$AP$8, MATCH(BC665, 'Staff List'!$AI$6:$AI$8, 0)), "")</f>
        <v/>
      </c>
      <c r="BE665" s="313"/>
      <c r="BF665" s="313"/>
      <c r="BG665" s="313"/>
      <c r="BH665" s="313"/>
      <c r="BI665" s="331"/>
      <c r="BJ665" s="29"/>
      <c r="BK665" s="1"/>
    </row>
    <row r="666" spans="1:63" x14ac:dyDescent="0.25">
      <c r="A666" s="1"/>
      <c r="B666" s="27"/>
      <c r="C666" s="314" t="s">
        <v>97</v>
      </c>
      <c r="D666" s="315"/>
      <c r="E666" s="315"/>
      <c r="F666" s="319"/>
      <c r="G666" s="320"/>
      <c r="H666" s="317" t="str">
        <f ca="1">IFERROR(INDEX('Staff List'!$AT$6:$AT$8, MATCH(E663, 'Staff List'!$AM$6:$AM$8, 0)), "")</f>
        <v/>
      </c>
      <c r="I666" s="313"/>
      <c r="J666" s="313"/>
      <c r="K666" s="313"/>
      <c r="L666" s="313"/>
      <c r="M666" s="75" t="e">
        <f ca="1">INDEX($BY$2:$BY$401, MATCH(M669, $BT$2:$BT$401, 0))</f>
        <v>#N/A</v>
      </c>
      <c r="N666" s="28"/>
      <c r="O666" s="314" t="s">
        <v>97</v>
      </c>
      <c r="P666" s="315"/>
      <c r="Q666" s="315"/>
      <c r="R666" s="319"/>
      <c r="S666" s="320"/>
      <c r="T666" s="317" t="str">
        <f ca="1">IFERROR(INDEX('Staff List'!$AT$6:$AT$8, MATCH(Q663, 'Staff List'!$AM$6:$AM$8, 0)), "")</f>
        <v/>
      </c>
      <c r="U666" s="313"/>
      <c r="V666" s="313"/>
      <c r="W666" s="313"/>
      <c r="X666" s="313"/>
      <c r="Y666" s="75" t="e">
        <f ca="1">INDEX($BY$2:$BY$401, MATCH(Y669, $BT$2:$BT$401, 0))</f>
        <v>#N/A</v>
      </c>
      <c r="Z666" s="28"/>
      <c r="AA666" s="314" t="s">
        <v>97</v>
      </c>
      <c r="AB666" s="315"/>
      <c r="AC666" s="315"/>
      <c r="AD666" s="319"/>
      <c r="AE666" s="320"/>
      <c r="AF666" s="317" t="str">
        <f ca="1">IFERROR(INDEX('Staff List'!$AT$6:$AT$8, MATCH(AC663, 'Staff List'!$AM$6:$AM$8, 0)), "")</f>
        <v/>
      </c>
      <c r="AG666" s="313"/>
      <c r="AH666" s="313"/>
      <c r="AI666" s="313"/>
      <c r="AJ666" s="313"/>
      <c r="AK666" s="75" t="e">
        <f ca="1">INDEX($BY$2:$BY$401, MATCH(AK669, $BT$2:$BT$401, 0))</f>
        <v>#N/A</v>
      </c>
      <c r="AL666" s="28"/>
      <c r="AM666" s="314" t="s">
        <v>97</v>
      </c>
      <c r="AN666" s="315"/>
      <c r="AO666" s="315"/>
      <c r="AP666" s="319"/>
      <c r="AQ666" s="320"/>
      <c r="AR666" s="317" t="str">
        <f ca="1">IFERROR(INDEX('Staff List'!$AT$6:$AT$8, MATCH(AO663, 'Staff List'!$AM$6:$AM$8, 0)), "")</f>
        <v/>
      </c>
      <c r="AS666" s="313"/>
      <c r="AT666" s="313"/>
      <c r="AU666" s="313"/>
      <c r="AV666" s="313"/>
      <c r="AW666" s="75" t="e">
        <f ca="1">INDEX($BY$2:$BY$401, MATCH(AW669, $BT$2:$BT$401, 0))</f>
        <v>#N/A</v>
      </c>
      <c r="AX666" s="28"/>
      <c r="AY666" s="314" t="s">
        <v>97</v>
      </c>
      <c r="AZ666" s="315"/>
      <c r="BA666" s="315"/>
      <c r="BB666" s="319"/>
      <c r="BC666" s="320"/>
      <c r="BD666" s="317" t="str">
        <f ca="1">IFERROR(INDEX('Staff List'!$AT$6:$AT$8, MATCH(BA663, 'Staff List'!$AM$6:$AM$8, 0)), "")</f>
        <v/>
      </c>
      <c r="BE666" s="313"/>
      <c r="BF666" s="313"/>
      <c r="BG666" s="313"/>
      <c r="BH666" s="313"/>
      <c r="BI666" s="75" t="e">
        <f ca="1">INDEX($BY$2:$BY$401, MATCH(BI669, $BT$2:$BT$401, 0))</f>
        <v>#N/A</v>
      </c>
      <c r="BJ666" s="29"/>
      <c r="BK666" s="1"/>
    </row>
    <row r="667" spans="1:63" x14ac:dyDescent="0.25">
      <c r="A667" s="1"/>
      <c r="B667" s="27"/>
      <c r="C667" s="314" t="s">
        <v>93</v>
      </c>
      <c r="D667" s="315"/>
      <c r="E667" s="316"/>
      <c r="F667" s="313" t="str">
        <f ca="1">IFERROR(IF(INDEX('Staff List'!$M$9:$M$358, MATCH(M668, 'Staff List'!$B$9:$B$358, 0))="", "", INDEX('Staff List'!$M$9:$M$358, MATCH(M668, 'Staff List'!$B$9:$B$358, 0))), "")</f>
        <v/>
      </c>
      <c r="G667" s="313"/>
      <c r="H667" s="313"/>
      <c r="I667" s="313"/>
      <c r="J667" s="313"/>
      <c r="K667" s="313"/>
      <c r="L667" s="313"/>
      <c r="M667" s="75" t="str">
        <f ca="1">IFERROR(INDEX($BO$2:$BO$351, MATCH(M666, $BP$2:$BP$351, 0)), "")</f>
        <v/>
      </c>
      <c r="N667" s="28"/>
      <c r="O667" s="314" t="s">
        <v>93</v>
      </c>
      <c r="P667" s="315"/>
      <c r="Q667" s="316"/>
      <c r="R667" s="313" t="str">
        <f ca="1">IFERROR(IF(INDEX('Staff List'!$M$9:$M$358, MATCH(Y668, 'Staff List'!$B$9:$B$358, 0))="", "", INDEX('Staff List'!$M$9:$M$358, MATCH(Y668, 'Staff List'!$B$9:$B$358, 0))), "")</f>
        <v/>
      </c>
      <c r="S667" s="313"/>
      <c r="T667" s="313"/>
      <c r="U667" s="313"/>
      <c r="V667" s="313"/>
      <c r="W667" s="313"/>
      <c r="X667" s="313"/>
      <c r="Y667" s="75" t="str">
        <f ca="1">IFERROR(INDEX($BO$2:$BO$351, MATCH(Y666, $BP$2:$BP$351, 0)), "")</f>
        <v/>
      </c>
      <c r="Z667" s="28"/>
      <c r="AA667" s="314" t="s">
        <v>93</v>
      </c>
      <c r="AB667" s="315"/>
      <c r="AC667" s="316"/>
      <c r="AD667" s="313" t="str">
        <f ca="1">IFERROR(IF(INDEX('Staff List'!$M$9:$M$358, MATCH(AK668, 'Staff List'!$B$9:$B$358, 0))="", "", INDEX('Staff List'!$M$9:$M$358, MATCH(AK668, 'Staff List'!$B$9:$B$358, 0))), "")</f>
        <v/>
      </c>
      <c r="AE667" s="313"/>
      <c r="AF667" s="313"/>
      <c r="AG667" s="313"/>
      <c r="AH667" s="313"/>
      <c r="AI667" s="313"/>
      <c r="AJ667" s="313"/>
      <c r="AK667" s="75" t="str">
        <f ca="1">IFERROR(INDEX($BO$2:$BO$351, MATCH(AK666, $BP$2:$BP$351, 0)), "")</f>
        <v/>
      </c>
      <c r="AL667" s="28"/>
      <c r="AM667" s="314" t="s">
        <v>93</v>
      </c>
      <c r="AN667" s="315"/>
      <c r="AO667" s="316"/>
      <c r="AP667" s="313" t="str">
        <f ca="1">IFERROR(IF(INDEX('Staff List'!$M$9:$M$358, MATCH(AW668, 'Staff List'!$B$9:$B$358, 0))="", "", INDEX('Staff List'!$M$9:$M$358, MATCH(AW668, 'Staff List'!$B$9:$B$358, 0))), "")</f>
        <v/>
      </c>
      <c r="AQ667" s="313"/>
      <c r="AR667" s="313"/>
      <c r="AS667" s="313"/>
      <c r="AT667" s="313"/>
      <c r="AU667" s="313"/>
      <c r="AV667" s="313"/>
      <c r="AW667" s="75" t="str">
        <f ca="1">IFERROR(INDEX($BO$2:$BO$351, MATCH(AW666, $BP$2:$BP$351, 0)), "")</f>
        <v/>
      </c>
      <c r="AX667" s="28"/>
      <c r="AY667" s="314" t="s">
        <v>93</v>
      </c>
      <c r="AZ667" s="315"/>
      <c r="BA667" s="316"/>
      <c r="BB667" s="313" t="str">
        <f ca="1">IFERROR(IF(INDEX('Staff List'!$M$9:$M$358, MATCH(BI668, 'Staff List'!$B$9:$B$358, 0))="", "", INDEX('Staff List'!$M$9:$M$358, MATCH(BI668, 'Staff List'!$B$9:$B$358, 0))), "")</f>
        <v/>
      </c>
      <c r="BC667" s="313"/>
      <c r="BD667" s="313"/>
      <c r="BE667" s="313"/>
      <c r="BF667" s="313"/>
      <c r="BG667" s="313"/>
      <c r="BH667" s="313"/>
      <c r="BI667" s="75" t="str">
        <f ca="1">IFERROR(INDEX($BO$2:$BO$351, MATCH(BI666, $BP$2:$BP$351, 0)), "")</f>
        <v/>
      </c>
      <c r="BJ667" s="29"/>
      <c r="BK667" s="1"/>
    </row>
    <row r="668" spans="1:63" x14ac:dyDescent="0.25">
      <c r="A668" s="1"/>
      <c r="B668" s="27"/>
      <c r="C668" s="314" t="s">
        <v>92</v>
      </c>
      <c r="D668" s="315"/>
      <c r="E668" s="316"/>
      <c r="F668" s="317" t="str">
        <f ca="1">IFERROR(IF(INDEX('Staff List'!$Q$9:$Q$358, MATCH(M668, 'Staff List'!$B$9:$B$358, 0))="", "", INDEX('Staff List'!$Q$9:$Q$358, MATCH(M668, 'Staff List'!$B$9:$B$358, 0))), "")</f>
        <v/>
      </c>
      <c r="G668" s="313"/>
      <c r="H668" s="313"/>
      <c r="I668" s="313"/>
      <c r="J668" s="313"/>
      <c r="K668" s="313"/>
      <c r="L668" s="313"/>
      <c r="M668" s="75" t="str">
        <f ca="1">IFERROR(IF(M666="", "", INDEX($BN$2:$BN$351, MATCH(M666, $BP$2:$BP$351, 0))), "")</f>
        <v/>
      </c>
      <c r="N668" s="28"/>
      <c r="O668" s="314" t="s">
        <v>92</v>
      </c>
      <c r="P668" s="315"/>
      <c r="Q668" s="316"/>
      <c r="R668" s="317" t="str">
        <f ca="1">IFERROR(IF(INDEX('Staff List'!$Q$9:$Q$358, MATCH(Y668, 'Staff List'!$B$9:$B$358, 0))="", "", INDEX('Staff List'!$Q$9:$Q$358, MATCH(Y668, 'Staff List'!$B$9:$B$358, 0))), "")</f>
        <v/>
      </c>
      <c r="S668" s="313"/>
      <c r="T668" s="313"/>
      <c r="U668" s="313"/>
      <c r="V668" s="313"/>
      <c r="W668" s="313"/>
      <c r="X668" s="313"/>
      <c r="Y668" s="75" t="str">
        <f ca="1">IFERROR(IF(Y666="", "", INDEX($BN$2:$BN$351, MATCH(Y666, $BP$2:$BP$351, 0))), "")</f>
        <v/>
      </c>
      <c r="Z668" s="28"/>
      <c r="AA668" s="314" t="s">
        <v>92</v>
      </c>
      <c r="AB668" s="315"/>
      <c r="AC668" s="316"/>
      <c r="AD668" s="317" t="str">
        <f ca="1">IFERROR(IF(INDEX('Staff List'!$Q$9:$Q$358, MATCH(AK668, 'Staff List'!$B$9:$B$358, 0))="", "", INDEX('Staff List'!$Q$9:$Q$358, MATCH(AK668, 'Staff List'!$B$9:$B$358, 0))), "")</f>
        <v/>
      </c>
      <c r="AE668" s="313"/>
      <c r="AF668" s="313"/>
      <c r="AG668" s="313"/>
      <c r="AH668" s="313"/>
      <c r="AI668" s="313"/>
      <c r="AJ668" s="313"/>
      <c r="AK668" s="75" t="str">
        <f ca="1">IFERROR(IF(AK666="", "", INDEX($BN$2:$BN$351, MATCH(AK666, $BP$2:$BP$351, 0))), "")</f>
        <v/>
      </c>
      <c r="AL668" s="28"/>
      <c r="AM668" s="314" t="s">
        <v>92</v>
      </c>
      <c r="AN668" s="315"/>
      <c r="AO668" s="316"/>
      <c r="AP668" s="317" t="str">
        <f ca="1">IFERROR(IF(INDEX('Staff List'!$Q$9:$Q$358, MATCH(AW668, 'Staff List'!$B$9:$B$358, 0))="", "", INDEX('Staff List'!$Q$9:$Q$358, MATCH(AW668, 'Staff List'!$B$9:$B$358, 0))), "")</f>
        <v/>
      </c>
      <c r="AQ668" s="313"/>
      <c r="AR668" s="313"/>
      <c r="AS668" s="313"/>
      <c r="AT668" s="313"/>
      <c r="AU668" s="313"/>
      <c r="AV668" s="313"/>
      <c r="AW668" s="75" t="str">
        <f ca="1">IFERROR(IF(AW666="", "", INDEX($BN$2:$BN$351, MATCH(AW666, $BP$2:$BP$351, 0))), "")</f>
        <v/>
      </c>
      <c r="AX668" s="28"/>
      <c r="AY668" s="314" t="s">
        <v>92</v>
      </c>
      <c r="AZ668" s="315"/>
      <c r="BA668" s="316"/>
      <c r="BB668" s="317" t="str">
        <f ca="1">IFERROR(IF(INDEX('Staff List'!$Q$9:$Q$358, MATCH(BI668, 'Staff List'!$B$9:$B$358, 0))="", "", INDEX('Staff List'!$Q$9:$Q$358, MATCH(BI668, 'Staff List'!$B$9:$B$358, 0))), "")</f>
        <v/>
      </c>
      <c r="BC668" s="313"/>
      <c r="BD668" s="313"/>
      <c r="BE668" s="313"/>
      <c r="BF668" s="313"/>
      <c r="BG668" s="313"/>
      <c r="BH668" s="313"/>
      <c r="BI668" s="75" t="str">
        <f ca="1">IFERROR(IF(BI666="", "", INDEX($BN$2:$BN$351, MATCH(BI666, $BP$2:$BP$351, 0))), "")</f>
        <v/>
      </c>
      <c r="BJ668" s="29"/>
      <c r="BK668" s="1"/>
    </row>
    <row r="669" spans="1:63" x14ac:dyDescent="0.25">
      <c r="A669" s="1"/>
      <c r="B669" s="27"/>
      <c r="C669" s="318" t="s">
        <v>96</v>
      </c>
      <c r="D669" s="319"/>
      <c r="E669" s="320"/>
      <c r="F669" s="321" t="str">
        <f ca="1">IFERROR(IF(INDEX('Staff List'!$U$9:$U$358, MATCH(M668, 'Staff List'!$B$9:$B$358, 0))="", "", INDEX('Staff List'!$U$9:$U$358, MATCH(M668, 'Staff List'!$B$9:$B$358, 0))), "")</f>
        <v/>
      </c>
      <c r="G669" s="322"/>
      <c r="H669" s="322"/>
      <c r="I669" s="322"/>
      <c r="J669" s="322"/>
      <c r="K669" s="322"/>
      <c r="L669" s="322"/>
      <c r="M669" s="81">
        <f ca="1">BI659+1</f>
        <v>815</v>
      </c>
      <c r="N669" s="28"/>
      <c r="O669" s="318" t="s">
        <v>96</v>
      </c>
      <c r="P669" s="319"/>
      <c r="Q669" s="320"/>
      <c r="R669" s="321" t="str">
        <f ca="1">IFERROR(IF(INDEX('Staff List'!$U$9:$U$358, MATCH(Y668, 'Staff List'!$B$9:$B$358, 0))="", "", INDEX('Staff List'!$U$9:$U$358, MATCH(Y668, 'Staff List'!$B$9:$B$358, 0))), "")</f>
        <v/>
      </c>
      <c r="S669" s="322"/>
      <c r="T669" s="322"/>
      <c r="U669" s="322"/>
      <c r="V669" s="322"/>
      <c r="W669" s="322"/>
      <c r="X669" s="322"/>
      <c r="Y669" s="81">
        <f ca="1">M669+1</f>
        <v>816</v>
      </c>
      <c r="Z669" s="28"/>
      <c r="AA669" s="318" t="s">
        <v>96</v>
      </c>
      <c r="AB669" s="319"/>
      <c r="AC669" s="320"/>
      <c r="AD669" s="321" t="str">
        <f ca="1">IFERROR(IF(INDEX('Staff List'!$U$9:$U$358, MATCH(AK668, 'Staff List'!$B$9:$B$358, 0))="", "", INDEX('Staff List'!$U$9:$U$358, MATCH(AK668, 'Staff List'!$B$9:$B$358, 0))), "")</f>
        <v/>
      </c>
      <c r="AE669" s="322"/>
      <c r="AF669" s="322"/>
      <c r="AG669" s="322"/>
      <c r="AH669" s="322"/>
      <c r="AI669" s="322"/>
      <c r="AJ669" s="322"/>
      <c r="AK669" s="81">
        <f ca="1">Y669+1</f>
        <v>817</v>
      </c>
      <c r="AL669" s="28"/>
      <c r="AM669" s="318" t="s">
        <v>96</v>
      </c>
      <c r="AN669" s="319"/>
      <c r="AO669" s="320"/>
      <c r="AP669" s="321" t="str">
        <f ca="1">IFERROR(IF(INDEX('Staff List'!$U$9:$U$358, MATCH(AW668, 'Staff List'!$B$9:$B$358, 0))="", "", INDEX('Staff List'!$U$9:$U$358, MATCH(AW668, 'Staff List'!$B$9:$B$358, 0))), "")</f>
        <v/>
      </c>
      <c r="AQ669" s="322"/>
      <c r="AR669" s="322"/>
      <c r="AS669" s="322"/>
      <c r="AT669" s="322"/>
      <c r="AU669" s="322"/>
      <c r="AV669" s="322"/>
      <c r="AW669" s="81">
        <f ca="1">AK669+1</f>
        <v>818</v>
      </c>
      <c r="AX669" s="28"/>
      <c r="AY669" s="318" t="s">
        <v>96</v>
      </c>
      <c r="AZ669" s="319"/>
      <c r="BA669" s="320"/>
      <c r="BB669" s="321" t="str">
        <f ca="1">IFERROR(IF(INDEX('Staff List'!$U$9:$U$358, MATCH(BI668, 'Staff List'!$B$9:$B$358, 0))="", "", INDEX('Staff List'!$U$9:$U$358, MATCH(BI668, 'Staff List'!$B$9:$B$358, 0))), "")</f>
        <v/>
      </c>
      <c r="BC669" s="322"/>
      <c r="BD669" s="322"/>
      <c r="BE669" s="322"/>
      <c r="BF669" s="322"/>
      <c r="BG669" s="322"/>
      <c r="BH669" s="322"/>
      <c r="BI669" s="81">
        <f ca="1">AW669+1</f>
        <v>819</v>
      </c>
      <c r="BJ669" s="29"/>
      <c r="BK669" s="1"/>
    </row>
    <row r="670" spans="1:63" x14ac:dyDescent="0.25">
      <c r="A670" s="1"/>
      <c r="B670" s="27"/>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c r="BA670" s="28"/>
      <c r="BB670" s="28"/>
      <c r="BC670" s="28"/>
      <c r="BD670" s="28"/>
      <c r="BE670" s="28"/>
      <c r="BF670" s="28"/>
      <c r="BG670" s="28"/>
      <c r="BH670" s="28"/>
      <c r="BI670" s="28"/>
      <c r="BJ670" s="29"/>
      <c r="BK670" s="1"/>
    </row>
    <row r="671" spans="1:63" x14ac:dyDescent="0.25">
      <c r="A671" s="1"/>
      <c r="B671" s="27"/>
      <c r="C671" s="121" t="str">
        <f ca="1">"Tier "&amp;M677&amp;""</f>
        <v xml:space="preserve">Tier </v>
      </c>
      <c r="D671" s="122"/>
      <c r="E671" s="122"/>
      <c r="F671" s="122"/>
      <c r="G671" s="122"/>
      <c r="H671" s="122"/>
      <c r="I671" s="122"/>
      <c r="J671" s="122"/>
      <c r="K671" s="122"/>
      <c r="L671" s="122"/>
      <c r="M671" s="239"/>
      <c r="N671" s="28"/>
      <c r="O671" s="121" t="str">
        <f ca="1">"Tier "&amp;Y677&amp;""</f>
        <v xml:space="preserve">Tier </v>
      </c>
      <c r="P671" s="122"/>
      <c r="Q671" s="122"/>
      <c r="R671" s="122"/>
      <c r="S671" s="122"/>
      <c r="T671" s="122"/>
      <c r="U671" s="122"/>
      <c r="V671" s="122"/>
      <c r="W671" s="122"/>
      <c r="X671" s="122"/>
      <c r="Y671" s="239"/>
      <c r="Z671" s="28"/>
      <c r="AA671" s="121" t="str">
        <f ca="1">"Tier "&amp;AK677&amp;""</f>
        <v xml:space="preserve">Tier </v>
      </c>
      <c r="AB671" s="122"/>
      <c r="AC671" s="122"/>
      <c r="AD671" s="122"/>
      <c r="AE671" s="122"/>
      <c r="AF671" s="122"/>
      <c r="AG671" s="122"/>
      <c r="AH671" s="122"/>
      <c r="AI671" s="122"/>
      <c r="AJ671" s="122"/>
      <c r="AK671" s="239"/>
      <c r="AL671" s="28"/>
      <c r="AM671" s="121" t="str">
        <f ca="1">"Tier "&amp;AW677&amp;""</f>
        <v xml:space="preserve">Tier </v>
      </c>
      <c r="AN671" s="122"/>
      <c r="AO671" s="122"/>
      <c r="AP671" s="122"/>
      <c r="AQ671" s="122"/>
      <c r="AR671" s="122"/>
      <c r="AS671" s="122"/>
      <c r="AT671" s="122"/>
      <c r="AU671" s="122"/>
      <c r="AV671" s="122"/>
      <c r="AW671" s="239"/>
      <c r="AX671" s="28"/>
      <c r="AY671" s="121" t="str">
        <f ca="1">"Tier "&amp;BI677&amp;""</f>
        <v xml:space="preserve">Tier </v>
      </c>
      <c r="AZ671" s="122"/>
      <c r="BA671" s="122"/>
      <c r="BB671" s="122"/>
      <c r="BC671" s="122"/>
      <c r="BD671" s="122"/>
      <c r="BE671" s="122"/>
      <c r="BF671" s="122"/>
      <c r="BG671" s="122"/>
      <c r="BH671" s="122"/>
      <c r="BI671" s="239"/>
      <c r="BJ671" s="29"/>
      <c r="BK671" s="1"/>
    </row>
    <row r="672" spans="1:63" x14ac:dyDescent="0.25">
      <c r="A672" s="1"/>
      <c r="B672" s="27"/>
      <c r="C672" s="326" t="s">
        <v>91</v>
      </c>
      <c r="D672" s="325"/>
      <c r="E672" s="327"/>
      <c r="F672" s="328" t="str">
        <f ca="1">IFERROR(IF(INDEX('Staff List'!$C$9:$C$358, MATCH(M678, 'Staff List'!$B$9:$B$358, 0))="", "", INDEX('Staff List'!$C$9:$C$358, MATCH(M678, 'Staff List'!$B$9:$B$358, 0))), "")</f>
        <v/>
      </c>
      <c r="G672" s="329"/>
      <c r="H672" s="329"/>
      <c r="I672" s="329"/>
      <c r="J672" s="329"/>
      <c r="K672" s="329"/>
      <c r="L672" s="329"/>
      <c r="M672" s="330"/>
      <c r="N672" s="28"/>
      <c r="O672" s="326" t="s">
        <v>91</v>
      </c>
      <c r="P672" s="325"/>
      <c r="Q672" s="327"/>
      <c r="R672" s="328" t="str">
        <f ca="1">IFERROR(IF(INDEX('Staff List'!$C$9:$C$358, MATCH(Y678, 'Staff List'!$B$9:$B$358, 0))="", "", INDEX('Staff List'!$C$9:$C$358, MATCH(Y678, 'Staff List'!$B$9:$B$358, 0))), "")</f>
        <v/>
      </c>
      <c r="S672" s="329"/>
      <c r="T672" s="329"/>
      <c r="U672" s="329"/>
      <c r="V672" s="329"/>
      <c r="W672" s="329"/>
      <c r="X672" s="329"/>
      <c r="Y672" s="330"/>
      <c r="Z672" s="28"/>
      <c r="AA672" s="326" t="s">
        <v>91</v>
      </c>
      <c r="AB672" s="325"/>
      <c r="AC672" s="327"/>
      <c r="AD672" s="328" t="str">
        <f ca="1">IFERROR(IF(INDEX('Staff List'!$C$9:$C$358, MATCH(AK678, 'Staff List'!$B$9:$B$358, 0))="", "", INDEX('Staff List'!$C$9:$C$358, MATCH(AK678, 'Staff List'!$B$9:$B$358, 0))), "")</f>
        <v/>
      </c>
      <c r="AE672" s="329"/>
      <c r="AF672" s="329"/>
      <c r="AG672" s="329"/>
      <c r="AH672" s="329"/>
      <c r="AI672" s="329"/>
      <c r="AJ672" s="329"/>
      <c r="AK672" s="330"/>
      <c r="AL672" s="28"/>
      <c r="AM672" s="326" t="s">
        <v>91</v>
      </c>
      <c r="AN672" s="325"/>
      <c r="AO672" s="327"/>
      <c r="AP672" s="328" t="str">
        <f ca="1">IFERROR(IF(INDEX('Staff List'!$C$9:$C$358, MATCH(AW678, 'Staff List'!$B$9:$B$358, 0))="", "", INDEX('Staff List'!$C$9:$C$358, MATCH(AW678, 'Staff List'!$B$9:$B$358, 0))), "")</f>
        <v/>
      </c>
      <c r="AQ672" s="329"/>
      <c r="AR672" s="329"/>
      <c r="AS672" s="329"/>
      <c r="AT672" s="329"/>
      <c r="AU672" s="329"/>
      <c r="AV672" s="329"/>
      <c r="AW672" s="330"/>
      <c r="AX672" s="28"/>
      <c r="AY672" s="326" t="s">
        <v>91</v>
      </c>
      <c r="AZ672" s="325"/>
      <c r="BA672" s="327"/>
      <c r="BB672" s="328" t="str">
        <f ca="1">IFERROR(IF(INDEX('Staff List'!$C$9:$C$358, MATCH(BI678, 'Staff List'!$B$9:$B$358, 0))="", "", INDEX('Staff List'!$C$9:$C$358, MATCH(BI678, 'Staff List'!$B$9:$B$358, 0))), "")</f>
        <v/>
      </c>
      <c r="BC672" s="329"/>
      <c r="BD672" s="329"/>
      <c r="BE672" s="329"/>
      <c r="BF672" s="329"/>
      <c r="BG672" s="329"/>
      <c r="BH672" s="329"/>
      <c r="BI672" s="330"/>
      <c r="BJ672" s="29"/>
      <c r="BK672" s="1"/>
    </row>
    <row r="673" spans="1:63" x14ac:dyDescent="0.25">
      <c r="A673" s="1"/>
      <c r="B673" s="27"/>
      <c r="C673" s="332" t="s">
        <v>90</v>
      </c>
      <c r="D673" s="333"/>
      <c r="E673" s="72" t="str">
        <f ca="1">IFERROR(INDEX('Staff List'!$K$9:$K$358, MATCH(M678, 'Staff List'!$B$9:$B$358, 0)), "")</f>
        <v/>
      </c>
      <c r="F673" s="317" t="str">
        <f ca="1">IFERROR(IF(INDEX('Staff List'!$D$9:$D$358, MATCH(M678, 'Staff List'!$B$9:$B$358, 0))="", "", INDEX('Staff List'!$D$9:$D$358, MATCH(M678, 'Staff List'!$B$9:$B$358, 0))), "")</f>
        <v/>
      </c>
      <c r="G673" s="313"/>
      <c r="H673" s="313"/>
      <c r="I673" s="313"/>
      <c r="J673" s="313"/>
      <c r="K673" s="313"/>
      <c r="L673" s="313"/>
      <c r="M673" s="331"/>
      <c r="N673" s="28"/>
      <c r="O673" s="332" t="s">
        <v>90</v>
      </c>
      <c r="P673" s="333"/>
      <c r="Q673" s="72" t="str">
        <f ca="1">IFERROR(INDEX('Staff List'!$K$9:$K$358, MATCH(Y678, 'Staff List'!$B$9:$B$358, 0)), "")</f>
        <v/>
      </c>
      <c r="R673" s="317" t="str">
        <f ca="1">IFERROR(IF(INDEX('Staff List'!$D$9:$D$358, MATCH(Y678, 'Staff List'!$B$9:$B$358, 0))="", "", INDEX('Staff List'!$D$9:$D$358, MATCH(Y678, 'Staff List'!$B$9:$B$358, 0))), "")</f>
        <v/>
      </c>
      <c r="S673" s="313"/>
      <c r="T673" s="313"/>
      <c r="U673" s="313"/>
      <c r="V673" s="313"/>
      <c r="W673" s="313"/>
      <c r="X673" s="313"/>
      <c r="Y673" s="331"/>
      <c r="Z673" s="28"/>
      <c r="AA673" s="332" t="s">
        <v>90</v>
      </c>
      <c r="AB673" s="333"/>
      <c r="AC673" s="72" t="str">
        <f ca="1">IFERROR(INDEX('Staff List'!$K$9:$K$358, MATCH(AK678, 'Staff List'!$B$9:$B$358, 0)), "")</f>
        <v/>
      </c>
      <c r="AD673" s="317" t="str">
        <f ca="1">IFERROR(IF(INDEX('Staff List'!$D$9:$D$358, MATCH(AK678, 'Staff List'!$B$9:$B$358, 0))="", "", INDEX('Staff List'!$D$9:$D$358, MATCH(AK678, 'Staff List'!$B$9:$B$358, 0))), "")</f>
        <v/>
      </c>
      <c r="AE673" s="313"/>
      <c r="AF673" s="313"/>
      <c r="AG673" s="313"/>
      <c r="AH673" s="313"/>
      <c r="AI673" s="313"/>
      <c r="AJ673" s="313"/>
      <c r="AK673" s="331"/>
      <c r="AL673" s="28"/>
      <c r="AM673" s="332" t="s">
        <v>90</v>
      </c>
      <c r="AN673" s="333"/>
      <c r="AO673" s="72" t="str">
        <f ca="1">IFERROR(INDEX('Staff List'!$K$9:$K$358, MATCH(AW678, 'Staff List'!$B$9:$B$358, 0)), "")</f>
        <v/>
      </c>
      <c r="AP673" s="317" t="str">
        <f ca="1">IFERROR(IF(INDEX('Staff List'!$D$9:$D$358, MATCH(AW678, 'Staff List'!$B$9:$B$358, 0))="", "", INDEX('Staff List'!$D$9:$D$358, MATCH(AW678, 'Staff List'!$B$9:$B$358, 0))), "")</f>
        <v/>
      </c>
      <c r="AQ673" s="313"/>
      <c r="AR673" s="313"/>
      <c r="AS673" s="313"/>
      <c r="AT673" s="313"/>
      <c r="AU673" s="313"/>
      <c r="AV673" s="313"/>
      <c r="AW673" s="331"/>
      <c r="AX673" s="28"/>
      <c r="AY673" s="332" t="s">
        <v>90</v>
      </c>
      <c r="AZ673" s="333"/>
      <c r="BA673" s="72" t="str">
        <f ca="1">IFERROR(INDEX('Staff List'!$K$9:$K$358, MATCH(BI678, 'Staff List'!$B$9:$B$358, 0)), "")</f>
        <v/>
      </c>
      <c r="BB673" s="317" t="str">
        <f ca="1">IFERROR(IF(INDEX('Staff List'!$D$9:$D$358, MATCH(BI678, 'Staff List'!$B$9:$B$358, 0))="", "", INDEX('Staff List'!$D$9:$D$358, MATCH(BI678, 'Staff List'!$B$9:$B$358, 0))), "")</f>
        <v/>
      </c>
      <c r="BC673" s="313"/>
      <c r="BD673" s="313"/>
      <c r="BE673" s="313"/>
      <c r="BF673" s="313"/>
      <c r="BG673" s="313"/>
      <c r="BH673" s="313"/>
      <c r="BI673" s="331"/>
      <c r="BJ673" s="29"/>
      <c r="BK673" s="1"/>
    </row>
    <row r="674" spans="1:63" x14ac:dyDescent="0.25">
      <c r="A674" s="1"/>
      <c r="B674" s="27"/>
      <c r="C674" s="314" t="s">
        <v>95</v>
      </c>
      <c r="D674" s="315"/>
      <c r="E674" s="315"/>
      <c r="F674" s="325"/>
      <c r="G674" s="73" t="str">
        <f ca="1">IFERROR(INDEX('Staff List'!$H$9:$H$358, MATCH(M678, 'Staff List'!$B$9:$B$358, 0)), "")</f>
        <v/>
      </c>
      <c r="H674" s="323" t="str">
        <f ca="1">IFERROR(INDEX('Staff List'!$AU$6:$AU$10, MATCH(G674, 'Staff List'!$AJ$6:$AJ$10, 0)), "")</f>
        <v/>
      </c>
      <c r="I674" s="324"/>
      <c r="J674" s="324"/>
      <c r="K674" s="324"/>
      <c r="L674" s="324"/>
      <c r="M674" s="331"/>
      <c r="N674" s="28"/>
      <c r="O674" s="314" t="s">
        <v>95</v>
      </c>
      <c r="P674" s="315"/>
      <c r="Q674" s="315"/>
      <c r="R674" s="325"/>
      <c r="S674" s="73" t="str">
        <f ca="1">IFERROR(INDEX('Staff List'!$H$9:$H$358, MATCH(Y678, 'Staff List'!$B$9:$B$358, 0)), "")</f>
        <v/>
      </c>
      <c r="T674" s="323" t="str">
        <f ca="1">IFERROR(INDEX('Staff List'!$AU$6:$AU$10, MATCH(S674, 'Staff List'!$AJ$6:$AJ$10, 0)), "")</f>
        <v/>
      </c>
      <c r="U674" s="324"/>
      <c r="V674" s="324"/>
      <c r="W674" s="324"/>
      <c r="X674" s="324"/>
      <c r="Y674" s="331"/>
      <c r="Z674" s="28"/>
      <c r="AA674" s="314" t="s">
        <v>95</v>
      </c>
      <c r="AB674" s="315"/>
      <c r="AC674" s="315"/>
      <c r="AD674" s="325"/>
      <c r="AE674" s="73" t="str">
        <f ca="1">IFERROR(INDEX('Staff List'!$H$9:$H$358, MATCH(AK678, 'Staff List'!$B$9:$B$358, 0)), "")</f>
        <v/>
      </c>
      <c r="AF674" s="323" t="str">
        <f ca="1">IFERROR(INDEX('Staff List'!$AU$6:$AU$10, MATCH(AE674, 'Staff List'!$AJ$6:$AJ$10, 0)), "")</f>
        <v/>
      </c>
      <c r="AG674" s="324"/>
      <c r="AH674" s="324"/>
      <c r="AI674" s="324"/>
      <c r="AJ674" s="324"/>
      <c r="AK674" s="331"/>
      <c r="AL674" s="28"/>
      <c r="AM674" s="314" t="s">
        <v>95</v>
      </c>
      <c r="AN674" s="315"/>
      <c r="AO674" s="315"/>
      <c r="AP674" s="325"/>
      <c r="AQ674" s="73" t="str">
        <f ca="1">IFERROR(INDEX('Staff List'!$H$9:$H$358, MATCH(AW678, 'Staff List'!$B$9:$B$358, 0)), "")</f>
        <v/>
      </c>
      <c r="AR674" s="323" t="str">
        <f ca="1">IFERROR(INDEX('Staff List'!$AU$6:$AU$10, MATCH(AQ674, 'Staff List'!$AJ$6:$AJ$10, 0)), "")</f>
        <v/>
      </c>
      <c r="AS674" s="324"/>
      <c r="AT674" s="324"/>
      <c r="AU674" s="324"/>
      <c r="AV674" s="324"/>
      <c r="AW674" s="331"/>
      <c r="AX674" s="28"/>
      <c r="AY674" s="314" t="s">
        <v>95</v>
      </c>
      <c r="AZ674" s="315"/>
      <c r="BA674" s="315"/>
      <c r="BB674" s="325"/>
      <c r="BC674" s="73" t="str">
        <f ca="1">IFERROR(INDEX('Staff List'!$H$9:$H$358, MATCH(BI678, 'Staff List'!$B$9:$B$358, 0)), "")</f>
        <v/>
      </c>
      <c r="BD674" s="323" t="str">
        <f ca="1">IFERROR(INDEX('Staff List'!$AU$6:$AU$10, MATCH(BC674, 'Staff List'!$AJ$6:$AJ$10, 0)), "")</f>
        <v/>
      </c>
      <c r="BE674" s="324"/>
      <c r="BF674" s="324"/>
      <c r="BG674" s="324"/>
      <c r="BH674" s="324"/>
      <c r="BI674" s="331"/>
      <c r="BJ674" s="29"/>
      <c r="BK674" s="1"/>
    </row>
    <row r="675" spans="1:63" x14ac:dyDescent="0.25">
      <c r="A675" s="1"/>
      <c r="B675" s="27"/>
      <c r="C675" s="314" t="s">
        <v>94</v>
      </c>
      <c r="D675" s="315"/>
      <c r="E675" s="315"/>
      <c r="F675" s="315"/>
      <c r="G675" s="74" t="str">
        <f ca="1">IFERROR(INDEX('Staff List'!$G$9:$G$358, MATCH(M678, 'Staff List'!$B$9:$B$358, 0)), "")</f>
        <v/>
      </c>
      <c r="H675" s="317" t="str">
        <f ca="1">IFERROR(INDEX('Staff List'!$AP$6:$AP$8, MATCH(G675, 'Staff List'!$AI$6:$AI$8, 0)), "")</f>
        <v/>
      </c>
      <c r="I675" s="313"/>
      <c r="J675" s="313"/>
      <c r="K675" s="313"/>
      <c r="L675" s="313"/>
      <c r="M675" s="331"/>
      <c r="N675" s="28"/>
      <c r="O675" s="314" t="s">
        <v>94</v>
      </c>
      <c r="P675" s="315"/>
      <c r="Q675" s="315"/>
      <c r="R675" s="315"/>
      <c r="S675" s="74" t="str">
        <f ca="1">IFERROR(INDEX('Staff List'!$G$9:$G$358, MATCH(Y678, 'Staff List'!$B$9:$B$358, 0)), "")</f>
        <v/>
      </c>
      <c r="T675" s="317" t="str">
        <f ca="1">IFERROR(INDEX('Staff List'!$AP$6:$AP$8, MATCH(S675, 'Staff List'!$AI$6:$AI$8, 0)), "")</f>
        <v/>
      </c>
      <c r="U675" s="313"/>
      <c r="V675" s="313"/>
      <c r="W675" s="313"/>
      <c r="X675" s="313"/>
      <c r="Y675" s="331"/>
      <c r="Z675" s="28"/>
      <c r="AA675" s="314" t="s">
        <v>94</v>
      </c>
      <c r="AB675" s="315"/>
      <c r="AC675" s="315"/>
      <c r="AD675" s="315"/>
      <c r="AE675" s="74" t="str">
        <f ca="1">IFERROR(INDEX('Staff List'!$G$9:$G$358, MATCH(AK678, 'Staff List'!$B$9:$B$358, 0)), "")</f>
        <v/>
      </c>
      <c r="AF675" s="317" t="str">
        <f ca="1">IFERROR(INDEX('Staff List'!$AP$6:$AP$8, MATCH(AE675, 'Staff List'!$AI$6:$AI$8, 0)), "")</f>
        <v/>
      </c>
      <c r="AG675" s="313"/>
      <c r="AH675" s="313"/>
      <c r="AI675" s="313"/>
      <c r="AJ675" s="313"/>
      <c r="AK675" s="331"/>
      <c r="AL675" s="28"/>
      <c r="AM675" s="314" t="s">
        <v>94</v>
      </c>
      <c r="AN675" s="315"/>
      <c r="AO675" s="315"/>
      <c r="AP675" s="315"/>
      <c r="AQ675" s="74" t="str">
        <f ca="1">IFERROR(INDEX('Staff List'!$G$9:$G$358, MATCH(AW678, 'Staff List'!$B$9:$B$358, 0)), "")</f>
        <v/>
      </c>
      <c r="AR675" s="317" t="str">
        <f ca="1">IFERROR(INDEX('Staff List'!$AP$6:$AP$8, MATCH(AQ675, 'Staff List'!$AI$6:$AI$8, 0)), "")</f>
        <v/>
      </c>
      <c r="AS675" s="313"/>
      <c r="AT675" s="313"/>
      <c r="AU675" s="313"/>
      <c r="AV675" s="313"/>
      <c r="AW675" s="331"/>
      <c r="AX675" s="28"/>
      <c r="AY675" s="314" t="s">
        <v>94</v>
      </c>
      <c r="AZ675" s="315"/>
      <c r="BA675" s="315"/>
      <c r="BB675" s="315"/>
      <c r="BC675" s="74" t="str">
        <f ca="1">IFERROR(INDEX('Staff List'!$G$9:$G$358, MATCH(BI678, 'Staff List'!$B$9:$B$358, 0)), "")</f>
        <v/>
      </c>
      <c r="BD675" s="317" t="str">
        <f ca="1">IFERROR(INDEX('Staff List'!$AP$6:$AP$8, MATCH(BC675, 'Staff List'!$AI$6:$AI$8, 0)), "")</f>
        <v/>
      </c>
      <c r="BE675" s="313"/>
      <c r="BF675" s="313"/>
      <c r="BG675" s="313"/>
      <c r="BH675" s="313"/>
      <c r="BI675" s="331"/>
      <c r="BJ675" s="29"/>
      <c r="BK675" s="1"/>
    </row>
    <row r="676" spans="1:63" x14ac:dyDescent="0.25">
      <c r="A676" s="1"/>
      <c r="B676" s="27"/>
      <c r="C676" s="314" t="s">
        <v>97</v>
      </c>
      <c r="D676" s="315"/>
      <c r="E676" s="315"/>
      <c r="F676" s="319"/>
      <c r="G676" s="320"/>
      <c r="H676" s="317" t="str">
        <f ca="1">IFERROR(INDEX('Staff List'!$AT$6:$AT$8, MATCH(E673, 'Staff List'!$AM$6:$AM$8, 0)), "")</f>
        <v/>
      </c>
      <c r="I676" s="313"/>
      <c r="J676" s="313"/>
      <c r="K676" s="313"/>
      <c r="L676" s="313"/>
      <c r="M676" s="75" t="e">
        <f ca="1">INDEX($BY$2:$BY$401, MATCH(M679, $BT$2:$BT$401, 0))</f>
        <v>#N/A</v>
      </c>
      <c r="N676" s="28"/>
      <c r="O676" s="314" t="s">
        <v>97</v>
      </c>
      <c r="P676" s="315"/>
      <c r="Q676" s="315"/>
      <c r="R676" s="319"/>
      <c r="S676" s="320"/>
      <c r="T676" s="317" t="str">
        <f ca="1">IFERROR(INDEX('Staff List'!$AT$6:$AT$8, MATCH(Q673, 'Staff List'!$AM$6:$AM$8, 0)), "")</f>
        <v/>
      </c>
      <c r="U676" s="313"/>
      <c r="V676" s="313"/>
      <c r="W676" s="313"/>
      <c r="X676" s="313"/>
      <c r="Y676" s="75" t="e">
        <f ca="1">INDEX($BY$2:$BY$401, MATCH(Y679, $BT$2:$BT$401, 0))</f>
        <v>#N/A</v>
      </c>
      <c r="Z676" s="28"/>
      <c r="AA676" s="314" t="s">
        <v>97</v>
      </c>
      <c r="AB676" s="315"/>
      <c r="AC676" s="315"/>
      <c r="AD676" s="319"/>
      <c r="AE676" s="320"/>
      <c r="AF676" s="317" t="str">
        <f ca="1">IFERROR(INDEX('Staff List'!$AT$6:$AT$8, MATCH(AC673, 'Staff List'!$AM$6:$AM$8, 0)), "")</f>
        <v/>
      </c>
      <c r="AG676" s="313"/>
      <c r="AH676" s="313"/>
      <c r="AI676" s="313"/>
      <c r="AJ676" s="313"/>
      <c r="AK676" s="75" t="e">
        <f ca="1">INDEX($BY$2:$BY$401, MATCH(AK679, $BT$2:$BT$401, 0))</f>
        <v>#N/A</v>
      </c>
      <c r="AL676" s="28"/>
      <c r="AM676" s="314" t="s">
        <v>97</v>
      </c>
      <c r="AN676" s="315"/>
      <c r="AO676" s="315"/>
      <c r="AP676" s="319"/>
      <c r="AQ676" s="320"/>
      <c r="AR676" s="317" t="str">
        <f ca="1">IFERROR(INDEX('Staff List'!$AT$6:$AT$8, MATCH(AO673, 'Staff List'!$AM$6:$AM$8, 0)), "")</f>
        <v/>
      </c>
      <c r="AS676" s="313"/>
      <c r="AT676" s="313"/>
      <c r="AU676" s="313"/>
      <c r="AV676" s="313"/>
      <c r="AW676" s="75" t="e">
        <f ca="1">INDEX($BY$2:$BY$401, MATCH(AW679, $BT$2:$BT$401, 0))</f>
        <v>#N/A</v>
      </c>
      <c r="AX676" s="28"/>
      <c r="AY676" s="314" t="s">
        <v>97</v>
      </c>
      <c r="AZ676" s="315"/>
      <c r="BA676" s="315"/>
      <c r="BB676" s="319"/>
      <c r="BC676" s="320"/>
      <c r="BD676" s="317" t="str">
        <f ca="1">IFERROR(INDEX('Staff List'!$AT$6:$AT$8, MATCH(BA673, 'Staff List'!$AM$6:$AM$8, 0)), "")</f>
        <v/>
      </c>
      <c r="BE676" s="313"/>
      <c r="BF676" s="313"/>
      <c r="BG676" s="313"/>
      <c r="BH676" s="313"/>
      <c r="BI676" s="75" t="e">
        <f ca="1">INDEX($BY$2:$BY$401, MATCH(BI679, $BT$2:$BT$401, 0))</f>
        <v>#N/A</v>
      </c>
      <c r="BJ676" s="29"/>
      <c r="BK676" s="1"/>
    </row>
    <row r="677" spans="1:63" x14ac:dyDescent="0.25">
      <c r="A677" s="1"/>
      <c r="B677" s="27"/>
      <c r="C677" s="314" t="s">
        <v>93</v>
      </c>
      <c r="D677" s="315"/>
      <c r="E677" s="316"/>
      <c r="F677" s="313" t="str">
        <f ca="1">IFERROR(IF(INDEX('Staff List'!$M$9:$M$358, MATCH(M678, 'Staff List'!$B$9:$B$358, 0))="", "", INDEX('Staff List'!$M$9:$M$358, MATCH(M678, 'Staff List'!$B$9:$B$358, 0))), "")</f>
        <v/>
      </c>
      <c r="G677" s="313"/>
      <c r="H677" s="313"/>
      <c r="I677" s="313"/>
      <c r="J677" s="313"/>
      <c r="K677" s="313"/>
      <c r="L677" s="313"/>
      <c r="M677" s="75" t="str">
        <f ca="1">IFERROR(INDEX($BO$2:$BO$351, MATCH(M676, $BP$2:$BP$351, 0)), "")</f>
        <v/>
      </c>
      <c r="N677" s="28"/>
      <c r="O677" s="314" t="s">
        <v>93</v>
      </c>
      <c r="P677" s="315"/>
      <c r="Q677" s="316"/>
      <c r="R677" s="313" t="str">
        <f ca="1">IFERROR(IF(INDEX('Staff List'!$M$9:$M$358, MATCH(Y678, 'Staff List'!$B$9:$B$358, 0))="", "", INDEX('Staff List'!$M$9:$M$358, MATCH(Y678, 'Staff List'!$B$9:$B$358, 0))), "")</f>
        <v/>
      </c>
      <c r="S677" s="313"/>
      <c r="T677" s="313"/>
      <c r="U677" s="313"/>
      <c r="V677" s="313"/>
      <c r="W677" s="313"/>
      <c r="X677" s="313"/>
      <c r="Y677" s="75" t="str">
        <f ca="1">IFERROR(INDEX($BO$2:$BO$351, MATCH(Y676, $BP$2:$BP$351, 0)), "")</f>
        <v/>
      </c>
      <c r="Z677" s="28"/>
      <c r="AA677" s="314" t="s">
        <v>93</v>
      </c>
      <c r="AB677" s="315"/>
      <c r="AC677" s="316"/>
      <c r="AD677" s="313" t="str">
        <f ca="1">IFERROR(IF(INDEX('Staff List'!$M$9:$M$358, MATCH(AK678, 'Staff List'!$B$9:$B$358, 0))="", "", INDEX('Staff List'!$M$9:$M$358, MATCH(AK678, 'Staff List'!$B$9:$B$358, 0))), "")</f>
        <v/>
      </c>
      <c r="AE677" s="313"/>
      <c r="AF677" s="313"/>
      <c r="AG677" s="313"/>
      <c r="AH677" s="313"/>
      <c r="AI677" s="313"/>
      <c r="AJ677" s="313"/>
      <c r="AK677" s="75" t="str">
        <f ca="1">IFERROR(INDEX($BO$2:$BO$351, MATCH(AK676, $BP$2:$BP$351, 0)), "")</f>
        <v/>
      </c>
      <c r="AL677" s="28"/>
      <c r="AM677" s="314" t="s">
        <v>93</v>
      </c>
      <c r="AN677" s="315"/>
      <c r="AO677" s="316"/>
      <c r="AP677" s="313" t="str">
        <f ca="1">IFERROR(IF(INDEX('Staff List'!$M$9:$M$358, MATCH(AW678, 'Staff List'!$B$9:$B$358, 0))="", "", INDEX('Staff List'!$M$9:$M$358, MATCH(AW678, 'Staff List'!$B$9:$B$358, 0))), "")</f>
        <v/>
      </c>
      <c r="AQ677" s="313"/>
      <c r="AR677" s="313"/>
      <c r="AS677" s="313"/>
      <c r="AT677" s="313"/>
      <c r="AU677" s="313"/>
      <c r="AV677" s="313"/>
      <c r="AW677" s="75" t="str">
        <f ca="1">IFERROR(INDEX($BO$2:$BO$351, MATCH(AW676, $BP$2:$BP$351, 0)), "")</f>
        <v/>
      </c>
      <c r="AX677" s="28"/>
      <c r="AY677" s="314" t="s">
        <v>93</v>
      </c>
      <c r="AZ677" s="315"/>
      <c r="BA677" s="316"/>
      <c r="BB677" s="313" t="str">
        <f ca="1">IFERROR(IF(INDEX('Staff List'!$M$9:$M$358, MATCH(BI678, 'Staff List'!$B$9:$B$358, 0))="", "", INDEX('Staff List'!$M$9:$M$358, MATCH(BI678, 'Staff List'!$B$9:$B$358, 0))), "")</f>
        <v/>
      </c>
      <c r="BC677" s="313"/>
      <c r="BD677" s="313"/>
      <c r="BE677" s="313"/>
      <c r="BF677" s="313"/>
      <c r="BG677" s="313"/>
      <c r="BH677" s="313"/>
      <c r="BI677" s="75" t="str">
        <f ca="1">IFERROR(INDEX($BO$2:$BO$351, MATCH(BI676, $BP$2:$BP$351, 0)), "")</f>
        <v/>
      </c>
      <c r="BJ677" s="29"/>
      <c r="BK677" s="1"/>
    </row>
    <row r="678" spans="1:63" x14ac:dyDescent="0.25">
      <c r="A678" s="1"/>
      <c r="B678" s="27"/>
      <c r="C678" s="314" t="s">
        <v>92</v>
      </c>
      <c r="D678" s="315"/>
      <c r="E678" s="316"/>
      <c r="F678" s="317" t="str">
        <f ca="1">IFERROR(IF(INDEX('Staff List'!$Q$9:$Q$358, MATCH(M678, 'Staff List'!$B$9:$B$358, 0))="", "", INDEX('Staff List'!$Q$9:$Q$358, MATCH(M678, 'Staff List'!$B$9:$B$358, 0))), "")</f>
        <v/>
      </c>
      <c r="G678" s="313"/>
      <c r="H678" s="313"/>
      <c r="I678" s="313"/>
      <c r="J678" s="313"/>
      <c r="K678" s="313"/>
      <c r="L678" s="313"/>
      <c r="M678" s="75" t="str">
        <f ca="1">IFERROR(IF(M676="", "", INDEX($BN$2:$BN$351, MATCH(M676, $BP$2:$BP$351, 0))), "")</f>
        <v/>
      </c>
      <c r="N678" s="28"/>
      <c r="O678" s="314" t="s">
        <v>92</v>
      </c>
      <c r="P678" s="315"/>
      <c r="Q678" s="316"/>
      <c r="R678" s="317" t="str">
        <f ca="1">IFERROR(IF(INDEX('Staff List'!$Q$9:$Q$358, MATCH(Y678, 'Staff List'!$B$9:$B$358, 0))="", "", INDEX('Staff List'!$Q$9:$Q$358, MATCH(Y678, 'Staff List'!$B$9:$B$358, 0))), "")</f>
        <v/>
      </c>
      <c r="S678" s="313"/>
      <c r="T678" s="313"/>
      <c r="U678" s="313"/>
      <c r="V678" s="313"/>
      <c r="W678" s="313"/>
      <c r="X678" s="313"/>
      <c r="Y678" s="75" t="str">
        <f ca="1">IFERROR(IF(Y676="", "", INDEX($BN$2:$BN$351, MATCH(Y676, $BP$2:$BP$351, 0))), "")</f>
        <v/>
      </c>
      <c r="Z678" s="28"/>
      <c r="AA678" s="314" t="s">
        <v>92</v>
      </c>
      <c r="AB678" s="315"/>
      <c r="AC678" s="316"/>
      <c r="AD678" s="317" t="str">
        <f ca="1">IFERROR(IF(INDEX('Staff List'!$Q$9:$Q$358, MATCH(AK678, 'Staff List'!$B$9:$B$358, 0))="", "", INDEX('Staff List'!$Q$9:$Q$358, MATCH(AK678, 'Staff List'!$B$9:$B$358, 0))), "")</f>
        <v/>
      </c>
      <c r="AE678" s="313"/>
      <c r="AF678" s="313"/>
      <c r="AG678" s="313"/>
      <c r="AH678" s="313"/>
      <c r="AI678" s="313"/>
      <c r="AJ678" s="313"/>
      <c r="AK678" s="75" t="str">
        <f ca="1">IFERROR(IF(AK676="", "", INDEX($BN$2:$BN$351, MATCH(AK676, $BP$2:$BP$351, 0))), "")</f>
        <v/>
      </c>
      <c r="AL678" s="28"/>
      <c r="AM678" s="314" t="s">
        <v>92</v>
      </c>
      <c r="AN678" s="315"/>
      <c r="AO678" s="316"/>
      <c r="AP678" s="317" t="str">
        <f ca="1">IFERROR(IF(INDEX('Staff List'!$Q$9:$Q$358, MATCH(AW678, 'Staff List'!$B$9:$B$358, 0))="", "", INDEX('Staff List'!$Q$9:$Q$358, MATCH(AW678, 'Staff List'!$B$9:$B$358, 0))), "")</f>
        <v/>
      </c>
      <c r="AQ678" s="313"/>
      <c r="AR678" s="313"/>
      <c r="AS678" s="313"/>
      <c r="AT678" s="313"/>
      <c r="AU678" s="313"/>
      <c r="AV678" s="313"/>
      <c r="AW678" s="75" t="str">
        <f ca="1">IFERROR(IF(AW676="", "", INDEX($BN$2:$BN$351, MATCH(AW676, $BP$2:$BP$351, 0))), "")</f>
        <v/>
      </c>
      <c r="AX678" s="28"/>
      <c r="AY678" s="314" t="s">
        <v>92</v>
      </c>
      <c r="AZ678" s="315"/>
      <c r="BA678" s="316"/>
      <c r="BB678" s="317" t="str">
        <f ca="1">IFERROR(IF(INDEX('Staff List'!$Q$9:$Q$358, MATCH(BI678, 'Staff List'!$B$9:$B$358, 0))="", "", INDEX('Staff List'!$Q$9:$Q$358, MATCH(BI678, 'Staff List'!$B$9:$B$358, 0))), "")</f>
        <v/>
      </c>
      <c r="BC678" s="313"/>
      <c r="BD678" s="313"/>
      <c r="BE678" s="313"/>
      <c r="BF678" s="313"/>
      <c r="BG678" s="313"/>
      <c r="BH678" s="313"/>
      <c r="BI678" s="75" t="str">
        <f ca="1">IFERROR(IF(BI676="", "", INDEX($BN$2:$BN$351, MATCH(BI676, $BP$2:$BP$351, 0))), "")</f>
        <v/>
      </c>
      <c r="BJ678" s="29"/>
      <c r="BK678" s="1"/>
    </row>
    <row r="679" spans="1:63" x14ac:dyDescent="0.25">
      <c r="A679" s="1"/>
      <c r="B679" s="27"/>
      <c r="C679" s="318" t="s">
        <v>96</v>
      </c>
      <c r="D679" s="319"/>
      <c r="E679" s="320"/>
      <c r="F679" s="321" t="str">
        <f ca="1">IFERROR(IF(INDEX('Staff List'!$U$9:$U$358, MATCH(M678, 'Staff List'!$B$9:$B$358, 0))="", "", INDEX('Staff List'!$U$9:$U$358, MATCH(M678, 'Staff List'!$B$9:$B$358, 0))), "")</f>
        <v/>
      </c>
      <c r="G679" s="322"/>
      <c r="H679" s="322"/>
      <c r="I679" s="322"/>
      <c r="J679" s="322"/>
      <c r="K679" s="322"/>
      <c r="L679" s="322"/>
      <c r="M679" s="81">
        <f ca="1">BI669+1</f>
        <v>820</v>
      </c>
      <c r="N679" s="28"/>
      <c r="O679" s="318" t="s">
        <v>96</v>
      </c>
      <c r="P679" s="319"/>
      <c r="Q679" s="320"/>
      <c r="R679" s="321" t="str">
        <f ca="1">IFERROR(IF(INDEX('Staff List'!$U$9:$U$358, MATCH(Y678, 'Staff List'!$B$9:$B$358, 0))="", "", INDEX('Staff List'!$U$9:$U$358, MATCH(Y678, 'Staff List'!$B$9:$B$358, 0))), "")</f>
        <v/>
      </c>
      <c r="S679" s="322"/>
      <c r="T679" s="322"/>
      <c r="U679" s="322"/>
      <c r="V679" s="322"/>
      <c r="W679" s="322"/>
      <c r="X679" s="322"/>
      <c r="Y679" s="81">
        <f ca="1">M679+1</f>
        <v>821</v>
      </c>
      <c r="Z679" s="28"/>
      <c r="AA679" s="318" t="s">
        <v>96</v>
      </c>
      <c r="AB679" s="319"/>
      <c r="AC679" s="320"/>
      <c r="AD679" s="321" t="str">
        <f ca="1">IFERROR(IF(INDEX('Staff List'!$U$9:$U$358, MATCH(AK678, 'Staff List'!$B$9:$B$358, 0))="", "", INDEX('Staff List'!$U$9:$U$358, MATCH(AK678, 'Staff List'!$B$9:$B$358, 0))), "")</f>
        <v/>
      </c>
      <c r="AE679" s="322"/>
      <c r="AF679" s="322"/>
      <c r="AG679" s="322"/>
      <c r="AH679" s="322"/>
      <c r="AI679" s="322"/>
      <c r="AJ679" s="322"/>
      <c r="AK679" s="81">
        <f ca="1">Y679+1</f>
        <v>822</v>
      </c>
      <c r="AL679" s="28"/>
      <c r="AM679" s="318" t="s">
        <v>96</v>
      </c>
      <c r="AN679" s="319"/>
      <c r="AO679" s="320"/>
      <c r="AP679" s="321" t="str">
        <f ca="1">IFERROR(IF(INDEX('Staff List'!$U$9:$U$358, MATCH(AW678, 'Staff List'!$B$9:$B$358, 0))="", "", INDEX('Staff List'!$U$9:$U$358, MATCH(AW678, 'Staff List'!$B$9:$B$358, 0))), "")</f>
        <v/>
      </c>
      <c r="AQ679" s="322"/>
      <c r="AR679" s="322"/>
      <c r="AS679" s="322"/>
      <c r="AT679" s="322"/>
      <c r="AU679" s="322"/>
      <c r="AV679" s="322"/>
      <c r="AW679" s="81">
        <f ca="1">AK679+1</f>
        <v>823</v>
      </c>
      <c r="AX679" s="28"/>
      <c r="AY679" s="318" t="s">
        <v>96</v>
      </c>
      <c r="AZ679" s="319"/>
      <c r="BA679" s="320"/>
      <c r="BB679" s="321" t="str">
        <f ca="1">IFERROR(IF(INDEX('Staff List'!$U$9:$U$358, MATCH(BI678, 'Staff List'!$B$9:$B$358, 0))="", "", INDEX('Staff List'!$U$9:$U$358, MATCH(BI678, 'Staff List'!$B$9:$B$358, 0))), "")</f>
        <v/>
      </c>
      <c r="BC679" s="322"/>
      <c r="BD679" s="322"/>
      <c r="BE679" s="322"/>
      <c r="BF679" s="322"/>
      <c r="BG679" s="322"/>
      <c r="BH679" s="322"/>
      <c r="BI679" s="81">
        <f ca="1">AW679+1</f>
        <v>824</v>
      </c>
      <c r="BJ679" s="29"/>
      <c r="BK679" s="1"/>
    </row>
    <row r="680" spans="1:63" x14ac:dyDescent="0.25">
      <c r="A680" s="1"/>
      <c r="B680" s="27"/>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c r="BA680" s="28"/>
      <c r="BB680" s="28"/>
      <c r="BC680" s="28"/>
      <c r="BD680" s="28"/>
      <c r="BE680" s="28"/>
      <c r="BF680" s="28"/>
      <c r="BG680" s="28"/>
      <c r="BH680" s="28"/>
      <c r="BI680" s="28"/>
      <c r="BJ680" s="29"/>
      <c r="BK680" s="1"/>
    </row>
    <row r="681" spans="1:63" x14ac:dyDescent="0.25">
      <c r="A681" s="1"/>
      <c r="B681" s="27"/>
      <c r="C681" s="121" t="str">
        <f ca="1">"Tier "&amp;M687&amp;""</f>
        <v xml:space="preserve">Tier </v>
      </c>
      <c r="D681" s="122"/>
      <c r="E681" s="122"/>
      <c r="F681" s="122"/>
      <c r="G681" s="122"/>
      <c r="H681" s="122"/>
      <c r="I681" s="122"/>
      <c r="J681" s="122"/>
      <c r="K681" s="122"/>
      <c r="L681" s="122"/>
      <c r="M681" s="239"/>
      <c r="N681" s="28"/>
      <c r="O681" s="121" t="str">
        <f ca="1">"Tier "&amp;Y687&amp;""</f>
        <v xml:space="preserve">Tier </v>
      </c>
      <c r="P681" s="122"/>
      <c r="Q681" s="122"/>
      <c r="R681" s="122"/>
      <c r="S681" s="122"/>
      <c r="T681" s="122"/>
      <c r="U681" s="122"/>
      <c r="V681" s="122"/>
      <c r="W681" s="122"/>
      <c r="X681" s="122"/>
      <c r="Y681" s="239"/>
      <c r="Z681" s="28"/>
      <c r="AA681" s="121" t="str">
        <f ca="1">"Tier "&amp;AK687&amp;""</f>
        <v xml:space="preserve">Tier </v>
      </c>
      <c r="AB681" s="122"/>
      <c r="AC681" s="122"/>
      <c r="AD681" s="122"/>
      <c r="AE681" s="122"/>
      <c r="AF681" s="122"/>
      <c r="AG681" s="122"/>
      <c r="AH681" s="122"/>
      <c r="AI681" s="122"/>
      <c r="AJ681" s="122"/>
      <c r="AK681" s="239"/>
      <c r="AL681" s="28"/>
      <c r="AM681" s="121" t="str">
        <f ca="1">"Tier "&amp;AW687&amp;""</f>
        <v xml:space="preserve">Tier </v>
      </c>
      <c r="AN681" s="122"/>
      <c r="AO681" s="122"/>
      <c r="AP681" s="122"/>
      <c r="AQ681" s="122"/>
      <c r="AR681" s="122"/>
      <c r="AS681" s="122"/>
      <c r="AT681" s="122"/>
      <c r="AU681" s="122"/>
      <c r="AV681" s="122"/>
      <c r="AW681" s="239"/>
      <c r="AX681" s="28"/>
      <c r="AY681" s="121" t="str">
        <f ca="1">"Tier "&amp;BI687&amp;""</f>
        <v xml:space="preserve">Tier </v>
      </c>
      <c r="AZ681" s="122"/>
      <c r="BA681" s="122"/>
      <c r="BB681" s="122"/>
      <c r="BC681" s="122"/>
      <c r="BD681" s="122"/>
      <c r="BE681" s="122"/>
      <c r="BF681" s="122"/>
      <c r="BG681" s="122"/>
      <c r="BH681" s="122"/>
      <c r="BI681" s="239"/>
      <c r="BJ681" s="29"/>
      <c r="BK681" s="1"/>
    </row>
    <row r="682" spans="1:63" x14ac:dyDescent="0.25">
      <c r="A682" s="1"/>
      <c r="B682" s="27"/>
      <c r="C682" s="326" t="s">
        <v>91</v>
      </c>
      <c r="D682" s="325"/>
      <c r="E682" s="327"/>
      <c r="F682" s="328" t="str">
        <f ca="1">IFERROR(IF(INDEX('Staff List'!$C$9:$C$358, MATCH(M688, 'Staff List'!$B$9:$B$358, 0))="", "", INDEX('Staff List'!$C$9:$C$358, MATCH(M688, 'Staff List'!$B$9:$B$358, 0))), "")</f>
        <v/>
      </c>
      <c r="G682" s="329"/>
      <c r="H682" s="329"/>
      <c r="I682" s="329"/>
      <c r="J682" s="329"/>
      <c r="K682" s="329"/>
      <c r="L682" s="329"/>
      <c r="M682" s="330"/>
      <c r="N682" s="28"/>
      <c r="O682" s="326" t="s">
        <v>91</v>
      </c>
      <c r="P682" s="325"/>
      <c r="Q682" s="327"/>
      <c r="R682" s="328" t="str">
        <f ca="1">IFERROR(IF(INDEX('Staff List'!$C$9:$C$358, MATCH(Y688, 'Staff List'!$B$9:$B$358, 0))="", "", INDEX('Staff List'!$C$9:$C$358, MATCH(Y688, 'Staff List'!$B$9:$B$358, 0))), "")</f>
        <v/>
      </c>
      <c r="S682" s="329"/>
      <c r="T682" s="329"/>
      <c r="U682" s="329"/>
      <c r="V682" s="329"/>
      <c r="W682" s="329"/>
      <c r="X682" s="329"/>
      <c r="Y682" s="330"/>
      <c r="Z682" s="28"/>
      <c r="AA682" s="326" t="s">
        <v>91</v>
      </c>
      <c r="AB682" s="325"/>
      <c r="AC682" s="327"/>
      <c r="AD682" s="328" t="str">
        <f ca="1">IFERROR(IF(INDEX('Staff List'!$C$9:$C$358, MATCH(AK688, 'Staff List'!$B$9:$B$358, 0))="", "", INDEX('Staff List'!$C$9:$C$358, MATCH(AK688, 'Staff List'!$B$9:$B$358, 0))), "")</f>
        <v/>
      </c>
      <c r="AE682" s="329"/>
      <c r="AF682" s="329"/>
      <c r="AG682" s="329"/>
      <c r="AH682" s="329"/>
      <c r="AI682" s="329"/>
      <c r="AJ682" s="329"/>
      <c r="AK682" s="330"/>
      <c r="AL682" s="28"/>
      <c r="AM682" s="326" t="s">
        <v>91</v>
      </c>
      <c r="AN682" s="325"/>
      <c r="AO682" s="327"/>
      <c r="AP682" s="328" t="str">
        <f ca="1">IFERROR(IF(INDEX('Staff List'!$C$9:$C$358, MATCH(AW688, 'Staff List'!$B$9:$B$358, 0))="", "", INDEX('Staff List'!$C$9:$C$358, MATCH(AW688, 'Staff List'!$B$9:$B$358, 0))), "")</f>
        <v/>
      </c>
      <c r="AQ682" s="329"/>
      <c r="AR682" s="329"/>
      <c r="AS682" s="329"/>
      <c r="AT682" s="329"/>
      <c r="AU682" s="329"/>
      <c r="AV682" s="329"/>
      <c r="AW682" s="330"/>
      <c r="AX682" s="28"/>
      <c r="AY682" s="326" t="s">
        <v>91</v>
      </c>
      <c r="AZ682" s="325"/>
      <c r="BA682" s="327"/>
      <c r="BB682" s="328" t="str">
        <f ca="1">IFERROR(IF(INDEX('Staff List'!$C$9:$C$358, MATCH(BI688, 'Staff List'!$B$9:$B$358, 0))="", "", INDEX('Staff List'!$C$9:$C$358, MATCH(BI688, 'Staff List'!$B$9:$B$358, 0))), "")</f>
        <v/>
      </c>
      <c r="BC682" s="329"/>
      <c r="BD682" s="329"/>
      <c r="BE682" s="329"/>
      <c r="BF682" s="329"/>
      <c r="BG682" s="329"/>
      <c r="BH682" s="329"/>
      <c r="BI682" s="330"/>
      <c r="BJ682" s="29"/>
      <c r="BK682" s="1"/>
    </row>
    <row r="683" spans="1:63" x14ac:dyDescent="0.25">
      <c r="A683" s="1"/>
      <c r="B683" s="27"/>
      <c r="C683" s="332" t="s">
        <v>90</v>
      </c>
      <c r="D683" s="333"/>
      <c r="E683" s="72" t="str">
        <f ca="1">IFERROR(INDEX('Staff List'!$K$9:$K$358, MATCH(M688, 'Staff List'!$B$9:$B$358, 0)), "")</f>
        <v/>
      </c>
      <c r="F683" s="317" t="str">
        <f ca="1">IFERROR(IF(INDEX('Staff List'!$D$9:$D$358, MATCH(M688, 'Staff List'!$B$9:$B$358, 0))="", "", INDEX('Staff List'!$D$9:$D$358, MATCH(M688, 'Staff List'!$B$9:$B$358, 0))), "")</f>
        <v/>
      </c>
      <c r="G683" s="313"/>
      <c r="H683" s="313"/>
      <c r="I683" s="313"/>
      <c r="J683" s="313"/>
      <c r="K683" s="313"/>
      <c r="L683" s="313"/>
      <c r="M683" s="331"/>
      <c r="N683" s="28"/>
      <c r="O683" s="332" t="s">
        <v>90</v>
      </c>
      <c r="P683" s="333"/>
      <c r="Q683" s="72" t="str">
        <f ca="1">IFERROR(INDEX('Staff List'!$K$9:$K$358, MATCH(Y688, 'Staff List'!$B$9:$B$358, 0)), "")</f>
        <v/>
      </c>
      <c r="R683" s="317" t="str">
        <f ca="1">IFERROR(IF(INDEX('Staff List'!$D$9:$D$358, MATCH(Y688, 'Staff List'!$B$9:$B$358, 0))="", "", INDEX('Staff List'!$D$9:$D$358, MATCH(Y688, 'Staff List'!$B$9:$B$358, 0))), "")</f>
        <v/>
      </c>
      <c r="S683" s="313"/>
      <c r="T683" s="313"/>
      <c r="U683" s="313"/>
      <c r="V683" s="313"/>
      <c r="W683" s="313"/>
      <c r="X683" s="313"/>
      <c r="Y683" s="331"/>
      <c r="Z683" s="28"/>
      <c r="AA683" s="332" t="s">
        <v>90</v>
      </c>
      <c r="AB683" s="333"/>
      <c r="AC683" s="72" t="str">
        <f ca="1">IFERROR(INDEX('Staff List'!$K$9:$K$358, MATCH(AK688, 'Staff List'!$B$9:$B$358, 0)), "")</f>
        <v/>
      </c>
      <c r="AD683" s="317" t="str">
        <f ca="1">IFERROR(IF(INDEX('Staff List'!$D$9:$D$358, MATCH(AK688, 'Staff List'!$B$9:$B$358, 0))="", "", INDEX('Staff List'!$D$9:$D$358, MATCH(AK688, 'Staff List'!$B$9:$B$358, 0))), "")</f>
        <v/>
      </c>
      <c r="AE683" s="313"/>
      <c r="AF683" s="313"/>
      <c r="AG683" s="313"/>
      <c r="AH683" s="313"/>
      <c r="AI683" s="313"/>
      <c r="AJ683" s="313"/>
      <c r="AK683" s="331"/>
      <c r="AL683" s="28"/>
      <c r="AM683" s="332" t="s">
        <v>90</v>
      </c>
      <c r="AN683" s="333"/>
      <c r="AO683" s="72" t="str">
        <f ca="1">IFERROR(INDEX('Staff List'!$K$9:$K$358, MATCH(AW688, 'Staff List'!$B$9:$B$358, 0)), "")</f>
        <v/>
      </c>
      <c r="AP683" s="317" t="str">
        <f ca="1">IFERROR(IF(INDEX('Staff List'!$D$9:$D$358, MATCH(AW688, 'Staff List'!$B$9:$B$358, 0))="", "", INDEX('Staff List'!$D$9:$D$358, MATCH(AW688, 'Staff List'!$B$9:$B$358, 0))), "")</f>
        <v/>
      </c>
      <c r="AQ683" s="313"/>
      <c r="AR683" s="313"/>
      <c r="AS683" s="313"/>
      <c r="AT683" s="313"/>
      <c r="AU683" s="313"/>
      <c r="AV683" s="313"/>
      <c r="AW683" s="331"/>
      <c r="AX683" s="28"/>
      <c r="AY683" s="332" t="s">
        <v>90</v>
      </c>
      <c r="AZ683" s="333"/>
      <c r="BA683" s="72" t="str">
        <f ca="1">IFERROR(INDEX('Staff List'!$K$9:$K$358, MATCH(BI688, 'Staff List'!$B$9:$B$358, 0)), "")</f>
        <v/>
      </c>
      <c r="BB683" s="317" t="str">
        <f ca="1">IFERROR(IF(INDEX('Staff List'!$D$9:$D$358, MATCH(BI688, 'Staff List'!$B$9:$B$358, 0))="", "", INDEX('Staff List'!$D$9:$D$358, MATCH(BI688, 'Staff List'!$B$9:$B$358, 0))), "")</f>
        <v/>
      </c>
      <c r="BC683" s="313"/>
      <c r="BD683" s="313"/>
      <c r="BE683" s="313"/>
      <c r="BF683" s="313"/>
      <c r="BG683" s="313"/>
      <c r="BH683" s="313"/>
      <c r="BI683" s="331"/>
      <c r="BJ683" s="29"/>
      <c r="BK683" s="1"/>
    </row>
    <row r="684" spans="1:63" x14ac:dyDescent="0.25">
      <c r="A684" s="1"/>
      <c r="B684" s="27"/>
      <c r="C684" s="314" t="s">
        <v>95</v>
      </c>
      <c r="D684" s="315"/>
      <c r="E684" s="315"/>
      <c r="F684" s="325"/>
      <c r="G684" s="73" t="str">
        <f ca="1">IFERROR(INDEX('Staff List'!$H$9:$H$358, MATCH(M688, 'Staff List'!$B$9:$B$358, 0)), "")</f>
        <v/>
      </c>
      <c r="H684" s="323" t="str">
        <f ca="1">IFERROR(INDEX('Staff List'!$AU$6:$AU$10, MATCH(G684, 'Staff List'!$AJ$6:$AJ$10, 0)), "")</f>
        <v/>
      </c>
      <c r="I684" s="324"/>
      <c r="J684" s="324"/>
      <c r="K684" s="324"/>
      <c r="L684" s="324"/>
      <c r="M684" s="331"/>
      <c r="N684" s="28"/>
      <c r="O684" s="314" t="s">
        <v>95</v>
      </c>
      <c r="P684" s="315"/>
      <c r="Q684" s="315"/>
      <c r="R684" s="325"/>
      <c r="S684" s="73" t="str">
        <f ca="1">IFERROR(INDEX('Staff List'!$H$9:$H$358, MATCH(Y688, 'Staff List'!$B$9:$B$358, 0)), "")</f>
        <v/>
      </c>
      <c r="T684" s="323" t="str">
        <f ca="1">IFERROR(INDEX('Staff List'!$AU$6:$AU$10, MATCH(S684, 'Staff List'!$AJ$6:$AJ$10, 0)), "")</f>
        <v/>
      </c>
      <c r="U684" s="324"/>
      <c r="V684" s="324"/>
      <c r="W684" s="324"/>
      <c r="X684" s="324"/>
      <c r="Y684" s="331"/>
      <c r="Z684" s="28"/>
      <c r="AA684" s="314" t="s">
        <v>95</v>
      </c>
      <c r="AB684" s="315"/>
      <c r="AC684" s="315"/>
      <c r="AD684" s="325"/>
      <c r="AE684" s="73" t="str">
        <f ca="1">IFERROR(INDEX('Staff List'!$H$9:$H$358, MATCH(AK688, 'Staff List'!$B$9:$B$358, 0)), "")</f>
        <v/>
      </c>
      <c r="AF684" s="323" t="str">
        <f ca="1">IFERROR(INDEX('Staff List'!$AU$6:$AU$10, MATCH(AE684, 'Staff List'!$AJ$6:$AJ$10, 0)), "")</f>
        <v/>
      </c>
      <c r="AG684" s="324"/>
      <c r="AH684" s="324"/>
      <c r="AI684" s="324"/>
      <c r="AJ684" s="324"/>
      <c r="AK684" s="331"/>
      <c r="AL684" s="28"/>
      <c r="AM684" s="314" t="s">
        <v>95</v>
      </c>
      <c r="AN684" s="315"/>
      <c r="AO684" s="315"/>
      <c r="AP684" s="325"/>
      <c r="AQ684" s="73" t="str">
        <f ca="1">IFERROR(INDEX('Staff List'!$H$9:$H$358, MATCH(AW688, 'Staff List'!$B$9:$B$358, 0)), "")</f>
        <v/>
      </c>
      <c r="AR684" s="323" t="str">
        <f ca="1">IFERROR(INDEX('Staff List'!$AU$6:$AU$10, MATCH(AQ684, 'Staff List'!$AJ$6:$AJ$10, 0)), "")</f>
        <v/>
      </c>
      <c r="AS684" s="324"/>
      <c r="AT684" s="324"/>
      <c r="AU684" s="324"/>
      <c r="AV684" s="324"/>
      <c r="AW684" s="331"/>
      <c r="AX684" s="28"/>
      <c r="AY684" s="314" t="s">
        <v>95</v>
      </c>
      <c r="AZ684" s="315"/>
      <c r="BA684" s="315"/>
      <c r="BB684" s="325"/>
      <c r="BC684" s="73" t="str">
        <f ca="1">IFERROR(INDEX('Staff List'!$H$9:$H$358, MATCH(BI688, 'Staff List'!$B$9:$B$358, 0)), "")</f>
        <v/>
      </c>
      <c r="BD684" s="323" t="str">
        <f ca="1">IFERROR(INDEX('Staff List'!$AU$6:$AU$10, MATCH(BC684, 'Staff List'!$AJ$6:$AJ$10, 0)), "")</f>
        <v/>
      </c>
      <c r="BE684" s="324"/>
      <c r="BF684" s="324"/>
      <c r="BG684" s="324"/>
      <c r="BH684" s="324"/>
      <c r="BI684" s="331"/>
      <c r="BJ684" s="29"/>
      <c r="BK684" s="1"/>
    </row>
    <row r="685" spans="1:63" x14ac:dyDescent="0.25">
      <c r="A685" s="1"/>
      <c r="B685" s="27"/>
      <c r="C685" s="314" t="s">
        <v>94</v>
      </c>
      <c r="D685" s="315"/>
      <c r="E685" s="315"/>
      <c r="F685" s="315"/>
      <c r="G685" s="74" t="str">
        <f ca="1">IFERROR(INDEX('Staff List'!$G$9:$G$358, MATCH(M688, 'Staff List'!$B$9:$B$358, 0)), "")</f>
        <v/>
      </c>
      <c r="H685" s="317" t="str">
        <f ca="1">IFERROR(INDEX('Staff List'!$AP$6:$AP$8, MATCH(G685, 'Staff List'!$AI$6:$AI$8, 0)), "")</f>
        <v/>
      </c>
      <c r="I685" s="313"/>
      <c r="J685" s="313"/>
      <c r="K685" s="313"/>
      <c r="L685" s="313"/>
      <c r="M685" s="331"/>
      <c r="N685" s="28"/>
      <c r="O685" s="314" t="s">
        <v>94</v>
      </c>
      <c r="P685" s="315"/>
      <c r="Q685" s="315"/>
      <c r="R685" s="315"/>
      <c r="S685" s="74" t="str">
        <f ca="1">IFERROR(INDEX('Staff List'!$G$9:$G$358, MATCH(Y688, 'Staff List'!$B$9:$B$358, 0)), "")</f>
        <v/>
      </c>
      <c r="T685" s="317" t="str">
        <f ca="1">IFERROR(INDEX('Staff List'!$AP$6:$AP$8, MATCH(S685, 'Staff List'!$AI$6:$AI$8, 0)), "")</f>
        <v/>
      </c>
      <c r="U685" s="313"/>
      <c r="V685" s="313"/>
      <c r="W685" s="313"/>
      <c r="X685" s="313"/>
      <c r="Y685" s="331"/>
      <c r="Z685" s="28"/>
      <c r="AA685" s="314" t="s">
        <v>94</v>
      </c>
      <c r="AB685" s="315"/>
      <c r="AC685" s="315"/>
      <c r="AD685" s="315"/>
      <c r="AE685" s="74" t="str">
        <f ca="1">IFERROR(INDEX('Staff List'!$G$9:$G$358, MATCH(AK688, 'Staff List'!$B$9:$B$358, 0)), "")</f>
        <v/>
      </c>
      <c r="AF685" s="317" t="str">
        <f ca="1">IFERROR(INDEX('Staff List'!$AP$6:$AP$8, MATCH(AE685, 'Staff List'!$AI$6:$AI$8, 0)), "")</f>
        <v/>
      </c>
      <c r="AG685" s="313"/>
      <c r="AH685" s="313"/>
      <c r="AI685" s="313"/>
      <c r="AJ685" s="313"/>
      <c r="AK685" s="331"/>
      <c r="AL685" s="28"/>
      <c r="AM685" s="314" t="s">
        <v>94</v>
      </c>
      <c r="AN685" s="315"/>
      <c r="AO685" s="315"/>
      <c r="AP685" s="315"/>
      <c r="AQ685" s="74" t="str">
        <f ca="1">IFERROR(INDEX('Staff List'!$G$9:$G$358, MATCH(AW688, 'Staff List'!$B$9:$B$358, 0)), "")</f>
        <v/>
      </c>
      <c r="AR685" s="317" t="str">
        <f ca="1">IFERROR(INDEX('Staff List'!$AP$6:$AP$8, MATCH(AQ685, 'Staff List'!$AI$6:$AI$8, 0)), "")</f>
        <v/>
      </c>
      <c r="AS685" s="313"/>
      <c r="AT685" s="313"/>
      <c r="AU685" s="313"/>
      <c r="AV685" s="313"/>
      <c r="AW685" s="331"/>
      <c r="AX685" s="28"/>
      <c r="AY685" s="314" t="s">
        <v>94</v>
      </c>
      <c r="AZ685" s="315"/>
      <c r="BA685" s="315"/>
      <c r="BB685" s="315"/>
      <c r="BC685" s="74" t="str">
        <f ca="1">IFERROR(INDEX('Staff List'!$G$9:$G$358, MATCH(BI688, 'Staff List'!$B$9:$B$358, 0)), "")</f>
        <v/>
      </c>
      <c r="BD685" s="317" t="str">
        <f ca="1">IFERROR(INDEX('Staff List'!$AP$6:$AP$8, MATCH(BC685, 'Staff List'!$AI$6:$AI$8, 0)), "")</f>
        <v/>
      </c>
      <c r="BE685" s="313"/>
      <c r="BF685" s="313"/>
      <c r="BG685" s="313"/>
      <c r="BH685" s="313"/>
      <c r="BI685" s="331"/>
      <c r="BJ685" s="29"/>
      <c r="BK685" s="1"/>
    </row>
    <row r="686" spans="1:63" x14ac:dyDescent="0.25">
      <c r="A686" s="1"/>
      <c r="B686" s="27"/>
      <c r="C686" s="314" t="s">
        <v>97</v>
      </c>
      <c r="D686" s="315"/>
      <c r="E686" s="315"/>
      <c r="F686" s="319"/>
      <c r="G686" s="320"/>
      <c r="H686" s="317" t="str">
        <f ca="1">IFERROR(INDEX('Staff List'!$AT$6:$AT$8, MATCH(E683, 'Staff List'!$AM$6:$AM$8, 0)), "")</f>
        <v/>
      </c>
      <c r="I686" s="313"/>
      <c r="J686" s="313"/>
      <c r="K686" s="313"/>
      <c r="L686" s="313"/>
      <c r="M686" s="75" t="e">
        <f ca="1">INDEX($BY$2:$BY$401, MATCH(M689, $BT$2:$BT$401, 0))</f>
        <v>#N/A</v>
      </c>
      <c r="N686" s="28"/>
      <c r="O686" s="314" t="s">
        <v>97</v>
      </c>
      <c r="P686" s="315"/>
      <c r="Q686" s="315"/>
      <c r="R686" s="319"/>
      <c r="S686" s="320"/>
      <c r="T686" s="317" t="str">
        <f ca="1">IFERROR(INDEX('Staff List'!$AT$6:$AT$8, MATCH(Q683, 'Staff List'!$AM$6:$AM$8, 0)), "")</f>
        <v/>
      </c>
      <c r="U686" s="313"/>
      <c r="V686" s="313"/>
      <c r="W686" s="313"/>
      <c r="X686" s="313"/>
      <c r="Y686" s="75" t="e">
        <f ca="1">INDEX($BY$2:$BY$401, MATCH(Y689, $BT$2:$BT$401, 0))</f>
        <v>#N/A</v>
      </c>
      <c r="Z686" s="28"/>
      <c r="AA686" s="314" t="s">
        <v>97</v>
      </c>
      <c r="AB686" s="315"/>
      <c r="AC686" s="315"/>
      <c r="AD686" s="319"/>
      <c r="AE686" s="320"/>
      <c r="AF686" s="317" t="str">
        <f ca="1">IFERROR(INDEX('Staff List'!$AT$6:$AT$8, MATCH(AC683, 'Staff List'!$AM$6:$AM$8, 0)), "")</f>
        <v/>
      </c>
      <c r="AG686" s="313"/>
      <c r="AH686" s="313"/>
      <c r="AI686" s="313"/>
      <c r="AJ686" s="313"/>
      <c r="AK686" s="75" t="e">
        <f ca="1">INDEX($BY$2:$BY$401, MATCH(AK689, $BT$2:$BT$401, 0))</f>
        <v>#N/A</v>
      </c>
      <c r="AL686" s="28"/>
      <c r="AM686" s="314" t="s">
        <v>97</v>
      </c>
      <c r="AN686" s="315"/>
      <c r="AO686" s="315"/>
      <c r="AP686" s="319"/>
      <c r="AQ686" s="320"/>
      <c r="AR686" s="317" t="str">
        <f ca="1">IFERROR(INDEX('Staff List'!$AT$6:$AT$8, MATCH(AO683, 'Staff List'!$AM$6:$AM$8, 0)), "")</f>
        <v/>
      </c>
      <c r="AS686" s="313"/>
      <c r="AT686" s="313"/>
      <c r="AU686" s="313"/>
      <c r="AV686" s="313"/>
      <c r="AW686" s="75" t="e">
        <f ca="1">INDEX($BY$2:$BY$401, MATCH(AW689, $BT$2:$BT$401, 0))</f>
        <v>#N/A</v>
      </c>
      <c r="AX686" s="28"/>
      <c r="AY686" s="314" t="s">
        <v>97</v>
      </c>
      <c r="AZ686" s="315"/>
      <c r="BA686" s="315"/>
      <c r="BB686" s="319"/>
      <c r="BC686" s="320"/>
      <c r="BD686" s="317" t="str">
        <f ca="1">IFERROR(INDEX('Staff List'!$AT$6:$AT$8, MATCH(BA683, 'Staff List'!$AM$6:$AM$8, 0)), "")</f>
        <v/>
      </c>
      <c r="BE686" s="313"/>
      <c r="BF686" s="313"/>
      <c r="BG686" s="313"/>
      <c r="BH686" s="313"/>
      <c r="BI686" s="75" t="e">
        <f ca="1">INDEX($BY$2:$BY$401, MATCH(BI689, $BT$2:$BT$401, 0))</f>
        <v>#N/A</v>
      </c>
      <c r="BJ686" s="29"/>
      <c r="BK686" s="1"/>
    </row>
    <row r="687" spans="1:63" x14ac:dyDescent="0.25">
      <c r="A687" s="1"/>
      <c r="B687" s="27"/>
      <c r="C687" s="314" t="s">
        <v>93</v>
      </c>
      <c r="D687" s="315"/>
      <c r="E687" s="316"/>
      <c r="F687" s="313" t="str">
        <f ca="1">IFERROR(IF(INDEX('Staff List'!$M$9:$M$358, MATCH(M688, 'Staff List'!$B$9:$B$358, 0))="", "", INDEX('Staff List'!$M$9:$M$358, MATCH(M688, 'Staff List'!$B$9:$B$358, 0))), "")</f>
        <v/>
      </c>
      <c r="G687" s="313"/>
      <c r="H687" s="313"/>
      <c r="I687" s="313"/>
      <c r="J687" s="313"/>
      <c r="K687" s="313"/>
      <c r="L687" s="313"/>
      <c r="M687" s="75" t="str">
        <f ca="1">IFERROR(INDEX($BO$2:$BO$351, MATCH(M686, $BP$2:$BP$351, 0)), "")</f>
        <v/>
      </c>
      <c r="N687" s="28"/>
      <c r="O687" s="314" t="s">
        <v>93</v>
      </c>
      <c r="P687" s="315"/>
      <c r="Q687" s="316"/>
      <c r="R687" s="313" t="str">
        <f ca="1">IFERROR(IF(INDEX('Staff List'!$M$9:$M$358, MATCH(Y688, 'Staff List'!$B$9:$B$358, 0))="", "", INDEX('Staff List'!$M$9:$M$358, MATCH(Y688, 'Staff List'!$B$9:$B$358, 0))), "")</f>
        <v/>
      </c>
      <c r="S687" s="313"/>
      <c r="T687" s="313"/>
      <c r="U687" s="313"/>
      <c r="V687" s="313"/>
      <c r="W687" s="313"/>
      <c r="X687" s="313"/>
      <c r="Y687" s="75" t="str">
        <f ca="1">IFERROR(INDEX($BO$2:$BO$351, MATCH(Y686, $BP$2:$BP$351, 0)), "")</f>
        <v/>
      </c>
      <c r="Z687" s="28"/>
      <c r="AA687" s="314" t="s">
        <v>93</v>
      </c>
      <c r="AB687" s="315"/>
      <c r="AC687" s="316"/>
      <c r="AD687" s="313" t="str">
        <f ca="1">IFERROR(IF(INDEX('Staff List'!$M$9:$M$358, MATCH(AK688, 'Staff List'!$B$9:$B$358, 0))="", "", INDEX('Staff List'!$M$9:$M$358, MATCH(AK688, 'Staff List'!$B$9:$B$358, 0))), "")</f>
        <v/>
      </c>
      <c r="AE687" s="313"/>
      <c r="AF687" s="313"/>
      <c r="AG687" s="313"/>
      <c r="AH687" s="313"/>
      <c r="AI687" s="313"/>
      <c r="AJ687" s="313"/>
      <c r="AK687" s="75" t="str">
        <f ca="1">IFERROR(INDEX($BO$2:$BO$351, MATCH(AK686, $BP$2:$BP$351, 0)), "")</f>
        <v/>
      </c>
      <c r="AL687" s="28"/>
      <c r="AM687" s="314" t="s">
        <v>93</v>
      </c>
      <c r="AN687" s="315"/>
      <c r="AO687" s="316"/>
      <c r="AP687" s="313" t="str">
        <f ca="1">IFERROR(IF(INDEX('Staff List'!$M$9:$M$358, MATCH(AW688, 'Staff List'!$B$9:$B$358, 0))="", "", INDEX('Staff List'!$M$9:$M$358, MATCH(AW688, 'Staff List'!$B$9:$B$358, 0))), "")</f>
        <v/>
      </c>
      <c r="AQ687" s="313"/>
      <c r="AR687" s="313"/>
      <c r="AS687" s="313"/>
      <c r="AT687" s="313"/>
      <c r="AU687" s="313"/>
      <c r="AV687" s="313"/>
      <c r="AW687" s="75" t="str">
        <f ca="1">IFERROR(INDEX($BO$2:$BO$351, MATCH(AW686, $BP$2:$BP$351, 0)), "")</f>
        <v/>
      </c>
      <c r="AX687" s="28"/>
      <c r="AY687" s="314" t="s">
        <v>93</v>
      </c>
      <c r="AZ687" s="315"/>
      <c r="BA687" s="316"/>
      <c r="BB687" s="313" t="str">
        <f ca="1">IFERROR(IF(INDEX('Staff List'!$M$9:$M$358, MATCH(BI688, 'Staff List'!$B$9:$B$358, 0))="", "", INDEX('Staff List'!$M$9:$M$358, MATCH(BI688, 'Staff List'!$B$9:$B$358, 0))), "")</f>
        <v/>
      </c>
      <c r="BC687" s="313"/>
      <c r="BD687" s="313"/>
      <c r="BE687" s="313"/>
      <c r="BF687" s="313"/>
      <c r="BG687" s="313"/>
      <c r="BH687" s="313"/>
      <c r="BI687" s="75" t="str">
        <f ca="1">IFERROR(INDEX($BO$2:$BO$351, MATCH(BI686, $BP$2:$BP$351, 0)), "")</f>
        <v/>
      </c>
      <c r="BJ687" s="29"/>
      <c r="BK687" s="1"/>
    </row>
    <row r="688" spans="1:63" x14ac:dyDescent="0.25">
      <c r="A688" s="1"/>
      <c r="B688" s="27"/>
      <c r="C688" s="314" t="s">
        <v>92</v>
      </c>
      <c r="D688" s="315"/>
      <c r="E688" s="316"/>
      <c r="F688" s="317" t="str">
        <f ca="1">IFERROR(IF(INDEX('Staff List'!$Q$9:$Q$358, MATCH(M688, 'Staff List'!$B$9:$B$358, 0))="", "", INDEX('Staff List'!$Q$9:$Q$358, MATCH(M688, 'Staff List'!$B$9:$B$358, 0))), "")</f>
        <v/>
      </c>
      <c r="G688" s="313"/>
      <c r="H688" s="313"/>
      <c r="I688" s="313"/>
      <c r="J688" s="313"/>
      <c r="K688" s="313"/>
      <c r="L688" s="313"/>
      <c r="M688" s="75" t="str">
        <f ca="1">IFERROR(IF(M686="", "", INDEX($BN$2:$BN$351, MATCH(M686, $BP$2:$BP$351, 0))), "")</f>
        <v/>
      </c>
      <c r="N688" s="28"/>
      <c r="O688" s="314" t="s">
        <v>92</v>
      </c>
      <c r="P688" s="315"/>
      <c r="Q688" s="316"/>
      <c r="R688" s="317" t="str">
        <f ca="1">IFERROR(IF(INDEX('Staff List'!$Q$9:$Q$358, MATCH(Y688, 'Staff List'!$B$9:$B$358, 0))="", "", INDEX('Staff List'!$Q$9:$Q$358, MATCH(Y688, 'Staff List'!$B$9:$B$358, 0))), "")</f>
        <v/>
      </c>
      <c r="S688" s="313"/>
      <c r="T688" s="313"/>
      <c r="U688" s="313"/>
      <c r="V688" s="313"/>
      <c r="W688" s="313"/>
      <c r="X688" s="313"/>
      <c r="Y688" s="75" t="str">
        <f ca="1">IFERROR(IF(Y686="", "", INDEX($BN$2:$BN$351, MATCH(Y686, $BP$2:$BP$351, 0))), "")</f>
        <v/>
      </c>
      <c r="Z688" s="28"/>
      <c r="AA688" s="314" t="s">
        <v>92</v>
      </c>
      <c r="AB688" s="315"/>
      <c r="AC688" s="316"/>
      <c r="AD688" s="317" t="str">
        <f ca="1">IFERROR(IF(INDEX('Staff List'!$Q$9:$Q$358, MATCH(AK688, 'Staff List'!$B$9:$B$358, 0))="", "", INDEX('Staff List'!$Q$9:$Q$358, MATCH(AK688, 'Staff List'!$B$9:$B$358, 0))), "")</f>
        <v/>
      </c>
      <c r="AE688" s="313"/>
      <c r="AF688" s="313"/>
      <c r="AG688" s="313"/>
      <c r="AH688" s="313"/>
      <c r="AI688" s="313"/>
      <c r="AJ688" s="313"/>
      <c r="AK688" s="75" t="str">
        <f ca="1">IFERROR(IF(AK686="", "", INDEX($BN$2:$BN$351, MATCH(AK686, $BP$2:$BP$351, 0))), "")</f>
        <v/>
      </c>
      <c r="AL688" s="28"/>
      <c r="AM688" s="314" t="s">
        <v>92</v>
      </c>
      <c r="AN688" s="315"/>
      <c r="AO688" s="316"/>
      <c r="AP688" s="317" t="str">
        <f ca="1">IFERROR(IF(INDEX('Staff List'!$Q$9:$Q$358, MATCH(AW688, 'Staff List'!$B$9:$B$358, 0))="", "", INDEX('Staff List'!$Q$9:$Q$358, MATCH(AW688, 'Staff List'!$B$9:$B$358, 0))), "")</f>
        <v/>
      </c>
      <c r="AQ688" s="313"/>
      <c r="AR688" s="313"/>
      <c r="AS688" s="313"/>
      <c r="AT688" s="313"/>
      <c r="AU688" s="313"/>
      <c r="AV688" s="313"/>
      <c r="AW688" s="75" t="str">
        <f ca="1">IFERROR(IF(AW686="", "", INDEX($BN$2:$BN$351, MATCH(AW686, $BP$2:$BP$351, 0))), "")</f>
        <v/>
      </c>
      <c r="AX688" s="28"/>
      <c r="AY688" s="314" t="s">
        <v>92</v>
      </c>
      <c r="AZ688" s="315"/>
      <c r="BA688" s="316"/>
      <c r="BB688" s="317" t="str">
        <f ca="1">IFERROR(IF(INDEX('Staff List'!$Q$9:$Q$358, MATCH(BI688, 'Staff List'!$B$9:$B$358, 0))="", "", INDEX('Staff List'!$Q$9:$Q$358, MATCH(BI688, 'Staff List'!$B$9:$B$358, 0))), "")</f>
        <v/>
      </c>
      <c r="BC688" s="313"/>
      <c r="BD688" s="313"/>
      <c r="BE688" s="313"/>
      <c r="BF688" s="313"/>
      <c r="BG688" s="313"/>
      <c r="BH688" s="313"/>
      <c r="BI688" s="75" t="str">
        <f ca="1">IFERROR(IF(BI686="", "", INDEX($BN$2:$BN$351, MATCH(BI686, $BP$2:$BP$351, 0))), "")</f>
        <v/>
      </c>
      <c r="BJ688" s="29"/>
      <c r="BK688" s="1"/>
    </row>
    <row r="689" spans="1:63" x14ac:dyDescent="0.25">
      <c r="A689" s="1"/>
      <c r="B689" s="27"/>
      <c r="C689" s="318" t="s">
        <v>96</v>
      </c>
      <c r="D689" s="319"/>
      <c r="E689" s="320"/>
      <c r="F689" s="321" t="str">
        <f ca="1">IFERROR(IF(INDEX('Staff List'!$U$9:$U$358, MATCH(M688, 'Staff List'!$B$9:$B$358, 0))="", "", INDEX('Staff List'!$U$9:$U$358, MATCH(M688, 'Staff List'!$B$9:$B$358, 0))), "")</f>
        <v/>
      </c>
      <c r="G689" s="322"/>
      <c r="H689" s="322"/>
      <c r="I689" s="322"/>
      <c r="J689" s="322"/>
      <c r="K689" s="322"/>
      <c r="L689" s="322"/>
      <c r="M689" s="81">
        <f ca="1">BI679+1</f>
        <v>825</v>
      </c>
      <c r="N689" s="28"/>
      <c r="O689" s="318" t="s">
        <v>96</v>
      </c>
      <c r="P689" s="319"/>
      <c r="Q689" s="320"/>
      <c r="R689" s="321" t="str">
        <f ca="1">IFERROR(IF(INDEX('Staff List'!$U$9:$U$358, MATCH(Y688, 'Staff List'!$B$9:$B$358, 0))="", "", INDEX('Staff List'!$U$9:$U$358, MATCH(Y688, 'Staff List'!$B$9:$B$358, 0))), "")</f>
        <v/>
      </c>
      <c r="S689" s="322"/>
      <c r="T689" s="322"/>
      <c r="U689" s="322"/>
      <c r="V689" s="322"/>
      <c r="W689" s="322"/>
      <c r="X689" s="322"/>
      <c r="Y689" s="81">
        <f ca="1">M689+1</f>
        <v>826</v>
      </c>
      <c r="Z689" s="28"/>
      <c r="AA689" s="318" t="s">
        <v>96</v>
      </c>
      <c r="AB689" s="319"/>
      <c r="AC689" s="320"/>
      <c r="AD689" s="321" t="str">
        <f ca="1">IFERROR(IF(INDEX('Staff List'!$U$9:$U$358, MATCH(AK688, 'Staff List'!$B$9:$B$358, 0))="", "", INDEX('Staff List'!$U$9:$U$358, MATCH(AK688, 'Staff List'!$B$9:$B$358, 0))), "")</f>
        <v/>
      </c>
      <c r="AE689" s="322"/>
      <c r="AF689" s="322"/>
      <c r="AG689" s="322"/>
      <c r="AH689" s="322"/>
      <c r="AI689" s="322"/>
      <c r="AJ689" s="322"/>
      <c r="AK689" s="81">
        <f ca="1">Y689+1</f>
        <v>827</v>
      </c>
      <c r="AL689" s="28"/>
      <c r="AM689" s="318" t="s">
        <v>96</v>
      </c>
      <c r="AN689" s="319"/>
      <c r="AO689" s="320"/>
      <c r="AP689" s="321" t="str">
        <f ca="1">IFERROR(IF(INDEX('Staff List'!$U$9:$U$358, MATCH(AW688, 'Staff List'!$B$9:$B$358, 0))="", "", INDEX('Staff List'!$U$9:$U$358, MATCH(AW688, 'Staff List'!$B$9:$B$358, 0))), "")</f>
        <v/>
      </c>
      <c r="AQ689" s="322"/>
      <c r="AR689" s="322"/>
      <c r="AS689" s="322"/>
      <c r="AT689" s="322"/>
      <c r="AU689" s="322"/>
      <c r="AV689" s="322"/>
      <c r="AW689" s="81">
        <f ca="1">AK689+1</f>
        <v>828</v>
      </c>
      <c r="AX689" s="28"/>
      <c r="AY689" s="318" t="s">
        <v>96</v>
      </c>
      <c r="AZ689" s="319"/>
      <c r="BA689" s="320"/>
      <c r="BB689" s="321" t="str">
        <f ca="1">IFERROR(IF(INDEX('Staff List'!$U$9:$U$358, MATCH(BI688, 'Staff List'!$B$9:$B$358, 0))="", "", INDEX('Staff List'!$U$9:$U$358, MATCH(BI688, 'Staff List'!$B$9:$B$358, 0))), "")</f>
        <v/>
      </c>
      <c r="BC689" s="322"/>
      <c r="BD689" s="322"/>
      <c r="BE689" s="322"/>
      <c r="BF689" s="322"/>
      <c r="BG689" s="322"/>
      <c r="BH689" s="322"/>
      <c r="BI689" s="81">
        <f ca="1">AW689+1</f>
        <v>829</v>
      </c>
      <c r="BJ689" s="29"/>
      <c r="BK689" s="1"/>
    </row>
    <row r="690" spans="1:63" x14ac:dyDescent="0.25">
      <c r="A690" s="1"/>
      <c r="B690" s="27"/>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c r="BE690" s="28"/>
      <c r="BF690" s="28"/>
      <c r="BG690" s="28"/>
      <c r="BH690" s="28"/>
      <c r="BI690" s="28"/>
      <c r="BJ690" s="29"/>
      <c r="BK690" s="1"/>
    </row>
    <row r="691" spans="1:63" x14ac:dyDescent="0.25">
      <c r="A691" s="1"/>
      <c r="B691" s="27"/>
      <c r="C691" s="121" t="str">
        <f ca="1">"Tier "&amp;M697&amp;""</f>
        <v xml:space="preserve">Tier </v>
      </c>
      <c r="D691" s="122"/>
      <c r="E691" s="122"/>
      <c r="F691" s="122"/>
      <c r="G691" s="122"/>
      <c r="H691" s="122"/>
      <c r="I691" s="122"/>
      <c r="J691" s="122"/>
      <c r="K691" s="122"/>
      <c r="L691" s="122"/>
      <c r="M691" s="239"/>
      <c r="N691" s="28"/>
      <c r="O691" s="121" t="str">
        <f ca="1">"Tier "&amp;Y697&amp;""</f>
        <v xml:space="preserve">Tier </v>
      </c>
      <c r="P691" s="122"/>
      <c r="Q691" s="122"/>
      <c r="R691" s="122"/>
      <c r="S691" s="122"/>
      <c r="T691" s="122"/>
      <c r="U691" s="122"/>
      <c r="V691" s="122"/>
      <c r="W691" s="122"/>
      <c r="X691" s="122"/>
      <c r="Y691" s="239"/>
      <c r="Z691" s="28"/>
      <c r="AA691" s="121" t="str">
        <f ca="1">"Tier "&amp;AK697&amp;""</f>
        <v xml:space="preserve">Tier </v>
      </c>
      <c r="AB691" s="122"/>
      <c r="AC691" s="122"/>
      <c r="AD691" s="122"/>
      <c r="AE691" s="122"/>
      <c r="AF691" s="122"/>
      <c r="AG691" s="122"/>
      <c r="AH691" s="122"/>
      <c r="AI691" s="122"/>
      <c r="AJ691" s="122"/>
      <c r="AK691" s="239"/>
      <c r="AL691" s="28"/>
      <c r="AM691" s="121" t="str">
        <f ca="1">"Tier "&amp;AW697&amp;""</f>
        <v xml:space="preserve">Tier </v>
      </c>
      <c r="AN691" s="122"/>
      <c r="AO691" s="122"/>
      <c r="AP691" s="122"/>
      <c r="AQ691" s="122"/>
      <c r="AR691" s="122"/>
      <c r="AS691" s="122"/>
      <c r="AT691" s="122"/>
      <c r="AU691" s="122"/>
      <c r="AV691" s="122"/>
      <c r="AW691" s="239"/>
      <c r="AX691" s="28"/>
      <c r="AY691" s="121" t="str">
        <f ca="1">"Tier "&amp;BI697&amp;""</f>
        <v xml:space="preserve">Tier </v>
      </c>
      <c r="AZ691" s="122"/>
      <c r="BA691" s="122"/>
      <c r="BB691" s="122"/>
      <c r="BC691" s="122"/>
      <c r="BD691" s="122"/>
      <c r="BE691" s="122"/>
      <c r="BF691" s="122"/>
      <c r="BG691" s="122"/>
      <c r="BH691" s="122"/>
      <c r="BI691" s="239"/>
      <c r="BJ691" s="29"/>
      <c r="BK691" s="1"/>
    </row>
    <row r="692" spans="1:63" x14ac:dyDescent="0.25">
      <c r="A692" s="1"/>
      <c r="B692" s="27"/>
      <c r="C692" s="326" t="s">
        <v>91</v>
      </c>
      <c r="D692" s="325"/>
      <c r="E692" s="327"/>
      <c r="F692" s="328" t="str">
        <f ca="1">IFERROR(IF(INDEX('Staff List'!$C$9:$C$358, MATCH(M698, 'Staff List'!$B$9:$B$358, 0))="", "", INDEX('Staff List'!$C$9:$C$358, MATCH(M698, 'Staff List'!$B$9:$B$358, 0))), "")</f>
        <v/>
      </c>
      <c r="G692" s="329"/>
      <c r="H692" s="329"/>
      <c r="I692" s="329"/>
      <c r="J692" s="329"/>
      <c r="K692" s="329"/>
      <c r="L692" s="329"/>
      <c r="M692" s="330"/>
      <c r="N692" s="28"/>
      <c r="O692" s="326" t="s">
        <v>91</v>
      </c>
      <c r="P692" s="325"/>
      <c r="Q692" s="327"/>
      <c r="R692" s="328" t="str">
        <f ca="1">IFERROR(IF(INDEX('Staff List'!$C$9:$C$358, MATCH(Y698, 'Staff List'!$B$9:$B$358, 0))="", "", INDEX('Staff List'!$C$9:$C$358, MATCH(Y698, 'Staff List'!$B$9:$B$358, 0))), "")</f>
        <v/>
      </c>
      <c r="S692" s="329"/>
      <c r="T692" s="329"/>
      <c r="U692" s="329"/>
      <c r="V692" s="329"/>
      <c r="W692" s="329"/>
      <c r="X692" s="329"/>
      <c r="Y692" s="330"/>
      <c r="Z692" s="28"/>
      <c r="AA692" s="326" t="s">
        <v>91</v>
      </c>
      <c r="AB692" s="325"/>
      <c r="AC692" s="327"/>
      <c r="AD692" s="328" t="str">
        <f ca="1">IFERROR(IF(INDEX('Staff List'!$C$9:$C$358, MATCH(AK698, 'Staff List'!$B$9:$B$358, 0))="", "", INDEX('Staff List'!$C$9:$C$358, MATCH(AK698, 'Staff List'!$B$9:$B$358, 0))), "")</f>
        <v/>
      </c>
      <c r="AE692" s="329"/>
      <c r="AF692" s="329"/>
      <c r="AG692" s="329"/>
      <c r="AH692" s="329"/>
      <c r="AI692" s="329"/>
      <c r="AJ692" s="329"/>
      <c r="AK692" s="330"/>
      <c r="AL692" s="28"/>
      <c r="AM692" s="326" t="s">
        <v>91</v>
      </c>
      <c r="AN692" s="325"/>
      <c r="AO692" s="327"/>
      <c r="AP692" s="328" t="str">
        <f ca="1">IFERROR(IF(INDEX('Staff List'!$C$9:$C$358, MATCH(AW698, 'Staff List'!$B$9:$B$358, 0))="", "", INDEX('Staff List'!$C$9:$C$358, MATCH(AW698, 'Staff List'!$B$9:$B$358, 0))), "")</f>
        <v/>
      </c>
      <c r="AQ692" s="329"/>
      <c r="AR692" s="329"/>
      <c r="AS692" s="329"/>
      <c r="AT692" s="329"/>
      <c r="AU692" s="329"/>
      <c r="AV692" s="329"/>
      <c r="AW692" s="330"/>
      <c r="AX692" s="28"/>
      <c r="AY692" s="326" t="s">
        <v>91</v>
      </c>
      <c r="AZ692" s="325"/>
      <c r="BA692" s="327"/>
      <c r="BB692" s="328" t="str">
        <f ca="1">IFERROR(IF(INDEX('Staff List'!$C$9:$C$358, MATCH(BI698, 'Staff List'!$B$9:$B$358, 0))="", "", INDEX('Staff List'!$C$9:$C$358, MATCH(BI698, 'Staff List'!$B$9:$B$358, 0))), "")</f>
        <v/>
      </c>
      <c r="BC692" s="329"/>
      <c r="BD692" s="329"/>
      <c r="BE692" s="329"/>
      <c r="BF692" s="329"/>
      <c r="BG692" s="329"/>
      <c r="BH692" s="329"/>
      <c r="BI692" s="330"/>
      <c r="BJ692" s="29"/>
      <c r="BK692" s="1"/>
    </row>
    <row r="693" spans="1:63" x14ac:dyDescent="0.25">
      <c r="A693" s="1"/>
      <c r="B693" s="27"/>
      <c r="C693" s="332" t="s">
        <v>90</v>
      </c>
      <c r="D693" s="333"/>
      <c r="E693" s="72" t="str">
        <f ca="1">IFERROR(INDEX('Staff List'!$K$9:$K$358, MATCH(M698, 'Staff List'!$B$9:$B$358, 0)), "")</f>
        <v/>
      </c>
      <c r="F693" s="317" t="str">
        <f ca="1">IFERROR(IF(INDEX('Staff List'!$D$9:$D$358, MATCH(M698, 'Staff List'!$B$9:$B$358, 0))="", "", INDEX('Staff List'!$D$9:$D$358, MATCH(M698, 'Staff List'!$B$9:$B$358, 0))), "")</f>
        <v/>
      </c>
      <c r="G693" s="313"/>
      <c r="H693" s="313"/>
      <c r="I693" s="313"/>
      <c r="J693" s="313"/>
      <c r="K693" s="313"/>
      <c r="L693" s="313"/>
      <c r="M693" s="331"/>
      <c r="N693" s="28"/>
      <c r="O693" s="332" t="s">
        <v>90</v>
      </c>
      <c r="P693" s="333"/>
      <c r="Q693" s="72" t="str">
        <f ca="1">IFERROR(INDEX('Staff List'!$K$9:$K$358, MATCH(Y698, 'Staff List'!$B$9:$B$358, 0)), "")</f>
        <v/>
      </c>
      <c r="R693" s="317" t="str">
        <f ca="1">IFERROR(IF(INDEX('Staff List'!$D$9:$D$358, MATCH(Y698, 'Staff List'!$B$9:$B$358, 0))="", "", INDEX('Staff List'!$D$9:$D$358, MATCH(Y698, 'Staff List'!$B$9:$B$358, 0))), "")</f>
        <v/>
      </c>
      <c r="S693" s="313"/>
      <c r="T693" s="313"/>
      <c r="U693" s="313"/>
      <c r="V693" s="313"/>
      <c r="W693" s="313"/>
      <c r="X693" s="313"/>
      <c r="Y693" s="331"/>
      <c r="Z693" s="28"/>
      <c r="AA693" s="332" t="s">
        <v>90</v>
      </c>
      <c r="AB693" s="333"/>
      <c r="AC693" s="72" t="str">
        <f ca="1">IFERROR(INDEX('Staff List'!$K$9:$K$358, MATCH(AK698, 'Staff List'!$B$9:$B$358, 0)), "")</f>
        <v/>
      </c>
      <c r="AD693" s="317" t="str">
        <f ca="1">IFERROR(IF(INDEX('Staff List'!$D$9:$D$358, MATCH(AK698, 'Staff List'!$B$9:$B$358, 0))="", "", INDEX('Staff List'!$D$9:$D$358, MATCH(AK698, 'Staff List'!$B$9:$B$358, 0))), "")</f>
        <v/>
      </c>
      <c r="AE693" s="313"/>
      <c r="AF693" s="313"/>
      <c r="AG693" s="313"/>
      <c r="AH693" s="313"/>
      <c r="AI693" s="313"/>
      <c r="AJ693" s="313"/>
      <c r="AK693" s="331"/>
      <c r="AL693" s="28"/>
      <c r="AM693" s="332" t="s">
        <v>90</v>
      </c>
      <c r="AN693" s="333"/>
      <c r="AO693" s="72" t="str">
        <f ca="1">IFERROR(INDEX('Staff List'!$K$9:$K$358, MATCH(AW698, 'Staff List'!$B$9:$B$358, 0)), "")</f>
        <v/>
      </c>
      <c r="AP693" s="317" t="str">
        <f ca="1">IFERROR(IF(INDEX('Staff List'!$D$9:$D$358, MATCH(AW698, 'Staff List'!$B$9:$B$358, 0))="", "", INDEX('Staff List'!$D$9:$D$358, MATCH(AW698, 'Staff List'!$B$9:$B$358, 0))), "")</f>
        <v/>
      </c>
      <c r="AQ693" s="313"/>
      <c r="AR693" s="313"/>
      <c r="AS693" s="313"/>
      <c r="AT693" s="313"/>
      <c r="AU693" s="313"/>
      <c r="AV693" s="313"/>
      <c r="AW693" s="331"/>
      <c r="AX693" s="28"/>
      <c r="AY693" s="332" t="s">
        <v>90</v>
      </c>
      <c r="AZ693" s="333"/>
      <c r="BA693" s="72" t="str">
        <f ca="1">IFERROR(INDEX('Staff List'!$K$9:$K$358, MATCH(BI698, 'Staff List'!$B$9:$B$358, 0)), "")</f>
        <v/>
      </c>
      <c r="BB693" s="317" t="str">
        <f ca="1">IFERROR(IF(INDEX('Staff List'!$D$9:$D$358, MATCH(BI698, 'Staff List'!$B$9:$B$358, 0))="", "", INDEX('Staff List'!$D$9:$D$358, MATCH(BI698, 'Staff List'!$B$9:$B$358, 0))), "")</f>
        <v/>
      </c>
      <c r="BC693" s="313"/>
      <c r="BD693" s="313"/>
      <c r="BE693" s="313"/>
      <c r="BF693" s="313"/>
      <c r="BG693" s="313"/>
      <c r="BH693" s="313"/>
      <c r="BI693" s="331"/>
      <c r="BJ693" s="29"/>
      <c r="BK693" s="1"/>
    </row>
    <row r="694" spans="1:63" x14ac:dyDescent="0.25">
      <c r="A694" s="1"/>
      <c r="B694" s="27"/>
      <c r="C694" s="314" t="s">
        <v>95</v>
      </c>
      <c r="D694" s="315"/>
      <c r="E694" s="315"/>
      <c r="F694" s="325"/>
      <c r="G694" s="73" t="str">
        <f ca="1">IFERROR(INDEX('Staff List'!$H$9:$H$358, MATCH(M698, 'Staff List'!$B$9:$B$358, 0)), "")</f>
        <v/>
      </c>
      <c r="H694" s="323" t="str">
        <f ca="1">IFERROR(INDEX('Staff List'!$AU$6:$AU$10, MATCH(G694, 'Staff List'!$AJ$6:$AJ$10, 0)), "")</f>
        <v/>
      </c>
      <c r="I694" s="324"/>
      <c r="J694" s="324"/>
      <c r="K694" s="324"/>
      <c r="L694" s="324"/>
      <c r="M694" s="331"/>
      <c r="N694" s="28"/>
      <c r="O694" s="314" t="s">
        <v>95</v>
      </c>
      <c r="P694" s="315"/>
      <c r="Q694" s="315"/>
      <c r="R694" s="325"/>
      <c r="S694" s="73" t="str">
        <f ca="1">IFERROR(INDEX('Staff List'!$H$9:$H$358, MATCH(Y698, 'Staff List'!$B$9:$B$358, 0)), "")</f>
        <v/>
      </c>
      <c r="T694" s="323" t="str">
        <f ca="1">IFERROR(INDEX('Staff List'!$AU$6:$AU$10, MATCH(S694, 'Staff List'!$AJ$6:$AJ$10, 0)), "")</f>
        <v/>
      </c>
      <c r="U694" s="324"/>
      <c r="V694" s="324"/>
      <c r="W694" s="324"/>
      <c r="X694" s="324"/>
      <c r="Y694" s="331"/>
      <c r="Z694" s="28"/>
      <c r="AA694" s="314" t="s">
        <v>95</v>
      </c>
      <c r="AB694" s="315"/>
      <c r="AC694" s="315"/>
      <c r="AD694" s="325"/>
      <c r="AE694" s="73" t="str">
        <f ca="1">IFERROR(INDEX('Staff List'!$H$9:$H$358, MATCH(AK698, 'Staff List'!$B$9:$B$358, 0)), "")</f>
        <v/>
      </c>
      <c r="AF694" s="323" t="str">
        <f ca="1">IFERROR(INDEX('Staff List'!$AU$6:$AU$10, MATCH(AE694, 'Staff List'!$AJ$6:$AJ$10, 0)), "")</f>
        <v/>
      </c>
      <c r="AG694" s="324"/>
      <c r="AH694" s="324"/>
      <c r="AI694" s="324"/>
      <c r="AJ694" s="324"/>
      <c r="AK694" s="331"/>
      <c r="AL694" s="28"/>
      <c r="AM694" s="314" t="s">
        <v>95</v>
      </c>
      <c r="AN694" s="315"/>
      <c r="AO694" s="315"/>
      <c r="AP694" s="325"/>
      <c r="AQ694" s="73" t="str">
        <f ca="1">IFERROR(INDEX('Staff List'!$H$9:$H$358, MATCH(AW698, 'Staff List'!$B$9:$B$358, 0)), "")</f>
        <v/>
      </c>
      <c r="AR694" s="323" t="str">
        <f ca="1">IFERROR(INDEX('Staff List'!$AU$6:$AU$10, MATCH(AQ694, 'Staff List'!$AJ$6:$AJ$10, 0)), "")</f>
        <v/>
      </c>
      <c r="AS694" s="324"/>
      <c r="AT694" s="324"/>
      <c r="AU694" s="324"/>
      <c r="AV694" s="324"/>
      <c r="AW694" s="331"/>
      <c r="AX694" s="28"/>
      <c r="AY694" s="314" t="s">
        <v>95</v>
      </c>
      <c r="AZ694" s="315"/>
      <c r="BA694" s="315"/>
      <c r="BB694" s="325"/>
      <c r="BC694" s="73" t="str">
        <f ca="1">IFERROR(INDEX('Staff List'!$H$9:$H$358, MATCH(BI698, 'Staff List'!$B$9:$B$358, 0)), "")</f>
        <v/>
      </c>
      <c r="BD694" s="323" t="str">
        <f ca="1">IFERROR(INDEX('Staff List'!$AU$6:$AU$10, MATCH(BC694, 'Staff List'!$AJ$6:$AJ$10, 0)), "")</f>
        <v/>
      </c>
      <c r="BE694" s="324"/>
      <c r="BF694" s="324"/>
      <c r="BG694" s="324"/>
      <c r="BH694" s="324"/>
      <c r="BI694" s="331"/>
      <c r="BJ694" s="29"/>
      <c r="BK694" s="1"/>
    </row>
    <row r="695" spans="1:63" x14ac:dyDescent="0.25">
      <c r="A695" s="1"/>
      <c r="B695" s="27"/>
      <c r="C695" s="314" t="s">
        <v>94</v>
      </c>
      <c r="D695" s="315"/>
      <c r="E695" s="315"/>
      <c r="F695" s="315"/>
      <c r="G695" s="74" t="str">
        <f ca="1">IFERROR(INDEX('Staff List'!$G$9:$G$358, MATCH(M698, 'Staff List'!$B$9:$B$358, 0)), "")</f>
        <v/>
      </c>
      <c r="H695" s="317" t="str">
        <f ca="1">IFERROR(INDEX('Staff List'!$AP$6:$AP$8, MATCH(G695, 'Staff List'!$AI$6:$AI$8, 0)), "")</f>
        <v/>
      </c>
      <c r="I695" s="313"/>
      <c r="J695" s="313"/>
      <c r="K695" s="313"/>
      <c r="L695" s="313"/>
      <c r="M695" s="331"/>
      <c r="N695" s="28"/>
      <c r="O695" s="314" t="s">
        <v>94</v>
      </c>
      <c r="P695" s="315"/>
      <c r="Q695" s="315"/>
      <c r="R695" s="315"/>
      <c r="S695" s="74" t="str">
        <f ca="1">IFERROR(INDEX('Staff List'!$G$9:$G$358, MATCH(Y698, 'Staff List'!$B$9:$B$358, 0)), "")</f>
        <v/>
      </c>
      <c r="T695" s="317" t="str">
        <f ca="1">IFERROR(INDEX('Staff List'!$AP$6:$AP$8, MATCH(S695, 'Staff List'!$AI$6:$AI$8, 0)), "")</f>
        <v/>
      </c>
      <c r="U695" s="313"/>
      <c r="V695" s="313"/>
      <c r="W695" s="313"/>
      <c r="X695" s="313"/>
      <c r="Y695" s="331"/>
      <c r="Z695" s="28"/>
      <c r="AA695" s="314" t="s">
        <v>94</v>
      </c>
      <c r="AB695" s="315"/>
      <c r="AC695" s="315"/>
      <c r="AD695" s="315"/>
      <c r="AE695" s="74" t="str">
        <f ca="1">IFERROR(INDEX('Staff List'!$G$9:$G$358, MATCH(AK698, 'Staff List'!$B$9:$B$358, 0)), "")</f>
        <v/>
      </c>
      <c r="AF695" s="317" t="str">
        <f ca="1">IFERROR(INDEX('Staff List'!$AP$6:$AP$8, MATCH(AE695, 'Staff List'!$AI$6:$AI$8, 0)), "")</f>
        <v/>
      </c>
      <c r="AG695" s="313"/>
      <c r="AH695" s="313"/>
      <c r="AI695" s="313"/>
      <c r="AJ695" s="313"/>
      <c r="AK695" s="331"/>
      <c r="AL695" s="28"/>
      <c r="AM695" s="314" t="s">
        <v>94</v>
      </c>
      <c r="AN695" s="315"/>
      <c r="AO695" s="315"/>
      <c r="AP695" s="315"/>
      <c r="AQ695" s="74" t="str">
        <f ca="1">IFERROR(INDEX('Staff List'!$G$9:$G$358, MATCH(AW698, 'Staff List'!$B$9:$B$358, 0)), "")</f>
        <v/>
      </c>
      <c r="AR695" s="317" t="str">
        <f ca="1">IFERROR(INDEX('Staff List'!$AP$6:$AP$8, MATCH(AQ695, 'Staff List'!$AI$6:$AI$8, 0)), "")</f>
        <v/>
      </c>
      <c r="AS695" s="313"/>
      <c r="AT695" s="313"/>
      <c r="AU695" s="313"/>
      <c r="AV695" s="313"/>
      <c r="AW695" s="331"/>
      <c r="AX695" s="28"/>
      <c r="AY695" s="314" t="s">
        <v>94</v>
      </c>
      <c r="AZ695" s="315"/>
      <c r="BA695" s="315"/>
      <c r="BB695" s="315"/>
      <c r="BC695" s="74" t="str">
        <f ca="1">IFERROR(INDEX('Staff List'!$G$9:$G$358, MATCH(BI698, 'Staff List'!$B$9:$B$358, 0)), "")</f>
        <v/>
      </c>
      <c r="BD695" s="317" t="str">
        <f ca="1">IFERROR(INDEX('Staff List'!$AP$6:$AP$8, MATCH(BC695, 'Staff List'!$AI$6:$AI$8, 0)), "")</f>
        <v/>
      </c>
      <c r="BE695" s="313"/>
      <c r="BF695" s="313"/>
      <c r="BG695" s="313"/>
      <c r="BH695" s="313"/>
      <c r="BI695" s="331"/>
      <c r="BJ695" s="29"/>
      <c r="BK695" s="1"/>
    </row>
    <row r="696" spans="1:63" x14ac:dyDescent="0.25">
      <c r="A696" s="1"/>
      <c r="B696" s="27"/>
      <c r="C696" s="314" t="s">
        <v>97</v>
      </c>
      <c r="D696" s="315"/>
      <c r="E696" s="315"/>
      <c r="F696" s="319"/>
      <c r="G696" s="320"/>
      <c r="H696" s="317" t="str">
        <f ca="1">IFERROR(INDEX('Staff List'!$AT$6:$AT$8, MATCH(E693, 'Staff List'!$AM$6:$AM$8, 0)), "")</f>
        <v/>
      </c>
      <c r="I696" s="313"/>
      <c r="J696" s="313"/>
      <c r="K696" s="313"/>
      <c r="L696" s="313"/>
      <c r="M696" s="75" t="e">
        <f ca="1">INDEX($BY$2:$BY$401, MATCH(M699, $BT$2:$BT$401, 0))</f>
        <v>#N/A</v>
      </c>
      <c r="N696" s="28"/>
      <c r="O696" s="314" t="s">
        <v>97</v>
      </c>
      <c r="P696" s="315"/>
      <c r="Q696" s="315"/>
      <c r="R696" s="319"/>
      <c r="S696" s="320"/>
      <c r="T696" s="317" t="str">
        <f ca="1">IFERROR(INDEX('Staff List'!$AT$6:$AT$8, MATCH(Q693, 'Staff List'!$AM$6:$AM$8, 0)), "")</f>
        <v/>
      </c>
      <c r="U696" s="313"/>
      <c r="V696" s="313"/>
      <c r="W696" s="313"/>
      <c r="X696" s="313"/>
      <c r="Y696" s="75" t="e">
        <f ca="1">INDEX($BY$2:$BY$401, MATCH(Y699, $BT$2:$BT$401, 0))</f>
        <v>#N/A</v>
      </c>
      <c r="Z696" s="28"/>
      <c r="AA696" s="314" t="s">
        <v>97</v>
      </c>
      <c r="AB696" s="315"/>
      <c r="AC696" s="315"/>
      <c r="AD696" s="319"/>
      <c r="AE696" s="320"/>
      <c r="AF696" s="317" t="str">
        <f ca="1">IFERROR(INDEX('Staff List'!$AT$6:$AT$8, MATCH(AC693, 'Staff List'!$AM$6:$AM$8, 0)), "")</f>
        <v/>
      </c>
      <c r="AG696" s="313"/>
      <c r="AH696" s="313"/>
      <c r="AI696" s="313"/>
      <c r="AJ696" s="313"/>
      <c r="AK696" s="75" t="e">
        <f ca="1">INDEX($BY$2:$BY$401, MATCH(AK699, $BT$2:$BT$401, 0))</f>
        <v>#N/A</v>
      </c>
      <c r="AL696" s="28"/>
      <c r="AM696" s="314" t="s">
        <v>97</v>
      </c>
      <c r="AN696" s="315"/>
      <c r="AO696" s="315"/>
      <c r="AP696" s="319"/>
      <c r="AQ696" s="320"/>
      <c r="AR696" s="317" t="str">
        <f ca="1">IFERROR(INDEX('Staff List'!$AT$6:$AT$8, MATCH(AO693, 'Staff List'!$AM$6:$AM$8, 0)), "")</f>
        <v/>
      </c>
      <c r="AS696" s="313"/>
      <c r="AT696" s="313"/>
      <c r="AU696" s="313"/>
      <c r="AV696" s="313"/>
      <c r="AW696" s="75" t="e">
        <f ca="1">INDEX($BY$2:$BY$401, MATCH(AW699, $BT$2:$BT$401, 0))</f>
        <v>#N/A</v>
      </c>
      <c r="AX696" s="28"/>
      <c r="AY696" s="314" t="s">
        <v>97</v>
      </c>
      <c r="AZ696" s="315"/>
      <c r="BA696" s="315"/>
      <c r="BB696" s="319"/>
      <c r="BC696" s="320"/>
      <c r="BD696" s="317" t="str">
        <f ca="1">IFERROR(INDEX('Staff List'!$AT$6:$AT$8, MATCH(BA693, 'Staff List'!$AM$6:$AM$8, 0)), "")</f>
        <v/>
      </c>
      <c r="BE696" s="313"/>
      <c r="BF696" s="313"/>
      <c r="BG696" s="313"/>
      <c r="BH696" s="313"/>
      <c r="BI696" s="75" t="e">
        <f ca="1">INDEX($BY$2:$BY$401, MATCH(BI699, $BT$2:$BT$401, 0))</f>
        <v>#N/A</v>
      </c>
      <c r="BJ696" s="29"/>
      <c r="BK696" s="1"/>
    </row>
    <row r="697" spans="1:63" x14ac:dyDescent="0.25">
      <c r="A697" s="1"/>
      <c r="B697" s="27"/>
      <c r="C697" s="314" t="s">
        <v>93</v>
      </c>
      <c r="D697" s="315"/>
      <c r="E697" s="316"/>
      <c r="F697" s="313" t="str">
        <f ca="1">IFERROR(IF(INDEX('Staff List'!$M$9:$M$358, MATCH(M698, 'Staff List'!$B$9:$B$358, 0))="", "", INDEX('Staff List'!$M$9:$M$358, MATCH(M698, 'Staff List'!$B$9:$B$358, 0))), "")</f>
        <v/>
      </c>
      <c r="G697" s="313"/>
      <c r="H697" s="313"/>
      <c r="I697" s="313"/>
      <c r="J697" s="313"/>
      <c r="K697" s="313"/>
      <c r="L697" s="313"/>
      <c r="M697" s="75" t="str">
        <f ca="1">IFERROR(INDEX($BO$2:$BO$351, MATCH(M696, $BP$2:$BP$351, 0)), "")</f>
        <v/>
      </c>
      <c r="N697" s="28"/>
      <c r="O697" s="314" t="s">
        <v>93</v>
      </c>
      <c r="P697" s="315"/>
      <c r="Q697" s="316"/>
      <c r="R697" s="313" t="str">
        <f ca="1">IFERROR(IF(INDEX('Staff List'!$M$9:$M$358, MATCH(Y698, 'Staff List'!$B$9:$B$358, 0))="", "", INDEX('Staff List'!$M$9:$M$358, MATCH(Y698, 'Staff List'!$B$9:$B$358, 0))), "")</f>
        <v/>
      </c>
      <c r="S697" s="313"/>
      <c r="T697" s="313"/>
      <c r="U697" s="313"/>
      <c r="V697" s="313"/>
      <c r="W697" s="313"/>
      <c r="X697" s="313"/>
      <c r="Y697" s="75" t="str">
        <f ca="1">IFERROR(INDEX($BO$2:$BO$351, MATCH(Y696, $BP$2:$BP$351, 0)), "")</f>
        <v/>
      </c>
      <c r="Z697" s="28"/>
      <c r="AA697" s="314" t="s">
        <v>93</v>
      </c>
      <c r="AB697" s="315"/>
      <c r="AC697" s="316"/>
      <c r="AD697" s="313" t="str">
        <f ca="1">IFERROR(IF(INDEX('Staff List'!$M$9:$M$358, MATCH(AK698, 'Staff List'!$B$9:$B$358, 0))="", "", INDEX('Staff List'!$M$9:$M$358, MATCH(AK698, 'Staff List'!$B$9:$B$358, 0))), "")</f>
        <v/>
      </c>
      <c r="AE697" s="313"/>
      <c r="AF697" s="313"/>
      <c r="AG697" s="313"/>
      <c r="AH697" s="313"/>
      <c r="AI697" s="313"/>
      <c r="AJ697" s="313"/>
      <c r="AK697" s="75" t="str">
        <f ca="1">IFERROR(INDEX($BO$2:$BO$351, MATCH(AK696, $BP$2:$BP$351, 0)), "")</f>
        <v/>
      </c>
      <c r="AL697" s="28"/>
      <c r="AM697" s="314" t="s">
        <v>93</v>
      </c>
      <c r="AN697" s="315"/>
      <c r="AO697" s="316"/>
      <c r="AP697" s="313" t="str">
        <f ca="1">IFERROR(IF(INDEX('Staff List'!$M$9:$M$358, MATCH(AW698, 'Staff List'!$B$9:$B$358, 0))="", "", INDEX('Staff List'!$M$9:$M$358, MATCH(AW698, 'Staff List'!$B$9:$B$358, 0))), "")</f>
        <v/>
      </c>
      <c r="AQ697" s="313"/>
      <c r="AR697" s="313"/>
      <c r="AS697" s="313"/>
      <c r="AT697" s="313"/>
      <c r="AU697" s="313"/>
      <c r="AV697" s="313"/>
      <c r="AW697" s="75" t="str">
        <f ca="1">IFERROR(INDEX($BO$2:$BO$351, MATCH(AW696, $BP$2:$BP$351, 0)), "")</f>
        <v/>
      </c>
      <c r="AX697" s="28"/>
      <c r="AY697" s="314" t="s">
        <v>93</v>
      </c>
      <c r="AZ697" s="315"/>
      <c r="BA697" s="316"/>
      <c r="BB697" s="313" t="str">
        <f ca="1">IFERROR(IF(INDEX('Staff List'!$M$9:$M$358, MATCH(BI698, 'Staff List'!$B$9:$B$358, 0))="", "", INDEX('Staff List'!$M$9:$M$358, MATCH(BI698, 'Staff List'!$B$9:$B$358, 0))), "")</f>
        <v/>
      </c>
      <c r="BC697" s="313"/>
      <c r="BD697" s="313"/>
      <c r="BE697" s="313"/>
      <c r="BF697" s="313"/>
      <c r="BG697" s="313"/>
      <c r="BH697" s="313"/>
      <c r="BI697" s="75" t="str">
        <f ca="1">IFERROR(INDEX($BO$2:$BO$351, MATCH(BI696, $BP$2:$BP$351, 0)), "")</f>
        <v/>
      </c>
      <c r="BJ697" s="29"/>
      <c r="BK697" s="1"/>
    </row>
    <row r="698" spans="1:63" x14ac:dyDescent="0.25">
      <c r="A698" s="1"/>
      <c r="B698" s="27"/>
      <c r="C698" s="314" t="s">
        <v>92</v>
      </c>
      <c r="D698" s="315"/>
      <c r="E698" s="316"/>
      <c r="F698" s="317" t="str">
        <f ca="1">IFERROR(IF(INDEX('Staff List'!$Q$9:$Q$358, MATCH(M698, 'Staff List'!$B$9:$B$358, 0))="", "", INDEX('Staff List'!$Q$9:$Q$358, MATCH(M698, 'Staff List'!$B$9:$B$358, 0))), "")</f>
        <v/>
      </c>
      <c r="G698" s="313"/>
      <c r="H698" s="313"/>
      <c r="I698" s="313"/>
      <c r="J698" s="313"/>
      <c r="K698" s="313"/>
      <c r="L698" s="313"/>
      <c r="M698" s="75" t="str">
        <f ca="1">IFERROR(IF(M696="", "", INDEX($BN$2:$BN$351, MATCH(M696, $BP$2:$BP$351, 0))), "")</f>
        <v/>
      </c>
      <c r="N698" s="28"/>
      <c r="O698" s="314" t="s">
        <v>92</v>
      </c>
      <c r="P698" s="315"/>
      <c r="Q698" s="316"/>
      <c r="R698" s="317" t="str">
        <f ca="1">IFERROR(IF(INDEX('Staff List'!$Q$9:$Q$358, MATCH(Y698, 'Staff List'!$B$9:$B$358, 0))="", "", INDEX('Staff List'!$Q$9:$Q$358, MATCH(Y698, 'Staff List'!$B$9:$B$358, 0))), "")</f>
        <v/>
      </c>
      <c r="S698" s="313"/>
      <c r="T698" s="313"/>
      <c r="U698" s="313"/>
      <c r="V698" s="313"/>
      <c r="W698" s="313"/>
      <c r="X698" s="313"/>
      <c r="Y698" s="75" t="str">
        <f ca="1">IFERROR(IF(Y696="", "", INDEX($BN$2:$BN$351, MATCH(Y696, $BP$2:$BP$351, 0))), "")</f>
        <v/>
      </c>
      <c r="Z698" s="28"/>
      <c r="AA698" s="314" t="s">
        <v>92</v>
      </c>
      <c r="AB698" s="315"/>
      <c r="AC698" s="316"/>
      <c r="AD698" s="317" t="str">
        <f ca="1">IFERROR(IF(INDEX('Staff List'!$Q$9:$Q$358, MATCH(AK698, 'Staff List'!$B$9:$B$358, 0))="", "", INDEX('Staff List'!$Q$9:$Q$358, MATCH(AK698, 'Staff List'!$B$9:$B$358, 0))), "")</f>
        <v/>
      </c>
      <c r="AE698" s="313"/>
      <c r="AF698" s="313"/>
      <c r="AG698" s="313"/>
      <c r="AH698" s="313"/>
      <c r="AI698" s="313"/>
      <c r="AJ698" s="313"/>
      <c r="AK698" s="75" t="str">
        <f ca="1">IFERROR(IF(AK696="", "", INDEX($BN$2:$BN$351, MATCH(AK696, $BP$2:$BP$351, 0))), "")</f>
        <v/>
      </c>
      <c r="AL698" s="28"/>
      <c r="AM698" s="314" t="s">
        <v>92</v>
      </c>
      <c r="AN698" s="315"/>
      <c r="AO698" s="316"/>
      <c r="AP698" s="317" t="str">
        <f ca="1">IFERROR(IF(INDEX('Staff List'!$Q$9:$Q$358, MATCH(AW698, 'Staff List'!$B$9:$B$358, 0))="", "", INDEX('Staff List'!$Q$9:$Q$358, MATCH(AW698, 'Staff List'!$B$9:$B$358, 0))), "")</f>
        <v/>
      </c>
      <c r="AQ698" s="313"/>
      <c r="AR698" s="313"/>
      <c r="AS698" s="313"/>
      <c r="AT698" s="313"/>
      <c r="AU698" s="313"/>
      <c r="AV698" s="313"/>
      <c r="AW698" s="75" t="str">
        <f ca="1">IFERROR(IF(AW696="", "", INDEX($BN$2:$BN$351, MATCH(AW696, $BP$2:$BP$351, 0))), "")</f>
        <v/>
      </c>
      <c r="AX698" s="28"/>
      <c r="AY698" s="314" t="s">
        <v>92</v>
      </c>
      <c r="AZ698" s="315"/>
      <c r="BA698" s="316"/>
      <c r="BB698" s="317" t="str">
        <f ca="1">IFERROR(IF(INDEX('Staff List'!$Q$9:$Q$358, MATCH(BI698, 'Staff List'!$B$9:$B$358, 0))="", "", INDEX('Staff List'!$Q$9:$Q$358, MATCH(BI698, 'Staff List'!$B$9:$B$358, 0))), "")</f>
        <v/>
      </c>
      <c r="BC698" s="313"/>
      <c r="BD698" s="313"/>
      <c r="BE698" s="313"/>
      <c r="BF698" s="313"/>
      <c r="BG698" s="313"/>
      <c r="BH698" s="313"/>
      <c r="BI698" s="75" t="str">
        <f ca="1">IFERROR(IF(BI696="", "", INDEX($BN$2:$BN$351, MATCH(BI696, $BP$2:$BP$351, 0))), "")</f>
        <v/>
      </c>
      <c r="BJ698" s="29"/>
      <c r="BK698" s="1"/>
    </row>
    <row r="699" spans="1:63" x14ac:dyDescent="0.25">
      <c r="A699" s="1"/>
      <c r="B699" s="27"/>
      <c r="C699" s="318" t="s">
        <v>96</v>
      </c>
      <c r="D699" s="319"/>
      <c r="E699" s="320"/>
      <c r="F699" s="321" t="str">
        <f ca="1">IFERROR(IF(INDEX('Staff List'!$U$9:$U$358, MATCH(M698, 'Staff List'!$B$9:$B$358, 0))="", "", INDEX('Staff List'!$U$9:$U$358, MATCH(M698, 'Staff List'!$B$9:$B$358, 0))), "")</f>
        <v/>
      </c>
      <c r="G699" s="322"/>
      <c r="H699" s="322"/>
      <c r="I699" s="322"/>
      <c r="J699" s="322"/>
      <c r="K699" s="322"/>
      <c r="L699" s="322"/>
      <c r="M699" s="81">
        <f ca="1">BI689+1</f>
        <v>830</v>
      </c>
      <c r="N699" s="28"/>
      <c r="O699" s="318" t="s">
        <v>96</v>
      </c>
      <c r="P699" s="319"/>
      <c r="Q699" s="320"/>
      <c r="R699" s="321" t="str">
        <f ca="1">IFERROR(IF(INDEX('Staff List'!$U$9:$U$358, MATCH(Y698, 'Staff List'!$B$9:$B$358, 0))="", "", INDEX('Staff List'!$U$9:$U$358, MATCH(Y698, 'Staff List'!$B$9:$B$358, 0))), "")</f>
        <v/>
      </c>
      <c r="S699" s="322"/>
      <c r="T699" s="322"/>
      <c r="U699" s="322"/>
      <c r="V699" s="322"/>
      <c r="W699" s="322"/>
      <c r="X699" s="322"/>
      <c r="Y699" s="81">
        <f ca="1">M699+1</f>
        <v>831</v>
      </c>
      <c r="Z699" s="28"/>
      <c r="AA699" s="318" t="s">
        <v>96</v>
      </c>
      <c r="AB699" s="319"/>
      <c r="AC699" s="320"/>
      <c r="AD699" s="321" t="str">
        <f ca="1">IFERROR(IF(INDEX('Staff List'!$U$9:$U$358, MATCH(AK698, 'Staff List'!$B$9:$B$358, 0))="", "", INDEX('Staff List'!$U$9:$U$358, MATCH(AK698, 'Staff List'!$B$9:$B$358, 0))), "")</f>
        <v/>
      </c>
      <c r="AE699" s="322"/>
      <c r="AF699" s="322"/>
      <c r="AG699" s="322"/>
      <c r="AH699" s="322"/>
      <c r="AI699" s="322"/>
      <c r="AJ699" s="322"/>
      <c r="AK699" s="81">
        <f ca="1">Y699+1</f>
        <v>832</v>
      </c>
      <c r="AL699" s="28"/>
      <c r="AM699" s="318" t="s">
        <v>96</v>
      </c>
      <c r="AN699" s="319"/>
      <c r="AO699" s="320"/>
      <c r="AP699" s="321" t="str">
        <f ca="1">IFERROR(IF(INDEX('Staff List'!$U$9:$U$358, MATCH(AW698, 'Staff List'!$B$9:$B$358, 0))="", "", INDEX('Staff List'!$U$9:$U$358, MATCH(AW698, 'Staff List'!$B$9:$B$358, 0))), "")</f>
        <v/>
      </c>
      <c r="AQ699" s="322"/>
      <c r="AR699" s="322"/>
      <c r="AS699" s="322"/>
      <c r="AT699" s="322"/>
      <c r="AU699" s="322"/>
      <c r="AV699" s="322"/>
      <c r="AW699" s="81">
        <f ca="1">AK699+1</f>
        <v>833</v>
      </c>
      <c r="AX699" s="28"/>
      <c r="AY699" s="318" t="s">
        <v>96</v>
      </c>
      <c r="AZ699" s="319"/>
      <c r="BA699" s="320"/>
      <c r="BB699" s="321" t="str">
        <f ca="1">IFERROR(IF(INDEX('Staff List'!$U$9:$U$358, MATCH(BI698, 'Staff List'!$B$9:$B$358, 0))="", "", INDEX('Staff List'!$U$9:$U$358, MATCH(BI698, 'Staff List'!$B$9:$B$358, 0))), "")</f>
        <v/>
      </c>
      <c r="BC699" s="322"/>
      <c r="BD699" s="322"/>
      <c r="BE699" s="322"/>
      <c r="BF699" s="322"/>
      <c r="BG699" s="322"/>
      <c r="BH699" s="322"/>
      <c r="BI699" s="81">
        <f ca="1">AW699+1</f>
        <v>834</v>
      </c>
      <c r="BJ699" s="29"/>
      <c r="BK699" s="1"/>
    </row>
    <row r="700" spans="1:63" x14ac:dyDescent="0.25">
      <c r="A700" s="1"/>
      <c r="B700" s="27"/>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c r="BE700" s="28"/>
      <c r="BF700" s="28"/>
      <c r="BG700" s="28"/>
      <c r="BH700" s="28"/>
      <c r="BI700" s="28"/>
      <c r="BJ700" s="29"/>
      <c r="BK700" s="1"/>
    </row>
    <row r="701" spans="1:63" x14ac:dyDescent="0.25">
      <c r="A701" s="1"/>
      <c r="B701" s="27"/>
      <c r="C701" s="121" t="str">
        <f ca="1">"Tier "&amp;M707&amp;""</f>
        <v xml:space="preserve">Tier </v>
      </c>
      <c r="D701" s="122"/>
      <c r="E701" s="122"/>
      <c r="F701" s="122"/>
      <c r="G701" s="122"/>
      <c r="H701" s="122"/>
      <c r="I701" s="122"/>
      <c r="J701" s="122"/>
      <c r="K701" s="122"/>
      <c r="L701" s="122"/>
      <c r="M701" s="239"/>
      <c r="N701" s="28"/>
      <c r="O701" s="121" t="str">
        <f ca="1">"Tier "&amp;Y707&amp;""</f>
        <v xml:space="preserve">Tier </v>
      </c>
      <c r="P701" s="122"/>
      <c r="Q701" s="122"/>
      <c r="R701" s="122"/>
      <c r="S701" s="122"/>
      <c r="T701" s="122"/>
      <c r="U701" s="122"/>
      <c r="V701" s="122"/>
      <c r="W701" s="122"/>
      <c r="X701" s="122"/>
      <c r="Y701" s="239"/>
      <c r="Z701" s="28"/>
      <c r="AA701" s="121" t="str">
        <f ca="1">"Tier "&amp;AK707&amp;""</f>
        <v xml:space="preserve">Tier </v>
      </c>
      <c r="AB701" s="122"/>
      <c r="AC701" s="122"/>
      <c r="AD701" s="122"/>
      <c r="AE701" s="122"/>
      <c r="AF701" s="122"/>
      <c r="AG701" s="122"/>
      <c r="AH701" s="122"/>
      <c r="AI701" s="122"/>
      <c r="AJ701" s="122"/>
      <c r="AK701" s="239"/>
      <c r="AL701" s="28"/>
      <c r="AM701" s="121" t="str">
        <f ca="1">"Tier "&amp;AW707&amp;""</f>
        <v xml:space="preserve">Tier </v>
      </c>
      <c r="AN701" s="122"/>
      <c r="AO701" s="122"/>
      <c r="AP701" s="122"/>
      <c r="AQ701" s="122"/>
      <c r="AR701" s="122"/>
      <c r="AS701" s="122"/>
      <c r="AT701" s="122"/>
      <c r="AU701" s="122"/>
      <c r="AV701" s="122"/>
      <c r="AW701" s="239"/>
      <c r="AX701" s="28"/>
      <c r="AY701" s="121" t="str">
        <f ca="1">"Tier "&amp;BI707&amp;""</f>
        <v xml:space="preserve">Tier </v>
      </c>
      <c r="AZ701" s="122"/>
      <c r="BA701" s="122"/>
      <c r="BB701" s="122"/>
      <c r="BC701" s="122"/>
      <c r="BD701" s="122"/>
      <c r="BE701" s="122"/>
      <c r="BF701" s="122"/>
      <c r="BG701" s="122"/>
      <c r="BH701" s="122"/>
      <c r="BI701" s="239"/>
      <c r="BJ701" s="29"/>
      <c r="BK701" s="1"/>
    </row>
    <row r="702" spans="1:63" x14ac:dyDescent="0.25">
      <c r="A702" s="1"/>
      <c r="B702" s="27"/>
      <c r="C702" s="326" t="s">
        <v>91</v>
      </c>
      <c r="D702" s="325"/>
      <c r="E702" s="327"/>
      <c r="F702" s="328" t="str">
        <f ca="1">IFERROR(IF(INDEX('Staff List'!$C$9:$C$358, MATCH(M708, 'Staff List'!$B$9:$B$358, 0))="", "", INDEX('Staff List'!$C$9:$C$358, MATCH(M708, 'Staff List'!$B$9:$B$358, 0))), "")</f>
        <v/>
      </c>
      <c r="G702" s="329"/>
      <c r="H702" s="329"/>
      <c r="I702" s="329"/>
      <c r="J702" s="329"/>
      <c r="K702" s="329"/>
      <c r="L702" s="329"/>
      <c r="M702" s="330"/>
      <c r="N702" s="28"/>
      <c r="O702" s="326" t="s">
        <v>91</v>
      </c>
      <c r="P702" s="325"/>
      <c r="Q702" s="327"/>
      <c r="R702" s="328" t="str">
        <f ca="1">IFERROR(IF(INDEX('Staff List'!$C$9:$C$358, MATCH(Y708, 'Staff List'!$B$9:$B$358, 0))="", "", INDEX('Staff List'!$C$9:$C$358, MATCH(Y708, 'Staff List'!$B$9:$B$358, 0))), "")</f>
        <v/>
      </c>
      <c r="S702" s="329"/>
      <c r="T702" s="329"/>
      <c r="U702" s="329"/>
      <c r="V702" s="329"/>
      <c r="W702" s="329"/>
      <c r="X702" s="329"/>
      <c r="Y702" s="330"/>
      <c r="Z702" s="28"/>
      <c r="AA702" s="326" t="s">
        <v>91</v>
      </c>
      <c r="AB702" s="325"/>
      <c r="AC702" s="327"/>
      <c r="AD702" s="328" t="str">
        <f ca="1">IFERROR(IF(INDEX('Staff List'!$C$9:$C$358, MATCH(AK708, 'Staff List'!$B$9:$B$358, 0))="", "", INDEX('Staff List'!$C$9:$C$358, MATCH(AK708, 'Staff List'!$B$9:$B$358, 0))), "")</f>
        <v/>
      </c>
      <c r="AE702" s="329"/>
      <c r="AF702" s="329"/>
      <c r="AG702" s="329"/>
      <c r="AH702" s="329"/>
      <c r="AI702" s="329"/>
      <c r="AJ702" s="329"/>
      <c r="AK702" s="330"/>
      <c r="AL702" s="28"/>
      <c r="AM702" s="326" t="s">
        <v>91</v>
      </c>
      <c r="AN702" s="325"/>
      <c r="AO702" s="327"/>
      <c r="AP702" s="328" t="str">
        <f ca="1">IFERROR(IF(INDEX('Staff List'!$C$9:$C$358, MATCH(AW708, 'Staff List'!$B$9:$B$358, 0))="", "", INDEX('Staff List'!$C$9:$C$358, MATCH(AW708, 'Staff List'!$B$9:$B$358, 0))), "")</f>
        <v/>
      </c>
      <c r="AQ702" s="329"/>
      <c r="AR702" s="329"/>
      <c r="AS702" s="329"/>
      <c r="AT702" s="329"/>
      <c r="AU702" s="329"/>
      <c r="AV702" s="329"/>
      <c r="AW702" s="330"/>
      <c r="AX702" s="28"/>
      <c r="AY702" s="326" t="s">
        <v>91</v>
      </c>
      <c r="AZ702" s="325"/>
      <c r="BA702" s="327"/>
      <c r="BB702" s="328" t="str">
        <f ca="1">IFERROR(IF(INDEX('Staff List'!$C$9:$C$358, MATCH(BI708, 'Staff List'!$B$9:$B$358, 0))="", "", INDEX('Staff List'!$C$9:$C$358, MATCH(BI708, 'Staff List'!$B$9:$B$358, 0))), "")</f>
        <v/>
      </c>
      <c r="BC702" s="329"/>
      <c r="BD702" s="329"/>
      <c r="BE702" s="329"/>
      <c r="BF702" s="329"/>
      <c r="BG702" s="329"/>
      <c r="BH702" s="329"/>
      <c r="BI702" s="330"/>
      <c r="BJ702" s="29"/>
      <c r="BK702" s="1"/>
    </row>
    <row r="703" spans="1:63" x14ac:dyDescent="0.25">
      <c r="A703" s="1"/>
      <c r="B703" s="27"/>
      <c r="C703" s="332" t="s">
        <v>90</v>
      </c>
      <c r="D703" s="333"/>
      <c r="E703" s="72" t="str">
        <f ca="1">IFERROR(INDEX('Staff List'!$K$9:$K$358, MATCH(M708, 'Staff List'!$B$9:$B$358, 0)), "")</f>
        <v/>
      </c>
      <c r="F703" s="317" t="str">
        <f ca="1">IFERROR(IF(INDEX('Staff List'!$D$9:$D$358, MATCH(M708, 'Staff List'!$B$9:$B$358, 0))="", "", INDEX('Staff List'!$D$9:$D$358, MATCH(M708, 'Staff List'!$B$9:$B$358, 0))), "")</f>
        <v/>
      </c>
      <c r="G703" s="313"/>
      <c r="H703" s="313"/>
      <c r="I703" s="313"/>
      <c r="J703" s="313"/>
      <c r="K703" s="313"/>
      <c r="L703" s="313"/>
      <c r="M703" s="331"/>
      <c r="N703" s="28"/>
      <c r="O703" s="332" t="s">
        <v>90</v>
      </c>
      <c r="P703" s="333"/>
      <c r="Q703" s="72" t="str">
        <f ca="1">IFERROR(INDEX('Staff List'!$K$9:$K$358, MATCH(Y708, 'Staff List'!$B$9:$B$358, 0)), "")</f>
        <v/>
      </c>
      <c r="R703" s="317" t="str">
        <f ca="1">IFERROR(IF(INDEX('Staff List'!$D$9:$D$358, MATCH(Y708, 'Staff List'!$B$9:$B$358, 0))="", "", INDEX('Staff List'!$D$9:$D$358, MATCH(Y708, 'Staff List'!$B$9:$B$358, 0))), "")</f>
        <v/>
      </c>
      <c r="S703" s="313"/>
      <c r="T703" s="313"/>
      <c r="U703" s="313"/>
      <c r="V703" s="313"/>
      <c r="W703" s="313"/>
      <c r="X703" s="313"/>
      <c r="Y703" s="331"/>
      <c r="Z703" s="28"/>
      <c r="AA703" s="332" t="s">
        <v>90</v>
      </c>
      <c r="AB703" s="333"/>
      <c r="AC703" s="72" t="str">
        <f ca="1">IFERROR(INDEX('Staff List'!$K$9:$K$358, MATCH(AK708, 'Staff List'!$B$9:$B$358, 0)), "")</f>
        <v/>
      </c>
      <c r="AD703" s="317" t="str">
        <f ca="1">IFERROR(IF(INDEX('Staff List'!$D$9:$D$358, MATCH(AK708, 'Staff List'!$B$9:$B$358, 0))="", "", INDEX('Staff List'!$D$9:$D$358, MATCH(AK708, 'Staff List'!$B$9:$B$358, 0))), "")</f>
        <v/>
      </c>
      <c r="AE703" s="313"/>
      <c r="AF703" s="313"/>
      <c r="AG703" s="313"/>
      <c r="AH703" s="313"/>
      <c r="AI703" s="313"/>
      <c r="AJ703" s="313"/>
      <c r="AK703" s="331"/>
      <c r="AL703" s="28"/>
      <c r="AM703" s="332" t="s">
        <v>90</v>
      </c>
      <c r="AN703" s="333"/>
      <c r="AO703" s="72" t="str">
        <f ca="1">IFERROR(INDEX('Staff List'!$K$9:$K$358, MATCH(AW708, 'Staff List'!$B$9:$B$358, 0)), "")</f>
        <v/>
      </c>
      <c r="AP703" s="317" t="str">
        <f ca="1">IFERROR(IF(INDEX('Staff List'!$D$9:$D$358, MATCH(AW708, 'Staff List'!$B$9:$B$358, 0))="", "", INDEX('Staff List'!$D$9:$D$358, MATCH(AW708, 'Staff List'!$B$9:$B$358, 0))), "")</f>
        <v/>
      </c>
      <c r="AQ703" s="313"/>
      <c r="AR703" s="313"/>
      <c r="AS703" s="313"/>
      <c r="AT703" s="313"/>
      <c r="AU703" s="313"/>
      <c r="AV703" s="313"/>
      <c r="AW703" s="331"/>
      <c r="AX703" s="28"/>
      <c r="AY703" s="332" t="s">
        <v>90</v>
      </c>
      <c r="AZ703" s="333"/>
      <c r="BA703" s="72" t="str">
        <f ca="1">IFERROR(INDEX('Staff List'!$K$9:$K$358, MATCH(BI708, 'Staff List'!$B$9:$B$358, 0)), "")</f>
        <v/>
      </c>
      <c r="BB703" s="317" t="str">
        <f ca="1">IFERROR(IF(INDEX('Staff List'!$D$9:$D$358, MATCH(BI708, 'Staff List'!$B$9:$B$358, 0))="", "", INDEX('Staff List'!$D$9:$D$358, MATCH(BI708, 'Staff List'!$B$9:$B$358, 0))), "")</f>
        <v/>
      </c>
      <c r="BC703" s="313"/>
      <c r="BD703" s="313"/>
      <c r="BE703" s="313"/>
      <c r="BF703" s="313"/>
      <c r="BG703" s="313"/>
      <c r="BH703" s="313"/>
      <c r="BI703" s="331"/>
      <c r="BJ703" s="29"/>
      <c r="BK703" s="1"/>
    </row>
    <row r="704" spans="1:63" x14ac:dyDescent="0.25">
      <c r="A704" s="1"/>
      <c r="B704" s="27"/>
      <c r="C704" s="314" t="s">
        <v>95</v>
      </c>
      <c r="D704" s="315"/>
      <c r="E704" s="315"/>
      <c r="F704" s="325"/>
      <c r="G704" s="73" t="str">
        <f ca="1">IFERROR(INDEX('Staff List'!$H$9:$H$358, MATCH(M708, 'Staff List'!$B$9:$B$358, 0)), "")</f>
        <v/>
      </c>
      <c r="H704" s="323" t="str">
        <f ca="1">IFERROR(INDEX('Staff List'!$AU$6:$AU$10, MATCH(G704, 'Staff List'!$AJ$6:$AJ$10, 0)), "")</f>
        <v/>
      </c>
      <c r="I704" s="324"/>
      <c r="J704" s="324"/>
      <c r="K704" s="324"/>
      <c r="L704" s="324"/>
      <c r="M704" s="331"/>
      <c r="N704" s="28"/>
      <c r="O704" s="314" t="s">
        <v>95</v>
      </c>
      <c r="P704" s="315"/>
      <c r="Q704" s="315"/>
      <c r="R704" s="325"/>
      <c r="S704" s="73" t="str">
        <f ca="1">IFERROR(INDEX('Staff List'!$H$9:$H$358, MATCH(Y708, 'Staff List'!$B$9:$B$358, 0)), "")</f>
        <v/>
      </c>
      <c r="T704" s="323" t="str">
        <f ca="1">IFERROR(INDEX('Staff List'!$AU$6:$AU$10, MATCH(S704, 'Staff List'!$AJ$6:$AJ$10, 0)), "")</f>
        <v/>
      </c>
      <c r="U704" s="324"/>
      <c r="V704" s="324"/>
      <c r="W704" s="324"/>
      <c r="X704" s="324"/>
      <c r="Y704" s="331"/>
      <c r="Z704" s="28"/>
      <c r="AA704" s="314" t="s">
        <v>95</v>
      </c>
      <c r="AB704" s="315"/>
      <c r="AC704" s="315"/>
      <c r="AD704" s="325"/>
      <c r="AE704" s="73" t="str">
        <f ca="1">IFERROR(INDEX('Staff List'!$H$9:$H$358, MATCH(AK708, 'Staff List'!$B$9:$B$358, 0)), "")</f>
        <v/>
      </c>
      <c r="AF704" s="323" t="str">
        <f ca="1">IFERROR(INDEX('Staff List'!$AU$6:$AU$10, MATCH(AE704, 'Staff List'!$AJ$6:$AJ$10, 0)), "")</f>
        <v/>
      </c>
      <c r="AG704" s="324"/>
      <c r="AH704" s="324"/>
      <c r="AI704" s="324"/>
      <c r="AJ704" s="324"/>
      <c r="AK704" s="331"/>
      <c r="AL704" s="28"/>
      <c r="AM704" s="314" t="s">
        <v>95</v>
      </c>
      <c r="AN704" s="315"/>
      <c r="AO704" s="315"/>
      <c r="AP704" s="325"/>
      <c r="AQ704" s="73" t="str">
        <f ca="1">IFERROR(INDEX('Staff List'!$H$9:$H$358, MATCH(AW708, 'Staff List'!$B$9:$B$358, 0)), "")</f>
        <v/>
      </c>
      <c r="AR704" s="323" t="str">
        <f ca="1">IFERROR(INDEX('Staff List'!$AU$6:$AU$10, MATCH(AQ704, 'Staff List'!$AJ$6:$AJ$10, 0)), "")</f>
        <v/>
      </c>
      <c r="AS704" s="324"/>
      <c r="AT704" s="324"/>
      <c r="AU704" s="324"/>
      <c r="AV704" s="324"/>
      <c r="AW704" s="331"/>
      <c r="AX704" s="28"/>
      <c r="AY704" s="314" t="s">
        <v>95</v>
      </c>
      <c r="AZ704" s="315"/>
      <c r="BA704" s="315"/>
      <c r="BB704" s="325"/>
      <c r="BC704" s="73" t="str">
        <f ca="1">IFERROR(INDEX('Staff List'!$H$9:$H$358, MATCH(BI708, 'Staff List'!$B$9:$B$358, 0)), "")</f>
        <v/>
      </c>
      <c r="BD704" s="323" t="str">
        <f ca="1">IFERROR(INDEX('Staff List'!$AU$6:$AU$10, MATCH(BC704, 'Staff List'!$AJ$6:$AJ$10, 0)), "")</f>
        <v/>
      </c>
      <c r="BE704" s="324"/>
      <c r="BF704" s="324"/>
      <c r="BG704" s="324"/>
      <c r="BH704" s="324"/>
      <c r="BI704" s="331"/>
      <c r="BJ704" s="29"/>
      <c r="BK704" s="1"/>
    </row>
    <row r="705" spans="1:63" x14ac:dyDescent="0.25">
      <c r="A705" s="1"/>
      <c r="B705" s="27"/>
      <c r="C705" s="314" t="s">
        <v>94</v>
      </c>
      <c r="D705" s="315"/>
      <c r="E705" s="315"/>
      <c r="F705" s="315"/>
      <c r="G705" s="74" t="str">
        <f ca="1">IFERROR(INDEX('Staff List'!$G$9:$G$358, MATCH(M708, 'Staff List'!$B$9:$B$358, 0)), "")</f>
        <v/>
      </c>
      <c r="H705" s="317" t="str">
        <f ca="1">IFERROR(INDEX('Staff List'!$AP$6:$AP$8, MATCH(G705, 'Staff List'!$AI$6:$AI$8, 0)), "")</f>
        <v/>
      </c>
      <c r="I705" s="313"/>
      <c r="J705" s="313"/>
      <c r="K705" s="313"/>
      <c r="L705" s="313"/>
      <c r="M705" s="331"/>
      <c r="N705" s="28"/>
      <c r="O705" s="314" t="s">
        <v>94</v>
      </c>
      <c r="P705" s="315"/>
      <c r="Q705" s="315"/>
      <c r="R705" s="315"/>
      <c r="S705" s="74" t="str">
        <f ca="1">IFERROR(INDEX('Staff List'!$G$9:$G$358, MATCH(Y708, 'Staff List'!$B$9:$B$358, 0)), "")</f>
        <v/>
      </c>
      <c r="T705" s="317" t="str">
        <f ca="1">IFERROR(INDEX('Staff List'!$AP$6:$AP$8, MATCH(S705, 'Staff List'!$AI$6:$AI$8, 0)), "")</f>
        <v/>
      </c>
      <c r="U705" s="313"/>
      <c r="V705" s="313"/>
      <c r="W705" s="313"/>
      <c r="X705" s="313"/>
      <c r="Y705" s="331"/>
      <c r="Z705" s="28"/>
      <c r="AA705" s="314" t="s">
        <v>94</v>
      </c>
      <c r="AB705" s="315"/>
      <c r="AC705" s="315"/>
      <c r="AD705" s="315"/>
      <c r="AE705" s="74" t="str">
        <f ca="1">IFERROR(INDEX('Staff List'!$G$9:$G$358, MATCH(AK708, 'Staff List'!$B$9:$B$358, 0)), "")</f>
        <v/>
      </c>
      <c r="AF705" s="317" t="str">
        <f ca="1">IFERROR(INDEX('Staff List'!$AP$6:$AP$8, MATCH(AE705, 'Staff List'!$AI$6:$AI$8, 0)), "")</f>
        <v/>
      </c>
      <c r="AG705" s="313"/>
      <c r="AH705" s="313"/>
      <c r="AI705" s="313"/>
      <c r="AJ705" s="313"/>
      <c r="AK705" s="331"/>
      <c r="AL705" s="28"/>
      <c r="AM705" s="314" t="s">
        <v>94</v>
      </c>
      <c r="AN705" s="315"/>
      <c r="AO705" s="315"/>
      <c r="AP705" s="315"/>
      <c r="AQ705" s="74" t="str">
        <f ca="1">IFERROR(INDEX('Staff List'!$G$9:$G$358, MATCH(AW708, 'Staff List'!$B$9:$B$358, 0)), "")</f>
        <v/>
      </c>
      <c r="AR705" s="317" t="str">
        <f ca="1">IFERROR(INDEX('Staff List'!$AP$6:$AP$8, MATCH(AQ705, 'Staff List'!$AI$6:$AI$8, 0)), "")</f>
        <v/>
      </c>
      <c r="AS705" s="313"/>
      <c r="AT705" s="313"/>
      <c r="AU705" s="313"/>
      <c r="AV705" s="313"/>
      <c r="AW705" s="331"/>
      <c r="AX705" s="28"/>
      <c r="AY705" s="314" t="s">
        <v>94</v>
      </c>
      <c r="AZ705" s="315"/>
      <c r="BA705" s="315"/>
      <c r="BB705" s="315"/>
      <c r="BC705" s="74" t="str">
        <f ca="1">IFERROR(INDEX('Staff List'!$G$9:$G$358, MATCH(BI708, 'Staff List'!$B$9:$B$358, 0)), "")</f>
        <v/>
      </c>
      <c r="BD705" s="317" t="str">
        <f ca="1">IFERROR(INDEX('Staff List'!$AP$6:$AP$8, MATCH(BC705, 'Staff List'!$AI$6:$AI$8, 0)), "")</f>
        <v/>
      </c>
      <c r="BE705" s="313"/>
      <c r="BF705" s="313"/>
      <c r="BG705" s="313"/>
      <c r="BH705" s="313"/>
      <c r="BI705" s="331"/>
      <c r="BJ705" s="29"/>
      <c r="BK705" s="1"/>
    </row>
    <row r="706" spans="1:63" x14ac:dyDescent="0.25">
      <c r="A706" s="1"/>
      <c r="B706" s="27"/>
      <c r="C706" s="314" t="s">
        <v>97</v>
      </c>
      <c r="D706" s="315"/>
      <c r="E706" s="315"/>
      <c r="F706" s="319"/>
      <c r="G706" s="320"/>
      <c r="H706" s="317" t="str">
        <f ca="1">IFERROR(INDEX('Staff List'!$AT$6:$AT$8, MATCH(E703, 'Staff List'!$AM$6:$AM$8, 0)), "")</f>
        <v/>
      </c>
      <c r="I706" s="313"/>
      <c r="J706" s="313"/>
      <c r="K706" s="313"/>
      <c r="L706" s="313"/>
      <c r="M706" s="75" t="e">
        <f ca="1">INDEX($BY$2:$BY$401, MATCH(M709, $BT$2:$BT$401, 0))</f>
        <v>#N/A</v>
      </c>
      <c r="N706" s="28"/>
      <c r="O706" s="314" t="s">
        <v>97</v>
      </c>
      <c r="P706" s="315"/>
      <c r="Q706" s="315"/>
      <c r="R706" s="319"/>
      <c r="S706" s="320"/>
      <c r="T706" s="317" t="str">
        <f ca="1">IFERROR(INDEX('Staff List'!$AT$6:$AT$8, MATCH(Q703, 'Staff List'!$AM$6:$AM$8, 0)), "")</f>
        <v/>
      </c>
      <c r="U706" s="313"/>
      <c r="V706" s="313"/>
      <c r="W706" s="313"/>
      <c r="X706" s="313"/>
      <c r="Y706" s="75" t="e">
        <f ca="1">INDEX($BY$2:$BY$401, MATCH(Y709, $BT$2:$BT$401, 0))</f>
        <v>#N/A</v>
      </c>
      <c r="Z706" s="28"/>
      <c r="AA706" s="314" t="s">
        <v>97</v>
      </c>
      <c r="AB706" s="315"/>
      <c r="AC706" s="315"/>
      <c r="AD706" s="319"/>
      <c r="AE706" s="320"/>
      <c r="AF706" s="317" t="str">
        <f ca="1">IFERROR(INDEX('Staff List'!$AT$6:$AT$8, MATCH(AC703, 'Staff List'!$AM$6:$AM$8, 0)), "")</f>
        <v/>
      </c>
      <c r="AG706" s="313"/>
      <c r="AH706" s="313"/>
      <c r="AI706" s="313"/>
      <c r="AJ706" s="313"/>
      <c r="AK706" s="75" t="e">
        <f ca="1">INDEX($BY$2:$BY$401, MATCH(AK709, $BT$2:$BT$401, 0))</f>
        <v>#N/A</v>
      </c>
      <c r="AL706" s="28"/>
      <c r="AM706" s="314" t="s">
        <v>97</v>
      </c>
      <c r="AN706" s="315"/>
      <c r="AO706" s="315"/>
      <c r="AP706" s="319"/>
      <c r="AQ706" s="320"/>
      <c r="AR706" s="317" t="str">
        <f ca="1">IFERROR(INDEX('Staff List'!$AT$6:$AT$8, MATCH(AO703, 'Staff List'!$AM$6:$AM$8, 0)), "")</f>
        <v/>
      </c>
      <c r="AS706" s="313"/>
      <c r="AT706" s="313"/>
      <c r="AU706" s="313"/>
      <c r="AV706" s="313"/>
      <c r="AW706" s="75" t="e">
        <f ca="1">INDEX($BY$2:$BY$401, MATCH(AW709, $BT$2:$BT$401, 0))</f>
        <v>#N/A</v>
      </c>
      <c r="AX706" s="28"/>
      <c r="AY706" s="314" t="s">
        <v>97</v>
      </c>
      <c r="AZ706" s="315"/>
      <c r="BA706" s="315"/>
      <c r="BB706" s="319"/>
      <c r="BC706" s="320"/>
      <c r="BD706" s="317" t="str">
        <f ca="1">IFERROR(INDEX('Staff List'!$AT$6:$AT$8, MATCH(BA703, 'Staff List'!$AM$6:$AM$8, 0)), "")</f>
        <v/>
      </c>
      <c r="BE706" s="313"/>
      <c r="BF706" s="313"/>
      <c r="BG706" s="313"/>
      <c r="BH706" s="313"/>
      <c r="BI706" s="75" t="e">
        <f ca="1">INDEX($BY$2:$BY$401, MATCH(BI709, $BT$2:$BT$401, 0))</f>
        <v>#N/A</v>
      </c>
      <c r="BJ706" s="29"/>
      <c r="BK706" s="1"/>
    </row>
    <row r="707" spans="1:63" x14ac:dyDescent="0.25">
      <c r="A707" s="1"/>
      <c r="B707" s="27"/>
      <c r="C707" s="314" t="s">
        <v>93</v>
      </c>
      <c r="D707" s="315"/>
      <c r="E707" s="316"/>
      <c r="F707" s="313" t="str">
        <f ca="1">IFERROR(IF(INDEX('Staff List'!$M$9:$M$358, MATCH(M708, 'Staff List'!$B$9:$B$358, 0))="", "", INDEX('Staff List'!$M$9:$M$358, MATCH(M708, 'Staff List'!$B$9:$B$358, 0))), "")</f>
        <v/>
      </c>
      <c r="G707" s="313"/>
      <c r="H707" s="313"/>
      <c r="I707" s="313"/>
      <c r="J707" s="313"/>
      <c r="K707" s="313"/>
      <c r="L707" s="313"/>
      <c r="M707" s="75" t="str">
        <f ca="1">IFERROR(INDEX($BO$2:$BO$351, MATCH(M706, $BP$2:$BP$351, 0)), "")</f>
        <v/>
      </c>
      <c r="N707" s="28"/>
      <c r="O707" s="314" t="s">
        <v>93</v>
      </c>
      <c r="P707" s="315"/>
      <c r="Q707" s="316"/>
      <c r="R707" s="313" t="str">
        <f ca="1">IFERROR(IF(INDEX('Staff List'!$M$9:$M$358, MATCH(Y708, 'Staff List'!$B$9:$B$358, 0))="", "", INDEX('Staff List'!$M$9:$M$358, MATCH(Y708, 'Staff List'!$B$9:$B$358, 0))), "")</f>
        <v/>
      </c>
      <c r="S707" s="313"/>
      <c r="T707" s="313"/>
      <c r="U707" s="313"/>
      <c r="V707" s="313"/>
      <c r="W707" s="313"/>
      <c r="X707" s="313"/>
      <c r="Y707" s="75" t="str">
        <f ca="1">IFERROR(INDEX($BO$2:$BO$351, MATCH(Y706, $BP$2:$BP$351, 0)), "")</f>
        <v/>
      </c>
      <c r="Z707" s="28"/>
      <c r="AA707" s="314" t="s">
        <v>93</v>
      </c>
      <c r="AB707" s="315"/>
      <c r="AC707" s="316"/>
      <c r="AD707" s="313" t="str">
        <f ca="1">IFERROR(IF(INDEX('Staff List'!$M$9:$M$358, MATCH(AK708, 'Staff List'!$B$9:$B$358, 0))="", "", INDEX('Staff List'!$M$9:$M$358, MATCH(AK708, 'Staff List'!$B$9:$B$358, 0))), "")</f>
        <v/>
      </c>
      <c r="AE707" s="313"/>
      <c r="AF707" s="313"/>
      <c r="AG707" s="313"/>
      <c r="AH707" s="313"/>
      <c r="AI707" s="313"/>
      <c r="AJ707" s="313"/>
      <c r="AK707" s="75" t="str">
        <f ca="1">IFERROR(INDEX($BO$2:$BO$351, MATCH(AK706, $BP$2:$BP$351, 0)), "")</f>
        <v/>
      </c>
      <c r="AL707" s="28"/>
      <c r="AM707" s="314" t="s">
        <v>93</v>
      </c>
      <c r="AN707" s="315"/>
      <c r="AO707" s="316"/>
      <c r="AP707" s="313" t="str">
        <f ca="1">IFERROR(IF(INDEX('Staff List'!$M$9:$M$358, MATCH(AW708, 'Staff List'!$B$9:$B$358, 0))="", "", INDEX('Staff List'!$M$9:$M$358, MATCH(AW708, 'Staff List'!$B$9:$B$358, 0))), "")</f>
        <v/>
      </c>
      <c r="AQ707" s="313"/>
      <c r="AR707" s="313"/>
      <c r="AS707" s="313"/>
      <c r="AT707" s="313"/>
      <c r="AU707" s="313"/>
      <c r="AV707" s="313"/>
      <c r="AW707" s="75" t="str">
        <f ca="1">IFERROR(INDEX($BO$2:$BO$351, MATCH(AW706, $BP$2:$BP$351, 0)), "")</f>
        <v/>
      </c>
      <c r="AX707" s="28"/>
      <c r="AY707" s="314" t="s">
        <v>93</v>
      </c>
      <c r="AZ707" s="315"/>
      <c r="BA707" s="316"/>
      <c r="BB707" s="313" t="str">
        <f ca="1">IFERROR(IF(INDEX('Staff List'!$M$9:$M$358, MATCH(BI708, 'Staff List'!$B$9:$B$358, 0))="", "", INDEX('Staff List'!$M$9:$M$358, MATCH(BI708, 'Staff List'!$B$9:$B$358, 0))), "")</f>
        <v/>
      </c>
      <c r="BC707" s="313"/>
      <c r="BD707" s="313"/>
      <c r="BE707" s="313"/>
      <c r="BF707" s="313"/>
      <c r="BG707" s="313"/>
      <c r="BH707" s="313"/>
      <c r="BI707" s="75" t="str">
        <f ca="1">IFERROR(INDEX($BO$2:$BO$351, MATCH(BI706, $BP$2:$BP$351, 0)), "")</f>
        <v/>
      </c>
      <c r="BJ707" s="29"/>
      <c r="BK707" s="1"/>
    </row>
    <row r="708" spans="1:63" x14ac:dyDescent="0.25">
      <c r="A708" s="1"/>
      <c r="B708" s="27"/>
      <c r="C708" s="314" t="s">
        <v>92</v>
      </c>
      <c r="D708" s="315"/>
      <c r="E708" s="316"/>
      <c r="F708" s="317" t="str">
        <f ca="1">IFERROR(IF(INDEX('Staff List'!$Q$9:$Q$358, MATCH(M708, 'Staff List'!$B$9:$B$358, 0))="", "", INDEX('Staff List'!$Q$9:$Q$358, MATCH(M708, 'Staff List'!$B$9:$B$358, 0))), "")</f>
        <v/>
      </c>
      <c r="G708" s="313"/>
      <c r="H708" s="313"/>
      <c r="I708" s="313"/>
      <c r="J708" s="313"/>
      <c r="K708" s="313"/>
      <c r="L708" s="313"/>
      <c r="M708" s="75" t="str">
        <f ca="1">IFERROR(IF(M706="", "", INDEX($BN$2:$BN$351, MATCH(M706, $BP$2:$BP$351, 0))), "")</f>
        <v/>
      </c>
      <c r="N708" s="28"/>
      <c r="O708" s="314" t="s">
        <v>92</v>
      </c>
      <c r="P708" s="315"/>
      <c r="Q708" s="316"/>
      <c r="R708" s="317" t="str">
        <f ca="1">IFERROR(IF(INDEX('Staff List'!$Q$9:$Q$358, MATCH(Y708, 'Staff List'!$B$9:$B$358, 0))="", "", INDEX('Staff List'!$Q$9:$Q$358, MATCH(Y708, 'Staff List'!$B$9:$B$358, 0))), "")</f>
        <v/>
      </c>
      <c r="S708" s="313"/>
      <c r="T708" s="313"/>
      <c r="U708" s="313"/>
      <c r="V708" s="313"/>
      <c r="W708" s="313"/>
      <c r="X708" s="313"/>
      <c r="Y708" s="75" t="str">
        <f ca="1">IFERROR(IF(Y706="", "", INDEX($BN$2:$BN$351, MATCH(Y706, $BP$2:$BP$351, 0))), "")</f>
        <v/>
      </c>
      <c r="Z708" s="28"/>
      <c r="AA708" s="314" t="s">
        <v>92</v>
      </c>
      <c r="AB708" s="315"/>
      <c r="AC708" s="316"/>
      <c r="AD708" s="317" t="str">
        <f ca="1">IFERROR(IF(INDEX('Staff List'!$Q$9:$Q$358, MATCH(AK708, 'Staff List'!$B$9:$B$358, 0))="", "", INDEX('Staff List'!$Q$9:$Q$358, MATCH(AK708, 'Staff List'!$B$9:$B$358, 0))), "")</f>
        <v/>
      </c>
      <c r="AE708" s="313"/>
      <c r="AF708" s="313"/>
      <c r="AG708" s="313"/>
      <c r="AH708" s="313"/>
      <c r="AI708" s="313"/>
      <c r="AJ708" s="313"/>
      <c r="AK708" s="75" t="str">
        <f ca="1">IFERROR(IF(AK706="", "", INDEX($BN$2:$BN$351, MATCH(AK706, $BP$2:$BP$351, 0))), "")</f>
        <v/>
      </c>
      <c r="AL708" s="28"/>
      <c r="AM708" s="314" t="s">
        <v>92</v>
      </c>
      <c r="AN708" s="315"/>
      <c r="AO708" s="316"/>
      <c r="AP708" s="317" t="str">
        <f ca="1">IFERROR(IF(INDEX('Staff List'!$Q$9:$Q$358, MATCH(AW708, 'Staff List'!$B$9:$B$358, 0))="", "", INDEX('Staff List'!$Q$9:$Q$358, MATCH(AW708, 'Staff List'!$B$9:$B$358, 0))), "")</f>
        <v/>
      </c>
      <c r="AQ708" s="313"/>
      <c r="AR708" s="313"/>
      <c r="AS708" s="313"/>
      <c r="AT708" s="313"/>
      <c r="AU708" s="313"/>
      <c r="AV708" s="313"/>
      <c r="AW708" s="75" t="str">
        <f ca="1">IFERROR(IF(AW706="", "", INDEX($BN$2:$BN$351, MATCH(AW706, $BP$2:$BP$351, 0))), "")</f>
        <v/>
      </c>
      <c r="AX708" s="28"/>
      <c r="AY708" s="314" t="s">
        <v>92</v>
      </c>
      <c r="AZ708" s="315"/>
      <c r="BA708" s="316"/>
      <c r="BB708" s="317" t="str">
        <f ca="1">IFERROR(IF(INDEX('Staff List'!$Q$9:$Q$358, MATCH(BI708, 'Staff List'!$B$9:$B$358, 0))="", "", INDEX('Staff List'!$Q$9:$Q$358, MATCH(BI708, 'Staff List'!$B$9:$B$358, 0))), "")</f>
        <v/>
      </c>
      <c r="BC708" s="313"/>
      <c r="BD708" s="313"/>
      <c r="BE708" s="313"/>
      <c r="BF708" s="313"/>
      <c r="BG708" s="313"/>
      <c r="BH708" s="313"/>
      <c r="BI708" s="75" t="str">
        <f ca="1">IFERROR(IF(BI706="", "", INDEX($BN$2:$BN$351, MATCH(BI706, $BP$2:$BP$351, 0))), "")</f>
        <v/>
      </c>
      <c r="BJ708" s="29"/>
      <c r="BK708" s="1"/>
    </row>
    <row r="709" spans="1:63" x14ac:dyDescent="0.25">
      <c r="A709" s="1"/>
      <c r="B709" s="27"/>
      <c r="C709" s="318" t="s">
        <v>96</v>
      </c>
      <c r="D709" s="319"/>
      <c r="E709" s="320"/>
      <c r="F709" s="321" t="str">
        <f ca="1">IFERROR(IF(INDEX('Staff List'!$U$9:$U$358, MATCH(M708, 'Staff List'!$B$9:$B$358, 0))="", "", INDEX('Staff List'!$U$9:$U$358, MATCH(M708, 'Staff List'!$B$9:$B$358, 0))), "")</f>
        <v/>
      </c>
      <c r="G709" s="322"/>
      <c r="H709" s="322"/>
      <c r="I709" s="322"/>
      <c r="J709" s="322"/>
      <c r="K709" s="322"/>
      <c r="L709" s="322"/>
      <c r="M709" s="81">
        <f ca="1">BI699+1</f>
        <v>835</v>
      </c>
      <c r="N709" s="28"/>
      <c r="O709" s="318" t="s">
        <v>96</v>
      </c>
      <c r="P709" s="319"/>
      <c r="Q709" s="320"/>
      <c r="R709" s="321" t="str">
        <f ca="1">IFERROR(IF(INDEX('Staff List'!$U$9:$U$358, MATCH(Y708, 'Staff List'!$B$9:$B$358, 0))="", "", INDEX('Staff List'!$U$9:$U$358, MATCH(Y708, 'Staff List'!$B$9:$B$358, 0))), "")</f>
        <v/>
      </c>
      <c r="S709" s="322"/>
      <c r="T709" s="322"/>
      <c r="U709" s="322"/>
      <c r="V709" s="322"/>
      <c r="W709" s="322"/>
      <c r="X709" s="322"/>
      <c r="Y709" s="81">
        <f ca="1">M709+1</f>
        <v>836</v>
      </c>
      <c r="Z709" s="28"/>
      <c r="AA709" s="318" t="s">
        <v>96</v>
      </c>
      <c r="AB709" s="319"/>
      <c r="AC709" s="320"/>
      <c r="AD709" s="321" t="str">
        <f ca="1">IFERROR(IF(INDEX('Staff List'!$U$9:$U$358, MATCH(AK708, 'Staff List'!$B$9:$B$358, 0))="", "", INDEX('Staff List'!$U$9:$U$358, MATCH(AK708, 'Staff List'!$B$9:$B$358, 0))), "")</f>
        <v/>
      </c>
      <c r="AE709" s="322"/>
      <c r="AF709" s="322"/>
      <c r="AG709" s="322"/>
      <c r="AH709" s="322"/>
      <c r="AI709" s="322"/>
      <c r="AJ709" s="322"/>
      <c r="AK709" s="81">
        <f ca="1">Y709+1</f>
        <v>837</v>
      </c>
      <c r="AL709" s="28"/>
      <c r="AM709" s="318" t="s">
        <v>96</v>
      </c>
      <c r="AN709" s="319"/>
      <c r="AO709" s="320"/>
      <c r="AP709" s="321" t="str">
        <f ca="1">IFERROR(IF(INDEX('Staff List'!$U$9:$U$358, MATCH(AW708, 'Staff List'!$B$9:$B$358, 0))="", "", INDEX('Staff List'!$U$9:$U$358, MATCH(AW708, 'Staff List'!$B$9:$B$358, 0))), "")</f>
        <v/>
      </c>
      <c r="AQ709" s="322"/>
      <c r="AR709" s="322"/>
      <c r="AS709" s="322"/>
      <c r="AT709" s="322"/>
      <c r="AU709" s="322"/>
      <c r="AV709" s="322"/>
      <c r="AW709" s="81">
        <f ca="1">AK709+1</f>
        <v>838</v>
      </c>
      <c r="AX709" s="28"/>
      <c r="AY709" s="318" t="s">
        <v>96</v>
      </c>
      <c r="AZ709" s="319"/>
      <c r="BA709" s="320"/>
      <c r="BB709" s="321" t="str">
        <f ca="1">IFERROR(IF(INDEX('Staff List'!$U$9:$U$358, MATCH(BI708, 'Staff List'!$B$9:$B$358, 0))="", "", INDEX('Staff List'!$U$9:$U$358, MATCH(BI708, 'Staff List'!$B$9:$B$358, 0))), "")</f>
        <v/>
      </c>
      <c r="BC709" s="322"/>
      <c r="BD709" s="322"/>
      <c r="BE709" s="322"/>
      <c r="BF709" s="322"/>
      <c r="BG709" s="322"/>
      <c r="BH709" s="322"/>
      <c r="BI709" s="81">
        <f ca="1">AW709+1</f>
        <v>839</v>
      </c>
      <c r="BJ709" s="29"/>
      <c r="BK709" s="1"/>
    </row>
    <row r="710" spans="1:63" x14ac:dyDescent="0.25">
      <c r="A710" s="1"/>
      <c r="B710" s="27"/>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c r="BA710" s="28"/>
      <c r="BB710" s="28"/>
      <c r="BC710" s="28"/>
      <c r="BD710" s="28"/>
      <c r="BE710" s="28"/>
      <c r="BF710" s="28"/>
      <c r="BG710" s="28"/>
      <c r="BH710" s="28"/>
      <c r="BI710" s="28"/>
      <c r="BJ710" s="29"/>
      <c r="BK710" s="1"/>
    </row>
    <row r="711" spans="1:63" x14ac:dyDescent="0.25">
      <c r="A711" s="1"/>
      <c r="B711" s="27"/>
      <c r="C711" s="121" t="str">
        <f ca="1">"Tier "&amp;M717&amp;""</f>
        <v xml:space="preserve">Tier </v>
      </c>
      <c r="D711" s="122"/>
      <c r="E711" s="122"/>
      <c r="F711" s="122"/>
      <c r="G711" s="122"/>
      <c r="H711" s="122"/>
      <c r="I711" s="122"/>
      <c r="J711" s="122"/>
      <c r="K711" s="122"/>
      <c r="L711" s="122"/>
      <c r="M711" s="239"/>
      <c r="N711" s="28"/>
      <c r="O711" s="121" t="str">
        <f ca="1">"Tier "&amp;Y717&amp;""</f>
        <v xml:space="preserve">Tier </v>
      </c>
      <c r="P711" s="122"/>
      <c r="Q711" s="122"/>
      <c r="R711" s="122"/>
      <c r="S711" s="122"/>
      <c r="T711" s="122"/>
      <c r="U711" s="122"/>
      <c r="V711" s="122"/>
      <c r="W711" s="122"/>
      <c r="X711" s="122"/>
      <c r="Y711" s="239"/>
      <c r="Z711" s="28"/>
      <c r="AA711" s="121" t="str">
        <f ca="1">"Tier "&amp;AK717&amp;""</f>
        <v xml:space="preserve">Tier </v>
      </c>
      <c r="AB711" s="122"/>
      <c r="AC711" s="122"/>
      <c r="AD711" s="122"/>
      <c r="AE711" s="122"/>
      <c r="AF711" s="122"/>
      <c r="AG711" s="122"/>
      <c r="AH711" s="122"/>
      <c r="AI711" s="122"/>
      <c r="AJ711" s="122"/>
      <c r="AK711" s="239"/>
      <c r="AL711" s="28"/>
      <c r="AM711" s="121" t="str">
        <f ca="1">"Tier "&amp;AW717&amp;""</f>
        <v xml:space="preserve">Tier </v>
      </c>
      <c r="AN711" s="122"/>
      <c r="AO711" s="122"/>
      <c r="AP711" s="122"/>
      <c r="AQ711" s="122"/>
      <c r="AR711" s="122"/>
      <c r="AS711" s="122"/>
      <c r="AT711" s="122"/>
      <c r="AU711" s="122"/>
      <c r="AV711" s="122"/>
      <c r="AW711" s="239"/>
      <c r="AX711" s="28"/>
      <c r="AY711" s="121" t="str">
        <f ca="1">"Tier "&amp;BI717&amp;""</f>
        <v xml:space="preserve">Tier </v>
      </c>
      <c r="AZ711" s="122"/>
      <c r="BA711" s="122"/>
      <c r="BB711" s="122"/>
      <c r="BC711" s="122"/>
      <c r="BD711" s="122"/>
      <c r="BE711" s="122"/>
      <c r="BF711" s="122"/>
      <c r="BG711" s="122"/>
      <c r="BH711" s="122"/>
      <c r="BI711" s="239"/>
      <c r="BJ711" s="29"/>
      <c r="BK711" s="1"/>
    </row>
    <row r="712" spans="1:63" x14ac:dyDescent="0.25">
      <c r="A712" s="1"/>
      <c r="B712" s="27"/>
      <c r="C712" s="326" t="s">
        <v>91</v>
      </c>
      <c r="D712" s="325"/>
      <c r="E712" s="327"/>
      <c r="F712" s="328" t="str">
        <f ca="1">IFERROR(IF(INDEX('Staff List'!$C$9:$C$358, MATCH(M718, 'Staff List'!$B$9:$B$358, 0))="", "", INDEX('Staff List'!$C$9:$C$358, MATCH(M718, 'Staff List'!$B$9:$B$358, 0))), "")</f>
        <v/>
      </c>
      <c r="G712" s="329"/>
      <c r="H712" s="329"/>
      <c r="I712" s="329"/>
      <c r="J712" s="329"/>
      <c r="K712" s="329"/>
      <c r="L712" s="329"/>
      <c r="M712" s="330"/>
      <c r="N712" s="28"/>
      <c r="O712" s="326" t="s">
        <v>91</v>
      </c>
      <c r="P712" s="325"/>
      <c r="Q712" s="327"/>
      <c r="R712" s="328" t="str">
        <f ca="1">IFERROR(IF(INDEX('Staff List'!$C$9:$C$358, MATCH(Y718, 'Staff List'!$B$9:$B$358, 0))="", "", INDEX('Staff List'!$C$9:$C$358, MATCH(Y718, 'Staff List'!$B$9:$B$358, 0))), "")</f>
        <v/>
      </c>
      <c r="S712" s="329"/>
      <c r="T712" s="329"/>
      <c r="U712" s="329"/>
      <c r="V712" s="329"/>
      <c r="W712" s="329"/>
      <c r="X712" s="329"/>
      <c r="Y712" s="330"/>
      <c r="Z712" s="28"/>
      <c r="AA712" s="326" t="s">
        <v>91</v>
      </c>
      <c r="AB712" s="325"/>
      <c r="AC712" s="327"/>
      <c r="AD712" s="328" t="str">
        <f ca="1">IFERROR(IF(INDEX('Staff List'!$C$9:$C$358, MATCH(AK718, 'Staff List'!$B$9:$B$358, 0))="", "", INDEX('Staff List'!$C$9:$C$358, MATCH(AK718, 'Staff List'!$B$9:$B$358, 0))), "")</f>
        <v/>
      </c>
      <c r="AE712" s="329"/>
      <c r="AF712" s="329"/>
      <c r="AG712" s="329"/>
      <c r="AH712" s="329"/>
      <c r="AI712" s="329"/>
      <c r="AJ712" s="329"/>
      <c r="AK712" s="330"/>
      <c r="AL712" s="28"/>
      <c r="AM712" s="326" t="s">
        <v>91</v>
      </c>
      <c r="AN712" s="325"/>
      <c r="AO712" s="327"/>
      <c r="AP712" s="328" t="str">
        <f ca="1">IFERROR(IF(INDEX('Staff List'!$C$9:$C$358, MATCH(AW718, 'Staff List'!$B$9:$B$358, 0))="", "", INDEX('Staff List'!$C$9:$C$358, MATCH(AW718, 'Staff List'!$B$9:$B$358, 0))), "")</f>
        <v/>
      </c>
      <c r="AQ712" s="329"/>
      <c r="AR712" s="329"/>
      <c r="AS712" s="329"/>
      <c r="AT712" s="329"/>
      <c r="AU712" s="329"/>
      <c r="AV712" s="329"/>
      <c r="AW712" s="330"/>
      <c r="AX712" s="28"/>
      <c r="AY712" s="326" t="s">
        <v>91</v>
      </c>
      <c r="AZ712" s="325"/>
      <c r="BA712" s="327"/>
      <c r="BB712" s="328" t="str">
        <f ca="1">IFERROR(IF(INDEX('Staff List'!$C$9:$C$358, MATCH(BI718, 'Staff List'!$B$9:$B$358, 0))="", "", INDEX('Staff List'!$C$9:$C$358, MATCH(BI718, 'Staff List'!$B$9:$B$358, 0))), "")</f>
        <v/>
      </c>
      <c r="BC712" s="329"/>
      <c r="BD712" s="329"/>
      <c r="BE712" s="329"/>
      <c r="BF712" s="329"/>
      <c r="BG712" s="329"/>
      <c r="BH712" s="329"/>
      <c r="BI712" s="330"/>
      <c r="BJ712" s="29"/>
      <c r="BK712" s="1"/>
    </row>
    <row r="713" spans="1:63" x14ac:dyDescent="0.25">
      <c r="A713" s="1"/>
      <c r="B713" s="27"/>
      <c r="C713" s="332" t="s">
        <v>90</v>
      </c>
      <c r="D713" s="333"/>
      <c r="E713" s="72" t="str">
        <f ca="1">IFERROR(INDEX('Staff List'!$K$9:$K$358, MATCH(M718, 'Staff List'!$B$9:$B$358, 0)), "")</f>
        <v/>
      </c>
      <c r="F713" s="317" t="str">
        <f ca="1">IFERROR(IF(INDEX('Staff List'!$D$9:$D$358, MATCH(M718, 'Staff List'!$B$9:$B$358, 0))="", "", INDEX('Staff List'!$D$9:$D$358, MATCH(M718, 'Staff List'!$B$9:$B$358, 0))), "")</f>
        <v/>
      </c>
      <c r="G713" s="313"/>
      <c r="H713" s="313"/>
      <c r="I713" s="313"/>
      <c r="J713" s="313"/>
      <c r="K713" s="313"/>
      <c r="L713" s="313"/>
      <c r="M713" s="331"/>
      <c r="N713" s="28"/>
      <c r="O713" s="332" t="s">
        <v>90</v>
      </c>
      <c r="P713" s="333"/>
      <c r="Q713" s="72" t="str">
        <f ca="1">IFERROR(INDEX('Staff List'!$K$9:$K$358, MATCH(Y718, 'Staff List'!$B$9:$B$358, 0)), "")</f>
        <v/>
      </c>
      <c r="R713" s="317" t="str">
        <f ca="1">IFERROR(IF(INDEX('Staff List'!$D$9:$D$358, MATCH(Y718, 'Staff List'!$B$9:$B$358, 0))="", "", INDEX('Staff List'!$D$9:$D$358, MATCH(Y718, 'Staff List'!$B$9:$B$358, 0))), "")</f>
        <v/>
      </c>
      <c r="S713" s="313"/>
      <c r="T713" s="313"/>
      <c r="U713" s="313"/>
      <c r="V713" s="313"/>
      <c r="W713" s="313"/>
      <c r="X713" s="313"/>
      <c r="Y713" s="331"/>
      <c r="Z713" s="28"/>
      <c r="AA713" s="332" t="s">
        <v>90</v>
      </c>
      <c r="AB713" s="333"/>
      <c r="AC713" s="72" t="str">
        <f ca="1">IFERROR(INDEX('Staff List'!$K$9:$K$358, MATCH(AK718, 'Staff List'!$B$9:$B$358, 0)), "")</f>
        <v/>
      </c>
      <c r="AD713" s="317" t="str">
        <f ca="1">IFERROR(IF(INDEX('Staff List'!$D$9:$D$358, MATCH(AK718, 'Staff List'!$B$9:$B$358, 0))="", "", INDEX('Staff List'!$D$9:$D$358, MATCH(AK718, 'Staff List'!$B$9:$B$358, 0))), "")</f>
        <v/>
      </c>
      <c r="AE713" s="313"/>
      <c r="AF713" s="313"/>
      <c r="AG713" s="313"/>
      <c r="AH713" s="313"/>
      <c r="AI713" s="313"/>
      <c r="AJ713" s="313"/>
      <c r="AK713" s="331"/>
      <c r="AL713" s="28"/>
      <c r="AM713" s="332" t="s">
        <v>90</v>
      </c>
      <c r="AN713" s="333"/>
      <c r="AO713" s="72" t="str">
        <f ca="1">IFERROR(INDEX('Staff List'!$K$9:$K$358, MATCH(AW718, 'Staff List'!$B$9:$B$358, 0)), "")</f>
        <v/>
      </c>
      <c r="AP713" s="317" t="str">
        <f ca="1">IFERROR(IF(INDEX('Staff List'!$D$9:$D$358, MATCH(AW718, 'Staff List'!$B$9:$B$358, 0))="", "", INDEX('Staff List'!$D$9:$D$358, MATCH(AW718, 'Staff List'!$B$9:$B$358, 0))), "")</f>
        <v/>
      </c>
      <c r="AQ713" s="313"/>
      <c r="AR713" s="313"/>
      <c r="AS713" s="313"/>
      <c r="AT713" s="313"/>
      <c r="AU713" s="313"/>
      <c r="AV713" s="313"/>
      <c r="AW713" s="331"/>
      <c r="AX713" s="28"/>
      <c r="AY713" s="332" t="s">
        <v>90</v>
      </c>
      <c r="AZ713" s="333"/>
      <c r="BA713" s="72" t="str">
        <f ca="1">IFERROR(INDEX('Staff List'!$K$9:$K$358, MATCH(BI718, 'Staff List'!$B$9:$B$358, 0)), "")</f>
        <v/>
      </c>
      <c r="BB713" s="317" t="str">
        <f ca="1">IFERROR(IF(INDEX('Staff List'!$D$9:$D$358, MATCH(BI718, 'Staff List'!$B$9:$B$358, 0))="", "", INDEX('Staff List'!$D$9:$D$358, MATCH(BI718, 'Staff List'!$B$9:$B$358, 0))), "")</f>
        <v/>
      </c>
      <c r="BC713" s="313"/>
      <c r="BD713" s="313"/>
      <c r="BE713" s="313"/>
      <c r="BF713" s="313"/>
      <c r="BG713" s="313"/>
      <c r="BH713" s="313"/>
      <c r="BI713" s="331"/>
      <c r="BJ713" s="29"/>
      <c r="BK713" s="1"/>
    </row>
    <row r="714" spans="1:63" x14ac:dyDescent="0.25">
      <c r="A714" s="1"/>
      <c r="B714" s="27"/>
      <c r="C714" s="314" t="s">
        <v>95</v>
      </c>
      <c r="D714" s="315"/>
      <c r="E714" s="315"/>
      <c r="F714" s="325"/>
      <c r="G714" s="73" t="str">
        <f ca="1">IFERROR(INDEX('Staff List'!$H$9:$H$358, MATCH(M718, 'Staff List'!$B$9:$B$358, 0)), "")</f>
        <v/>
      </c>
      <c r="H714" s="323" t="str">
        <f ca="1">IFERROR(INDEX('Staff List'!$AU$6:$AU$10, MATCH(G714, 'Staff List'!$AJ$6:$AJ$10, 0)), "")</f>
        <v/>
      </c>
      <c r="I714" s="324"/>
      <c r="J714" s="324"/>
      <c r="K714" s="324"/>
      <c r="L714" s="324"/>
      <c r="M714" s="331"/>
      <c r="N714" s="28"/>
      <c r="O714" s="314" t="s">
        <v>95</v>
      </c>
      <c r="P714" s="315"/>
      <c r="Q714" s="315"/>
      <c r="R714" s="325"/>
      <c r="S714" s="73" t="str">
        <f ca="1">IFERROR(INDEX('Staff List'!$H$9:$H$358, MATCH(Y718, 'Staff List'!$B$9:$B$358, 0)), "")</f>
        <v/>
      </c>
      <c r="T714" s="323" t="str">
        <f ca="1">IFERROR(INDEX('Staff List'!$AU$6:$AU$10, MATCH(S714, 'Staff List'!$AJ$6:$AJ$10, 0)), "")</f>
        <v/>
      </c>
      <c r="U714" s="324"/>
      <c r="V714" s="324"/>
      <c r="W714" s="324"/>
      <c r="X714" s="324"/>
      <c r="Y714" s="331"/>
      <c r="Z714" s="28"/>
      <c r="AA714" s="314" t="s">
        <v>95</v>
      </c>
      <c r="AB714" s="315"/>
      <c r="AC714" s="315"/>
      <c r="AD714" s="325"/>
      <c r="AE714" s="73" t="str">
        <f ca="1">IFERROR(INDEX('Staff List'!$H$9:$H$358, MATCH(AK718, 'Staff List'!$B$9:$B$358, 0)), "")</f>
        <v/>
      </c>
      <c r="AF714" s="323" t="str">
        <f ca="1">IFERROR(INDEX('Staff List'!$AU$6:$AU$10, MATCH(AE714, 'Staff List'!$AJ$6:$AJ$10, 0)), "")</f>
        <v/>
      </c>
      <c r="AG714" s="324"/>
      <c r="AH714" s="324"/>
      <c r="AI714" s="324"/>
      <c r="AJ714" s="324"/>
      <c r="AK714" s="331"/>
      <c r="AL714" s="28"/>
      <c r="AM714" s="314" t="s">
        <v>95</v>
      </c>
      <c r="AN714" s="315"/>
      <c r="AO714" s="315"/>
      <c r="AP714" s="325"/>
      <c r="AQ714" s="73" t="str">
        <f ca="1">IFERROR(INDEX('Staff List'!$H$9:$H$358, MATCH(AW718, 'Staff List'!$B$9:$B$358, 0)), "")</f>
        <v/>
      </c>
      <c r="AR714" s="323" t="str">
        <f ca="1">IFERROR(INDEX('Staff List'!$AU$6:$AU$10, MATCH(AQ714, 'Staff List'!$AJ$6:$AJ$10, 0)), "")</f>
        <v/>
      </c>
      <c r="AS714" s="324"/>
      <c r="AT714" s="324"/>
      <c r="AU714" s="324"/>
      <c r="AV714" s="324"/>
      <c r="AW714" s="331"/>
      <c r="AX714" s="28"/>
      <c r="AY714" s="314" t="s">
        <v>95</v>
      </c>
      <c r="AZ714" s="315"/>
      <c r="BA714" s="315"/>
      <c r="BB714" s="325"/>
      <c r="BC714" s="73" t="str">
        <f ca="1">IFERROR(INDEX('Staff List'!$H$9:$H$358, MATCH(BI718, 'Staff List'!$B$9:$B$358, 0)), "")</f>
        <v/>
      </c>
      <c r="BD714" s="323" t="str">
        <f ca="1">IFERROR(INDEX('Staff List'!$AU$6:$AU$10, MATCH(BC714, 'Staff List'!$AJ$6:$AJ$10, 0)), "")</f>
        <v/>
      </c>
      <c r="BE714" s="324"/>
      <c r="BF714" s="324"/>
      <c r="BG714" s="324"/>
      <c r="BH714" s="324"/>
      <c r="BI714" s="331"/>
      <c r="BJ714" s="29"/>
      <c r="BK714" s="1"/>
    </row>
    <row r="715" spans="1:63" x14ac:dyDescent="0.25">
      <c r="A715" s="1"/>
      <c r="B715" s="27"/>
      <c r="C715" s="314" t="s">
        <v>94</v>
      </c>
      <c r="D715" s="315"/>
      <c r="E715" s="315"/>
      <c r="F715" s="315"/>
      <c r="G715" s="74" t="str">
        <f ca="1">IFERROR(INDEX('Staff List'!$G$9:$G$358, MATCH(M718, 'Staff List'!$B$9:$B$358, 0)), "")</f>
        <v/>
      </c>
      <c r="H715" s="317" t="str">
        <f ca="1">IFERROR(INDEX('Staff List'!$AP$6:$AP$8, MATCH(G715, 'Staff List'!$AI$6:$AI$8, 0)), "")</f>
        <v/>
      </c>
      <c r="I715" s="313"/>
      <c r="J715" s="313"/>
      <c r="K715" s="313"/>
      <c r="L715" s="313"/>
      <c r="M715" s="331"/>
      <c r="N715" s="28"/>
      <c r="O715" s="314" t="s">
        <v>94</v>
      </c>
      <c r="P715" s="315"/>
      <c r="Q715" s="315"/>
      <c r="R715" s="315"/>
      <c r="S715" s="74" t="str">
        <f ca="1">IFERROR(INDEX('Staff List'!$G$9:$G$358, MATCH(Y718, 'Staff List'!$B$9:$B$358, 0)), "")</f>
        <v/>
      </c>
      <c r="T715" s="317" t="str">
        <f ca="1">IFERROR(INDEX('Staff List'!$AP$6:$AP$8, MATCH(S715, 'Staff List'!$AI$6:$AI$8, 0)), "")</f>
        <v/>
      </c>
      <c r="U715" s="313"/>
      <c r="V715" s="313"/>
      <c r="W715" s="313"/>
      <c r="X715" s="313"/>
      <c r="Y715" s="331"/>
      <c r="Z715" s="28"/>
      <c r="AA715" s="314" t="s">
        <v>94</v>
      </c>
      <c r="AB715" s="315"/>
      <c r="AC715" s="315"/>
      <c r="AD715" s="315"/>
      <c r="AE715" s="74" t="str">
        <f ca="1">IFERROR(INDEX('Staff List'!$G$9:$G$358, MATCH(AK718, 'Staff List'!$B$9:$B$358, 0)), "")</f>
        <v/>
      </c>
      <c r="AF715" s="317" t="str">
        <f ca="1">IFERROR(INDEX('Staff List'!$AP$6:$AP$8, MATCH(AE715, 'Staff List'!$AI$6:$AI$8, 0)), "")</f>
        <v/>
      </c>
      <c r="AG715" s="313"/>
      <c r="AH715" s="313"/>
      <c r="AI715" s="313"/>
      <c r="AJ715" s="313"/>
      <c r="AK715" s="331"/>
      <c r="AL715" s="28"/>
      <c r="AM715" s="314" t="s">
        <v>94</v>
      </c>
      <c r="AN715" s="315"/>
      <c r="AO715" s="315"/>
      <c r="AP715" s="315"/>
      <c r="AQ715" s="74" t="str">
        <f ca="1">IFERROR(INDEX('Staff List'!$G$9:$G$358, MATCH(AW718, 'Staff List'!$B$9:$B$358, 0)), "")</f>
        <v/>
      </c>
      <c r="AR715" s="317" t="str">
        <f ca="1">IFERROR(INDEX('Staff List'!$AP$6:$AP$8, MATCH(AQ715, 'Staff List'!$AI$6:$AI$8, 0)), "")</f>
        <v/>
      </c>
      <c r="AS715" s="313"/>
      <c r="AT715" s="313"/>
      <c r="AU715" s="313"/>
      <c r="AV715" s="313"/>
      <c r="AW715" s="331"/>
      <c r="AX715" s="28"/>
      <c r="AY715" s="314" t="s">
        <v>94</v>
      </c>
      <c r="AZ715" s="315"/>
      <c r="BA715" s="315"/>
      <c r="BB715" s="315"/>
      <c r="BC715" s="74" t="str">
        <f ca="1">IFERROR(INDEX('Staff List'!$G$9:$G$358, MATCH(BI718, 'Staff List'!$B$9:$B$358, 0)), "")</f>
        <v/>
      </c>
      <c r="BD715" s="317" t="str">
        <f ca="1">IFERROR(INDEX('Staff List'!$AP$6:$AP$8, MATCH(BC715, 'Staff List'!$AI$6:$AI$8, 0)), "")</f>
        <v/>
      </c>
      <c r="BE715" s="313"/>
      <c r="BF715" s="313"/>
      <c r="BG715" s="313"/>
      <c r="BH715" s="313"/>
      <c r="BI715" s="331"/>
      <c r="BJ715" s="29"/>
      <c r="BK715" s="1"/>
    </row>
    <row r="716" spans="1:63" x14ac:dyDescent="0.25">
      <c r="A716" s="1"/>
      <c r="B716" s="27"/>
      <c r="C716" s="314" t="s">
        <v>97</v>
      </c>
      <c r="D716" s="315"/>
      <c r="E716" s="315"/>
      <c r="F716" s="319"/>
      <c r="G716" s="320"/>
      <c r="H716" s="317" t="str">
        <f ca="1">IFERROR(INDEX('Staff List'!$AT$6:$AT$8, MATCH(E713, 'Staff List'!$AM$6:$AM$8, 0)), "")</f>
        <v/>
      </c>
      <c r="I716" s="313"/>
      <c r="J716" s="313"/>
      <c r="K716" s="313"/>
      <c r="L716" s="313"/>
      <c r="M716" s="75" t="e">
        <f ca="1">INDEX($BY$2:$BY$401, MATCH(M719, $BT$2:$BT$401, 0))</f>
        <v>#N/A</v>
      </c>
      <c r="N716" s="28"/>
      <c r="O716" s="314" t="s">
        <v>97</v>
      </c>
      <c r="P716" s="315"/>
      <c r="Q716" s="315"/>
      <c r="R716" s="319"/>
      <c r="S716" s="320"/>
      <c r="T716" s="317" t="str">
        <f ca="1">IFERROR(INDEX('Staff List'!$AT$6:$AT$8, MATCH(Q713, 'Staff List'!$AM$6:$AM$8, 0)), "")</f>
        <v/>
      </c>
      <c r="U716" s="313"/>
      <c r="V716" s="313"/>
      <c r="W716" s="313"/>
      <c r="X716" s="313"/>
      <c r="Y716" s="75" t="e">
        <f ca="1">INDEX($BY$2:$BY$401, MATCH(Y719, $BT$2:$BT$401, 0))</f>
        <v>#N/A</v>
      </c>
      <c r="Z716" s="28"/>
      <c r="AA716" s="314" t="s">
        <v>97</v>
      </c>
      <c r="AB716" s="315"/>
      <c r="AC716" s="315"/>
      <c r="AD716" s="319"/>
      <c r="AE716" s="320"/>
      <c r="AF716" s="317" t="str">
        <f ca="1">IFERROR(INDEX('Staff List'!$AT$6:$AT$8, MATCH(AC713, 'Staff List'!$AM$6:$AM$8, 0)), "")</f>
        <v/>
      </c>
      <c r="AG716" s="313"/>
      <c r="AH716" s="313"/>
      <c r="AI716" s="313"/>
      <c r="AJ716" s="313"/>
      <c r="AK716" s="75" t="e">
        <f ca="1">INDEX($BY$2:$BY$401, MATCH(AK719, $BT$2:$BT$401, 0))</f>
        <v>#N/A</v>
      </c>
      <c r="AL716" s="28"/>
      <c r="AM716" s="314" t="s">
        <v>97</v>
      </c>
      <c r="AN716" s="315"/>
      <c r="AO716" s="315"/>
      <c r="AP716" s="319"/>
      <c r="AQ716" s="320"/>
      <c r="AR716" s="317" t="str">
        <f ca="1">IFERROR(INDEX('Staff List'!$AT$6:$AT$8, MATCH(AO713, 'Staff List'!$AM$6:$AM$8, 0)), "")</f>
        <v/>
      </c>
      <c r="AS716" s="313"/>
      <c r="AT716" s="313"/>
      <c r="AU716" s="313"/>
      <c r="AV716" s="313"/>
      <c r="AW716" s="75" t="e">
        <f ca="1">INDEX($BY$2:$BY$401, MATCH(AW719, $BT$2:$BT$401, 0))</f>
        <v>#N/A</v>
      </c>
      <c r="AX716" s="28"/>
      <c r="AY716" s="314" t="s">
        <v>97</v>
      </c>
      <c r="AZ716" s="315"/>
      <c r="BA716" s="315"/>
      <c r="BB716" s="319"/>
      <c r="BC716" s="320"/>
      <c r="BD716" s="317" t="str">
        <f ca="1">IFERROR(INDEX('Staff List'!$AT$6:$AT$8, MATCH(BA713, 'Staff List'!$AM$6:$AM$8, 0)), "")</f>
        <v/>
      </c>
      <c r="BE716" s="313"/>
      <c r="BF716" s="313"/>
      <c r="BG716" s="313"/>
      <c r="BH716" s="313"/>
      <c r="BI716" s="75" t="e">
        <f ca="1">INDEX($BY$2:$BY$401, MATCH(BI719, $BT$2:$BT$401, 0))</f>
        <v>#N/A</v>
      </c>
      <c r="BJ716" s="29"/>
      <c r="BK716" s="1"/>
    </row>
    <row r="717" spans="1:63" x14ac:dyDescent="0.25">
      <c r="A717" s="1"/>
      <c r="B717" s="27"/>
      <c r="C717" s="314" t="s">
        <v>93</v>
      </c>
      <c r="D717" s="315"/>
      <c r="E717" s="316"/>
      <c r="F717" s="313" t="str">
        <f ca="1">IFERROR(IF(INDEX('Staff List'!$M$9:$M$358, MATCH(M718, 'Staff List'!$B$9:$B$358, 0))="", "", INDEX('Staff List'!$M$9:$M$358, MATCH(M718, 'Staff List'!$B$9:$B$358, 0))), "")</f>
        <v/>
      </c>
      <c r="G717" s="313"/>
      <c r="H717" s="313"/>
      <c r="I717" s="313"/>
      <c r="J717" s="313"/>
      <c r="K717" s="313"/>
      <c r="L717" s="313"/>
      <c r="M717" s="75" t="str">
        <f ca="1">IFERROR(INDEX($BO$2:$BO$351, MATCH(M716, $BP$2:$BP$351, 0)), "")</f>
        <v/>
      </c>
      <c r="N717" s="28"/>
      <c r="O717" s="314" t="s">
        <v>93</v>
      </c>
      <c r="P717" s="315"/>
      <c r="Q717" s="316"/>
      <c r="R717" s="313" t="str">
        <f ca="1">IFERROR(IF(INDEX('Staff List'!$M$9:$M$358, MATCH(Y718, 'Staff List'!$B$9:$B$358, 0))="", "", INDEX('Staff List'!$M$9:$M$358, MATCH(Y718, 'Staff List'!$B$9:$B$358, 0))), "")</f>
        <v/>
      </c>
      <c r="S717" s="313"/>
      <c r="T717" s="313"/>
      <c r="U717" s="313"/>
      <c r="V717" s="313"/>
      <c r="W717" s="313"/>
      <c r="X717" s="313"/>
      <c r="Y717" s="75" t="str">
        <f ca="1">IFERROR(INDEX($BO$2:$BO$351, MATCH(Y716, $BP$2:$BP$351, 0)), "")</f>
        <v/>
      </c>
      <c r="Z717" s="28"/>
      <c r="AA717" s="314" t="s">
        <v>93</v>
      </c>
      <c r="AB717" s="315"/>
      <c r="AC717" s="316"/>
      <c r="AD717" s="313" t="str">
        <f ca="1">IFERROR(IF(INDEX('Staff List'!$M$9:$M$358, MATCH(AK718, 'Staff List'!$B$9:$B$358, 0))="", "", INDEX('Staff List'!$M$9:$M$358, MATCH(AK718, 'Staff List'!$B$9:$B$358, 0))), "")</f>
        <v/>
      </c>
      <c r="AE717" s="313"/>
      <c r="AF717" s="313"/>
      <c r="AG717" s="313"/>
      <c r="AH717" s="313"/>
      <c r="AI717" s="313"/>
      <c r="AJ717" s="313"/>
      <c r="AK717" s="75" t="str">
        <f ca="1">IFERROR(INDEX($BO$2:$BO$351, MATCH(AK716, $BP$2:$BP$351, 0)), "")</f>
        <v/>
      </c>
      <c r="AL717" s="28"/>
      <c r="AM717" s="314" t="s">
        <v>93</v>
      </c>
      <c r="AN717" s="315"/>
      <c r="AO717" s="316"/>
      <c r="AP717" s="313" t="str">
        <f ca="1">IFERROR(IF(INDEX('Staff List'!$M$9:$M$358, MATCH(AW718, 'Staff List'!$B$9:$B$358, 0))="", "", INDEX('Staff List'!$M$9:$M$358, MATCH(AW718, 'Staff List'!$B$9:$B$358, 0))), "")</f>
        <v/>
      </c>
      <c r="AQ717" s="313"/>
      <c r="AR717" s="313"/>
      <c r="AS717" s="313"/>
      <c r="AT717" s="313"/>
      <c r="AU717" s="313"/>
      <c r="AV717" s="313"/>
      <c r="AW717" s="75" t="str">
        <f ca="1">IFERROR(INDEX($BO$2:$BO$351, MATCH(AW716, $BP$2:$BP$351, 0)), "")</f>
        <v/>
      </c>
      <c r="AX717" s="28"/>
      <c r="AY717" s="314" t="s">
        <v>93</v>
      </c>
      <c r="AZ717" s="315"/>
      <c r="BA717" s="316"/>
      <c r="BB717" s="313" t="str">
        <f ca="1">IFERROR(IF(INDEX('Staff List'!$M$9:$M$358, MATCH(BI718, 'Staff List'!$B$9:$B$358, 0))="", "", INDEX('Staff List'!$M$9:$M$358, MATCH(BI718, 'Staff List'!$B$9:$B$358, 0))), "")</f>
        <v/>
      </c>
      <c r="BC717" s="313"/>
      <c r="BD717" s="313"/>
      <c r="BE717" s="313"/>
      <c r="BF717" s="313"/>
      <c r="BG717" s="313"/>
      <c r="BH717" s="313"/>
      <c r="BI717" s="75" t="str">
        <f ca="1">IFERROR(INDEX($BO$2:$BO$351, MATCH(BI716, $BP$2:$BP$351, 0)), "")</f>
        <v/>
      </c>
      <c r="BJ717" s="29"/>
      <c r="BK717" s="1"/>
    </row>
    <row r="718" spans="1:63" x14ac:dyDescent="0.25">
      <c r="A718" s="1"/>
      <c r="B718" s="27"/>
      <c r="C718" s="314" t="s">
        <v>92</v>
      </c>
      <c r="D718" s="315"/>
      <c r="E718" s="316"/>
      <c r="F718" s="317" t="str">
        <f ca="1">IFERROR(IF(INDEX('Staff List'!$Q$9:$Q$358, MATCH(M718, 'Staff List'!$B$9:$B$358, 0))="", "", INDEX('Staff List'!$Q$9:$Q$358, MATCH(M718, 'Staff List'!$B$9:$B$358, 0))), "")</f>
        <v/>
      </c>
      <c r="G718" s="313"/>
      <c r="H718" s="313"/>
      <c r="I718" s="313"/>
      <c r="J718" s="313"/>
      <c r="K718" s="313"/>
      <c r="L718" s="313"/>
      <c r="M718" s="75" t="str">
        <f ca="1">IFERROR(IF(M716="", "", INDEX($BN$2:$BN$351, MATCH(M716, $BP$2:$BP$351, 0))), "")</f>
        <v/>
      </c>
      <c r="N718" s="28"/>
      <c r="O718" s="314" t="s">
        <v>92</v>
      </c>
      <c r="P718" s="315"/>
      <c r="Q718" s="316"/>
      <c r="R718" s="317" t="str">
        <f ca="1">IFERROR(IF(INDEX('Staff List'!$Q$9:$Q$358, MATCH(Y718, 'Staff List'!$B$9:$B$358, 0))="", "", INDEX('Staff List'!$Q$9:$Q$358, MATCH(Y718, 'Staff List'!$B$9:$B$358, 0))), "")</f>
        <v/>
      </c>
      <c r="S718" s="313"/>
      <c r="T718" s="313"/>
      <c r="U718" s="313"/>
      <c r="V718" s="313"/>
      <c r="W718" s="313"/>
      <c r="X718" s="313"/>
      <c r="Y718" s="75" t="str">
        <f ca="1">IFERROR(IF(Y716="", "", INDEX($BN$2:$BN$351, MATCH(Y716, $BP$2:$BP$351, 0))), "")</f>
        <v/>
      </c>
      <c r="Z718" s="28"/>
      <c r="AA718" s="314" t="s">
        <v>92</v>
      </c>
      <c r="AB718" s="315"/>
      <c r="AC718" s="316"/>
      <c r="AD718" s="317" t="str">
        <f ca="1">IFERROR(IF(INDEX('Staff List'!$Q$9:$Q$358, MATCH(AK718, 'Staff List'!$B$9:$B$358, 0))="", "", INDEX('Staff List'!$Q$9:$Q$358, MATCH(AK718, 'Staff List'!$B$9:$B$358, 0))), "")</f>
        <v/>
      </c>
      <c r="AE718" s="313"/>
      <c r="AF718" s="313"/>
      <c r="AG718" s="313"/>
      <c r="AH718" s="313"/>
      <c r="AI718" s="313"/>
      <c r="AJ718" s="313"/>
      <c r="AK718" s="75" t="str">
        <f ca="1">IFERROR(IF(AK716="", "", INDEX($BN$2:$BN$351, MATCH(AK716, $BP$2:$BP$351, 0))), "")</f>
        <v/>
      </c>
      <c r="AL718" s="28"/>
      <c r="AM718" s="314" t="s">
        <v>92</v>
      </c>
      <c r="AN718" s="315"/>
      <c r="AO718" s="316"/>
      <c r="AP718" s="317" t="str">
        <f ca="1">IFERROR(IF(INDEX('Staff List'!$Q$9:$Q$358, MATCH(AW718, 'Staff List'!$B$9:$B$358, 0))="", "", INDEX('Staff List'!$Q$9:$Q$358, MATCH(AW718, 'Staff List'!$B$9:$B$358, 0))), "")</f>
        <v/>
      </c>
      <c r="AQ718" s="313"/>
      <c r="AR718" s="313"/>
      <c r="AS718" s="313"/>
      <c r="AT718" s="313"/>
      <c r="AU718" s="313"/>
      <c r="AV718" s="313"/>
      <c r="AW718" s="75" t="str">
        <f ca="1">IFERROR(IF(AW716="", "", INDEX($BN$2:$BN$351, MATCH(AW716, $BP$2:$BP$351, 0))), "")</f>
        <v/>
      </c>
      <c r="AX718" s="28"/>
      <c r="AY718" s="314" t="s">
        <v>92</v>
      </c>
      <c r="AZ718" s="315"/>
      <c r="BA718" s="316"/>
      <c r="BB718" s="317" t="str">
        <f ca="1">IFERROR(IF(INDEX('Staff List'!$Q$9:$Q$358, MATCH(BI718, 'Staff List'!$B$9:$B$358, 0))="", "", INDEX('Staff List'!$Q$9:$Q$358, MATCH(BI718, 'Staff List'!$B$9:$B$358, 0))), "")</f>
        <v/>
      </c>
      <c r="BC718" s="313"/>
      <c r="BD718" s="313"/>
      <c r="BE718" s="313"/>
      <c r="BF718" s="313"/>
      <c r="BG718" s="313"/>
      <c r="BH718" s="313"/>
      <c r="BI718" s="75" t="str">
        <f ca="1">IFERROR(IF(BI716="", "", INDEX($BN$2:$BN$351, MATCH(BI716, $BP$2:$BP$351, 0))), "")</f>
        <v/>
      </c>
      <c r="BJ718" s="29"/>
      <c r="BK718" s="1"/>
    </row>
    <row r="719" spans="1:63" x14ac:dyDescent="0.25">
      <c r="A719" s="1"/>
      <c r="B719" s="27"/>
      <c r="C719" s="318" t="s">
        <v>96</v>
      </c>
      <c r="D719" s="319"/>
      <c r="E719" s="320"/>
      <c r="F719" s="321" t="str">
        <f ca="1">IFERROR(IF(INDEX('Staff List'!$U$9:$U$358, MATCH(M718, 'Staff List'!$B$9:$B$358, 0))="", "", INDEX('Staff List'!$U$9:$U$358, MATCH(M718, 'Staff List'!$B$9:$B$358, 0))), "")</f>
        <v/>
      </c>
      <c r="G719" s="322"/>
      <c r="H719" s="322"/>
      <c r="I719" s="322"/>
      <c r="J719" s="322"/>
      <c r="K719" s="322"/>
      <c r="L719" s="322"/>
      <c r="M719" s="81">
        <f ca="1">BI709+1</f>
        <v>840</v>
      </c>
      <c r="N719" s="28"/>
      <c r="O719" s="318" t="s">
        <v>96</v>
      </c>
      <c r="P719" s="319"/>
      <c r="Q719" s="320"/>
      <c r="R719" s="321" t="str">
        <f ca="1">IFERROR(IF(INDEX('Staff List'!$U$9:$U$358, MATCH(Y718, 'Staff List'!$B$9:$B$358, 0))="", "", INDEX('Staff List'!$U$9:$U$358, MATCH(Y718, 'Staff List'!$B$9:$B$358, 0))), "")</f>
        <v/>
      </c>
      <c r="S719" s="322"/>
      <c r="T719" s="322"/>
      <c r="U719" s="322"/>
      <c r="V719" s="322"/>
      <c r="W719" s="322"/>
      <c r="X719" s="322"/>
      <c r="Y719" s="81">
        <f ca="1">M719+1</f>
        <v>841</v>
      </c>
      <c r="Z719" s="28"/>
      <c r="AA719" s="318" t="s">
        <v>96</v>
      </c>
      <c r="AB719" s="319"/>
      <c r="AC719" s="320"/>
      <c r="AD719" s="321" t="str">
        <f ca="1">IFERROR(IF(INDEX('Staff List'!$U$9:$U$358, MATCH(AK718, 'Staff List'!$B$9:$B$358, 0))="", "", INDEX('Staff List'!$U$9:$U$358, MATCH(AK718, 'Staff List'!$B$9:$B$358, 0))), "")</f>
        <v/>
      </c>
      <c r="AE719" s="322"/>
      <c r="AF719" s="322"/>
      <c r="AG719" s="322"/>
      <c r="AH719" s="322"/>
      <c r="AI719" s="322"/>
      <c r="AJ719" s="322"/>
      <c r="AK719" s="81">
        <f ca="1">Y719+1</f>
        <v>842</v>
      </c>
      <c r="AL719" s="28"/>
      <c r="AM719" s="318" t="s">
        <v>96</v>
      </c>
      <c r="AN719" s="319"/>
      <c r="AO719" s="320"/>
      <c r="AP719" s="321" t="str">
        <f ca="1">IFERROR(IF(INDEX('Staff List'!$U$9:$U$358, MATCH(AW718, 'Staff List'!$B$9:$B$358, 0))="", "", INDEX('Staff List'!$U$9:$U$358, MATCH(AW718, 'Staff List'!$B$9:$B$358, 0))), "")</f>
        <v/>
      </c>
      <c r="AQ719" s="322"/>
      <c r="AR719" s="322"/>
      <c r="AS719" s="322"/>
      <c r="AT719" s="322"/>
      <c r="AU719" s="322"/>
      <c r="AV719" s="322"/>
      <c r="AW719" s="81">
        <f ca="1">AK719+1</f>
        <v>843</v>
      </c>
      <c r="AX719" s="28"/>
      <c r="AY719" s="318" t="s">
        <v>96</v>
      </c>
      <c r="AZ719" s="319"/>
      <c r="BA719" s="320"/>
      <c r="BB719" s="321" t="str">
        <f ca="1">IFERROR(IF(INDEX('Staff List'!$U$9:$U$358, MATCH(BI718, 'Staff List'!$B$9:$B$358, 0))="", "", INDEX('Staff List'!$U$9:$U$358, MATCH(BI718, 'Staff List'!$B$9:$B$358, 0))), "")</f>
        <v/>
      </c>
      <c r="BC719" s="322"/>
      <c r="BD719" s="322"/>
      <c r="BE719" s="322"/>
      <c r="BF719" s="322"/>
      <c r="BG719" s="322"/>
      <c r="BH719" s="322"/>
      <c r="BI719" s="81">
        <f ca="1">AW719+1</f>
        <v>844</v>
      </c>
      <c r="BJ719" s="29"/>
      <c r="BK719" s="1"/>
    </row>
    <row r="720" spans="1:63" ht="15.75" thickBot="1" x14ac:dyDescent="0.3">
      <c r="A720" s="1"/>
      <c r="B720" s="31"/>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c r="BA720" s="32"/>
      <c r="BB720" s="32"/>
      <c r="BC720" s="32"/>
      <c r="BD720" s="32"/>
      <c r="BE720" s="32"/>
      <c r="BF720" s="32"/>
      <c r="BG720" s="32"/>
      <c r="BH720" s="32"/>
      <c r="BI720" s="32"/>
      <c r="BJ720" s="33"/>
      <c r="BK720" s="1"/>
    </row>
    <row r="721" spans="1:63"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row>
    <row r="722" spans="1:63" ht="15.75" thickBot="1" x14ac:dyDescent="0.3">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c r="BA722" s="28"/>
      <c r="BB722" s="28"/>
      <c r="BC722" s="28"/>
      <c r="BD722" s="28"/>
      <c r="BE722" s="28"/>
      <c r="BF722" s="28"/>
      <c r="BG722" s="28"/>
      <c r="BH722" s="28"/>
      <c r="BI722" s="28"/>
      <c r="BJ722" s="28"/>
      <c r="BK722" s="28"/>
    </row>
    <row r="723" spans="1:63" x14ac:dyDescent="0.25">
      <c r="A723" s="1"/>
      <c r="B723" s="24"/>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c r="AC723" s="88"/>
      <c r="AD723" s="88"/>
      <c r="AE723" s="88"/>
      <c r="AF723" s="88"/>
      <c r="AG723" s="88"/>
      <c r="AH723" s="88"/>
      <c r="AI723" s="88"/>
      <c r="AJ723" s="88"/>
      <c r="AK723" s="88"/>
      <c r="AL723" s="88"/>
      <c r="AM723" s="88"/>
      <c r="AN723" s="88"/>
      <c r="AO723" s="88"/>
      <c r="AP723" s="88"/>
      <c r="AQ723" s="25"/>
      <c r="AR723" s="25"/>
      <c r="AS723" s="25"/>
      <c r="AT723" s="25"/>
      <c r="AU723" s="25"/>
      <c r="AV723" s="25"/>
      <c r="AW723" s="25"/>
      <c r="AX723" s="25"/>
      <c r="AY723" s="25"/>
      <c r="AZ723" s="25"/>
      <c r="BA723" s="25"/>
      <c r="BB723" s="25"/>
      <c r="BC723" s="25"/>
      <c r="BD723" s="25"/>
      <c r="BE723" s="25"/>
      <c r="BF723" s="25"/>
      <c r="BG723" s="25"/>
      <c r="BH723" s="25"/>
      <c r="BI723" s="25"/>
      <c r="BJ723" s="26"/>
      <c r="BK723" s="1"/>
    </row>
    <row r="724" spans="1:63" x14ac:dyDescent="0.25">
      <c r="A724" s="1"/>
      <c r="B724" s="27"/>
      <c r="C724" s="121" t="str">
        <f ca="1">"Tier "&amp;M730&amp;""</f>
        <v xml:space="preserve">Tier </v>
      </c>
      <c r="D724" s="122"/>
      <c r="E724" s="122"/>
      <c r="F724" s="122"/>
      <c r="G724" s="122"/>
      <c r="H724" s="122"/>
      <c r="I724" s="122"/>
      <c r="J724" s="122"/>
      <c r="K724" s="122"/>
      <c r="L724" s="122"/>
      <c r="M724" s="239"/>
      <c r="N724" s="70"/>
      <c r="O724" s="121" t="str">
        <f ca="1">"Tier "&amp;Y730&amp;""</f>
        <v xml:space="preserve">Tier </v>
      </c>
      <c r="P724" s="122"/>
      <c r="Q724" s="122"/>
      <c r="R724" s="122"/>
      <c r="S724" s="122"/>
      <c r="T724" s="122"/>
      <c r="U724" s="122"/>
      <c r="V724" s="122"/>
      <c r="W724" s="122"/>
      <c r="X724" s="122"/>
      <c r="Y724" s="239"/>
      <c r="Z724" s="28"/>
      <c r="AA724" s="121" t="str">
        <f ca="1">"Tier "&amp;AK730&amp;""</f>
        <v xml:space="preserve">Tier </v>
      </c>
      <c r="AB724" s="122"/>
      <c r="AC724" s="122"/>
      <c r="AD724" s="122"/>
      <c r="AE724" s="122"/>
      <c r="AF724" s="122"/>
      <c r="AG724" s="122"/>
      <c r="AH724" s="122"/>
      <c r="AI724" s="122"/>
      <c r="AJ724" s="122"/>
      <c r="AK724" s="239"/>
      <c r="AL724" s="28"/>
      <c r="AM724" s="121" t="str">
        <f ca="1">"Tier "&amp;AW730&amp;""</f>
        <v xml:space="preserve">Tier </v>
      </c>
      <c r="AN724" s="122"/>
      <c r="AO724" s="122"/>
      <c r="AP724" s="122"/>
      <c r="AQ724" s="122"/>
      <c r="AR724" s="122"/>
      <c r="AS724" s="122"/>
      <c r="AT724" s="122"/>
      <c r="AU724" s="122"/>
      <c r="AV724" s="122"/>
      <c r="AW724" s="239"/>
      <c r="AX724" s="28"/>
      <c r="AY724" s="121" t="str">
        <f ca="1">"Tier "&amp;BI730&amp;""</f>
        <v xml:space="preserve">Tier </v>
      </c>
      <c r="AZ724" s="122"/>
      <c r="BA724" s="122"/>
      <c r="BB724" s="122"/>
      <c r="BC724" s="122"/>
      <c r="BD724" s="122"/>
      <c r="BE724" s="122"/>
      <c r="BF724" s="122"/>
      <c r="BG724" s="122"/>
      <c r="BH724" s="122"/>
      <c r="BI724" s="239"/>
      <c r="BJ724" s="29"/>
      <c r="BK724" s="70"/>
    </row>
    <row r="725" spans="1:63" x14ac:dyDescent="0.25">
      <c r="A725" s="1"/>
      <c r="B725" s="27"/>
      <c r="C725" s="326" t="s">
        <v>91</v>
      </c>
      <c r="D725" s="325"/>
      <c r="E725" s="327"/>
      <c r="F725" s="328" t="str">
        <f ca="1">IFERROR(IF(INDEX('Staff List'!$C$9:$C$358, MATCH(M731, 'Staff List'!$B$9:$B$358, 0))="", "", INDEX('Staff List'!$C$9:$C$358, MATCH(M731, 'Staff List'!$B$9:$B$358, 0))), "")</f>
        <v/>
      </c>
      <c r="G725" s="329"/>
      <c r="H725" s="329"/>
      <c r="I725" s="329"/>
      <c r="J725" s="329"/>
      <c r="K725" s="329"/>
      <c r="L725" s="329"/>
      <c r="M725" s="330"/>
      <c r="N725" s="70"/>
      <c r="O725" s="326" t="s">
        <v>91</v>
      </c>
      <c r="P725" s="325"/>
      <c r="Q725" s="327"/>
      <c r="R725" s="328" t="str">
        <f ca="1">IFERROR(IF(INDEX('Staff List'!$C$9:$C$358, MATCH(Y731, 'Staff List'!$B$9:$B$358, 0))="", "", INDEX('Staff List'!$C$9:$C$358, MATCH(Y731, 'Staff List'!$B$9:$B$358, 0))), "")</f>
        <v/>
      </c>
      <c r="S725" s="329"/>
      <c r="T725" s="329"/>
      <c r="U725" s="329"/>
      <c r="V725" s="329"/>
      <c r="W725" s="329"/>
      <c r="X725" s="329"/>
      <c r="Y725" s="330"/>
      <c r="Z725" s="28"/>
      <c r="AA725" s="326" t="s">
        <v>91</v>
      </c>
      <c r="AB725" s="325"/>
      <c r="AC725" s="327"/>
      <c r="AD725" s="328" t="str">
        <f ca="1">IFERROR(IF(INDEX('Staff List'!$C$9:$C$358, MATCH(AK731, 'Staff List'!$B$9:$B$358, 0))="", "", INDEX('Staff List'!$C$9:$C$358, MATCH(AK731, 'Staff List'!$B$9:$B$358, 0))), "")</f>
        <v/>
      </c>
      <c r="AE725" s="329"/>
      <c r="AF725" s="329"/>
      <c r="AG725" s="329"/>
      <c r="AH725" s="329"/>
      <c r="AI725" s="329"/>
      <c r="AJ725" s="329"/>
      <c r="AK725" s="330"/>
      <c r="AL725" s="28"/>
      <c r="AM725" s="326" t="s">
        <v>91</v>
      </c>
      <c r="AN725" s="325"/>
      <c r="AO725" s="327"/>
      <c r="AP725" s="328" t="str">
        <f ca="1">IFERROR(IF(INDEX('Staff List'!$C$9:$C$358, MATCH(AW731, 'Staff List'!$B$9:$B$358, 0))="", "", INDEX('Staff List'!$C$9:$C$358, MATCH(AW731, 'Staff List'!$B$9:$B$358, 0))), "")</f>
        <v/>
      </c>
      <c r="AQ725" s="329"/>
      <c r="AR725" s="329"/>
      <c r="AS725" s="329"/>
      <c r="AT725" s="329"/>
      <c r="AU725" s="329"/>
      <c r="AV725" s="329"/>
      <c r="AW725" s="330"/>
      <c r="AX725" s="28"/>
      <c r="AY725" s="326" t="s">
        <v>91</v>
      </c>
      <c r="AZ725" s="325"/>
      <c r="BA725" s="327"/>
      <c r="BB725" s="328" t="str">
        <f ca="1">IFERROR(IF(INDEX('Staff List'!$C$9:$C$358, MATCH(BI731, 'Staff List'!$B$9:$B$358, 0))="", "", INDEX('Staff List'!$C$9:$C$358, MATCH(BI731, 'Staff List'!$B$9:$B$358, 0))), "")</f>
        <v/>
      </c>
      <c r="BC725" s="329"/>
      <c r="BD725" s="329"/>
      <c r="BE725" s="329"/>
      <c r="BF725" s="329"/>
      <c r="BG725" s="329"/>
      <c r="BH725" s="329"/>
      <c r="BI725" s="330"/>
      <c r="BJ725" s="29"/>
      <c r="BK725" s="70"/>
    </row>
    <row r="726" spans="1:63" x14ac:dyDescent="0.25">
      <c r="A726" s="1"/>
      <c r="B726" s="27"/>
      <c r="C726" s="332" t="s">
        <v>90</v>
      </c>
      <c r="D726" s="333"/>
      <c r="E726" s="72" t="str">
        <f ca="1">IFERROR(INDEX('Staff List'!$K$9:$K$358, MATCH(M731, 'Staff List'!$B$9:$B$358, 0)), "")</f>
        <v/>
      </c>
      <c r="F726" s="317" t="str">
        <f ca="1">IFERROR(IF(INDEX('Staff List'!$D$9:$D$358, MATCH(M731, 'Staff List'!$B$9:$B$358, 0))="", "", INDEX('Staff List'!$D$9:$D$358, MATCH(M731, 'Staff List'!$B$9:$B$358, 0))), "")</f>
        <v/>
      </c>
      <c r="G726" s="313"/>
      <c r="H726" s="313"/>
      <c r="I726" s="313"/>
      <c r="J726" s="313"/>
      <c r="K726" s="313"/>
      <c r="L726" s="313"/>
      <c r="M726" s="331"/>
      <c r="N726" s="70"/>
      <c r="O726" s="332" t="s">
        <v>90</v>
      </c>
      <c r="P726" s="333"/>
      <c r="Q726" s="72" t="str">
        <f ca="1">IFERROR(INDEX('Staff List'!$K$9:$K$358, MATCH(Y731, 'Staff List'!$B$9:$B$358, 0)), "")</f>
        <v/>
      </c>
      <c r="R726" s="317" t="str">
        <f ca="1">IFERROR(IF(INDEX('Staff List'!$D$9:$D$358, MATCH(Y731, 'Staff List'!$B$9:$B$358, 0))="", "", INDEX('Staff List'!$D$9:$D$358, MATCH(Y731, 'Staff List'!$B$9:$B$358, 0))), "")</f>
        <v/>
      </c>
      <c r="S726" s="313"/>
      <c r="T726" s="313"/>
      <c r="U726" s="313"/>
      <c r="V726" s="313"/>
      <c r="W726" s="313"/>
      <c r="X726" s="313"/>
      <c r="Y726" s="331"/>
      <c r="Z726" s="28"/>
      <c r="AA726" s="332" t="s">
        <v>90</v>
      </c>
      <c r="AB726" s="333"/>
      <c r="AC726" s="72" t="str">
        <f ca="1">IFERROR(INDEX('Staff List'!$K$9:$K$358, MATCH(AK731, 'Staff List'!$B$9:$B$358, 0)), "")</f>
        <v/>
      </c>
      <c r="AD726" s="317" t="str">
        <f ca="1">IFERROR(IF(INDEX('Staff List'!$D$9:$D$358, MATCH(AK731, 'Staff List'!$B$9:$B$358, 0))="", "", INDEX('Staff List'!$D$9:$D$358, MATCH(AK731, 'Staff List'!$B$9:$B$358, 0))), "")</f>
        <v/>
      </c>
      <c r="AE726" s="313"/>
      <c r="AF726" s="313"/>
      <c r="AG726" s="313"/>
      <c r="AH726" s="313"/>
      <c r="AI726" s="313"/>
      <c r="AJ726" s="313"/>
      <c r="AK726" s="331"/>
      <c r="AL726" s="28"/>
      <c r="AM726" s="332" t="s">
        <v>90</v>
      </c>
      <c r="AN726" s="333"/>
      <c r="AO726" s="72" t="str">
        <f ca="1">IFERROR(INDEX('Staff List'!$K$9:$K$358, MATCH(AW731, 'Staff List'!$B$9:$B$358, 0)), "")</f>
        <v/>
      </c>
      <c r="AP726" s="317" t="str">
        <f ca="1">IFERROR(IF(INDEX('Staff List'!$D$9:$D$358, MATCH(AW731, 'Staff List'!$B$9:$B$358, 0))="", "", INDEX('Staff List'!$D$9:$D$358, MATCH(AW731, 'Staff List'!$B$9:$B$358, 0))), "")</f>
        <v/>
      </c>
      <c r="AQ726" s="313"/>
      <c r="AR726" s="313"/>
      <c r="AS726" s="313"/>
      <c r="AT726" s="313"/>
      <c r="AU726" s="313"/>
      <c r="AV726" s="313"/>
      <c r="AW726" s="331"/>
      <c r="AX726" s="28"/>
      <c r="AY726" s="332" t="s">
        <v>90</v>
      </c>
      <c r="AZ726" s="333"/>
      <c r="BA726" s="72" t="str">
        <f ca="1">IFERROR(INDEX('Staff List'!$K$9:$K$358, MATCH(BI731, 'Staff List'!$B$9:$B$358, 0)), "")</f>
        <v/>
      </c>
      <c r="BB726" s="317" t="str">
        <f ca="1">IFERROR(IF(INDEX('Staff List'!$D$9:$D$358, MATCH(BI731, 'Staff List'!$B$9:$B$358, 0))="", "", INDEX('Staff List'!$D$9:$D$358, MATCH(BI731, 'Staff List'!$B$9:$B$358, 0))), "")</f>
        <v/>
      </c>
      <c r="BC726" s="313"/>
      <c r="BD726" s="313"/>
      <c r="BE726" s="313"/>
      <c r="BF726" s="313"/>
      <c r="BG726" s="313"/>
      <c r="BH726" s="313"/>
      <c r="BI726" s="331"/>
      <c r="BJ726" s="29"/>
      <c r="BK726" s="70"/>
    </row>
    <row r="727" spans="1:63" x14ac:dyDescent="0.25">
      <c r="A727" s="1"/>
      <c r="B727" s="27"/>
      <c r="C727" s="314" t="s">
        <v>95</v>
      </c>
      <c r="D727" s="315"/>
      <c r="E727" s="315"/>
      <c r="F727" s="325"/>
      <c r="G727" s="73" t="str">
        <f ca="1">IFERROR(INDEX('Staff List'!$H$9:$H$358, MATCH(M731, 'Staff List'!$B$9:$B$358, 0)), "")</f>
        <v/>
      </c>
      <c r="H727" s="323" t="str">
        <f ca="1">IFERROR(INDEX('Staff List'!$AU$6:$AU$10, MATCH(G727, 'Staff List'!$AJ$6:$AJ$10, 0)), "")</f>
        <v/>
      </c>
      <c r="I727" s="324"/>
      <c r="J727" s="324"/>
      <c r="K727" s="324"/>
      <c r="L727" s="324"/>
      <c r="M727" s="331"/>
      <c r="N727" s="70"/>
      <c r="O727" s="314" t="s">
        <v>95</v>
      </c>
      <c r="P727" s="315"/>
      <c r="Q727" s="315"/>
      <c r="R727" s="325"/>
      <c r="S727" s="73" t="str">
        <f ca="1">IFERROR(INDEX('Staff List'!$H$9:$H$358, MATCH(Y731, 'Staff List'!$B$9:$B$358, 0)), "")</f>
        <v/>
      </c>
      <c r="T727" s="323" t="str">
        <f ca="1">IFERROR(INDEX('Staff List'!$AU$6:$AU$10, MATCH(S727, 'Staff List'!$AJ$6:$AJ$10, 0)), "")</f>
        <v/>
      </c>
      <c r="U727" s="324"/>
      <c r="V727" s="324"/>
      <c r="W727" s="324"/>
      <c r="X727" s="324"/>
      <c r="Y727" s="331"/>
      <c r="Z727" s="28"/>
      <c r="AA727" s="314" t="s">
        <v>95</v>
      </c>
      <c r="AB727" s="315"/>
      <c r="AC727" s="315"/>
      <c r="AD727" s="325"/>
      <c r="AE727" s="73" t="str">
        <f ca="1">IFERROR(INDEX('Staff List'!$H$9:$H$358, MATCH(AK731, 'Staff List'!$B$9:$B$358, 0)), "")</f>
        <v/>
      </c>
      <c r="AF727" s="323" t="str">
        <f ca="1">IFERROR(INDEX('Staff List'!$AU$6:$AU$10, MATCH(AE727, 'Staff List'!$AJ$6:$AJ$10, 0)), "")</f>
        <v/>
      </c>
      <c r="AG727" s="324"/>
      <c r="AH727" s="324"/>
      <c r="AI727" s="324"/>
      <c r="AJ727" s="324"/>
      <c r="AK727" s="331"/>
      <c r="AL727" s="28"/>
      <c r="AM727" s="314" t="s">
        <v>95</v>
      </c>
      <c r="AN727" s="315"/>
      <c r="AO727" s="315"/>
      <c r="AP727" s="325"/>
      <c r="AQ727" s="73" t="str">
        <f ca="1">IFERROR(INDEX('Staff List'!$H$9:$H$358, MATCH(AW731, 'Staff List'!$B$9:$B$358, 0)), "")</f>
        <v/>
      </c>
      <c r="AR727" s="323" t="str">
        <f ca="1">IFERROR(INDEX('Staff List'!$AU$6:$AU$10, MATCH(AQ727, 'Staff List'!$AJ$6:$AJ$10, 0)), "")</f>
        <v/>
      </c>
      <c r="AS727" s="324"/>
      <c r="AT727" s="324"/>
      <c r="AU727" s="324"/>
      <c r="AV727" s="324"/>
      <c r="AW727" s="331"/>
      <c r="AX727" s="28"/>
      <c r="AY727" s="314" t="s">
        <v>95</v>
      </c>
      <c r="AZ727" s="315"/>
      <c r="BA727" s="315"/>
      <c r="BB727" s="325"/>
      <c r="BC727" s="73" t="str">
        <f ca="1">IFERROR(INDEX('Staff List'!$H$9:$H$358, MATCH(BI731, 'Staff List'!$B$9:$B$358, 0)), "")</f>
        <v/>
      </c>
      <c r="BD727" s="323" t="str">
        <f ca="1">IFERROR(INDEX('Staff List'!$AU$6:$AU$10, MATCH(BC727, 'Staff List'!$AJ$6:$AJ$10, 0)), "")</f>
        <v/>
      </c>
      <c r="BE727" s="324"/>
      <c r="BF727" s="324"/>
      <c r="BG727" s="324"/>
      <c r="BH727" s="324"/>
      <c r="BI727" s="331"/>
      <c r="BJ727" s="29"/>
      <c r="BK727" s="70"/>
    </row>
    <row r="728" spans="1:63" x14ac:dyDescent="0.25">
      <c r="A728" s="1"/>
      <c r="B728" s="27"/>
      <c r="C728" s="314" t="s">
        <v>94</v>
      </c>
      <c r="D728" s="315"/>
      <c r="E728" s="315"/>
      <c r="F728" s="315"/>
      <c r="G728" s="74" t="str">
        <f ca="1">IFERROR(INDEX('Staff List'!$G$9:$G$358, MATCH(M731, 'Staff List'!$B$9:$B$358, 0)), "")</f>
        <v/>
      </c>
      <c r="H728" s="317" t="str">
        <f ca="1">IFERROR(INDEX('Staff List'!$AP$6:$AP$8, MATCH(G728, 'Staff List'!$AI$6:$AI$8, 0)), "")</f>
        <v/>
      </c>
      <c r="I728" s="313"/>
      <c r="J728" s="313"/>
      <c r="K728" s="313"/>
      <c r="L728" s="313"/>
      <c r="M728" s="331"/>
      <c r="N728" s="70"/>
      <c r="O728" s="314" t="s">
        <v>94</v>
      </c>
      <c r="P728" s="315"/>
      <c r="Q728" s="315"/>
      <c r="R728" s="315"/>
      <c r="S728" s="74" t="str">
        <f ca="1">IFERROR(INDEX('Staff List'!$G$9:$G$358, MATCH(Y731, 'Staff List'!$B$9:$B$358, 0)), "")</f>
        <v/>
      </c>
      <c r="T728" s="317" t="str">
        <f ca="1">IFERROR(INDEX('Staff List'!$AP$6:$AP$8, MATCH(S728, 'Staff List'!$AI$6:$AI$8, 0)), "")</f>
        <v/>
      </c>
      <c r="U728" s="313"/>
      <c r="V728" s="313"/>
      <c r="W728" s="313"/>
      <c r="X728" s="313"/>
      <c r="Y728" s="331"/>
      <c r="Z728" s="28"/>
      <c r="AA728" s="314" t="s">
        <v>94</v>
      </c>
      <c r="AB728" s="315"/>
      <c r="AC728" s="315"/>
      <c r="AD728" s="315"/>
      <c r="AE728" s="74" t="str">
        <f ca="1">IFERROR(INDEX('Staff List'!$G$9:$G$358, MATCH(AK731, 'Staff List'!$B$9:$B$358, 0)), "")</f>
        <v/>
      </c>
      <c r="AF728" s="317" t="str">
        <f ca="1">IFERROR(INDEX('Staff List'!$AP$6:$AP$8, MATCH(AE728, 'Staff List'!$AI$6:$AI$8, 0)), "")</f>
        <v/>
      </c>
      <c r="AG728" s="313"/>
      <c r="AH728" s="313"/>
      <c r="AI728" s="313"/>
      <c r="AJ728" s="313"/>
      <c r="AK728" s="331"/>
      <c r="AL728" s="28"/>
      <c r="AM728" s="314" t="s">
        <v>94</v>
      </c>
      <c r="AN728" s="315"/>
      <c r="AO728" s="315"/>
      <c r="AP728" s="315"/>
      <c r="AQ728" s="74" t="str">
        <f ca="1">IFERROR(INDEX('Staff List'!$G$9:$G$358, MATCH(AW731, 'Staff List'!$B$9:$B$358, 0)), "")</f>
        <v/>
      </c>
      <c r="AR728" s="317" t="str">
        <f ca="1">IFERROR(INDEX('Staff List'!$AP$6:$AP$8, MATCH(AQ728, 'Staff List'!$AI$6:$AI$8, 0)), "")</f>
        <v/>
      </c>
      <c r="AS728" s="313"/>
      <c r="AT728" s="313"/>
      <c r="AU728" s="313"/>
      <c r="AV728" s="313"/>
      <c r="AW728" s="331"/>
      <c r="AX728" s="28"/>
      <c r="AY728" s="314" t="s">
        <v>94</v>
      </c>
      <c r="AZ728" s="315"/>
      <c r="BA728" s="315"/>
      <c r="BB728" s="315"/>
      <c r="BC728" s="74" t="str">
        <f ca="1">IFERROR(INDEX('Staff List'!$G$9:$G$358, MATCH(BI731, 'Staff List'!$B$9:$B$358, 0)), "")</f>
        <v/>
      </c>
      <c r="BD728" s="317" t="str">
        <f ca="1">IFERROR(INDEX('Staff List'!$AP$6:$AP$8, MATCH(BC728, 'Staff List'!$AI$6:$AI$8, 0)), "")</f>
        <v/>
      </c>
      <c r="BE728" s="313"/>
      <c r="BF728" s="313"/>
      <c r="BG728" s="313"/>
      <c r="BH728" s="313"/>
      <c r="BI728" s="331"/>
      <c r="BJ728" s="29"/>
      <c r="BK728" s="70"/>
    </row>
    <row r="729" spans="1:63" x14ac:dyDescent="0.25">
      <c r="A729" s="1"/>
      <c r="B729" s="27"/>
      <c r="C729" s="314" t="s">
        <v>97</v>
      </c>
      <c r="D729" s="315"/>
      <c r="E729" s="315"/>
      <c r="F729" s="319"/>
      <c r="G729" s="320"/>
      <c r="H729" s="317" t="str">
        <f ca="1">IFERROR(INDEX('Staff List'!$AT$6:$AT$8, MATCH(E726, 'Staff List'!$AM$6:$AM$8, 0)), "")</f>
        <v/>
      </c>
      <c r="I729" s="313"/>
      <c r="J729" s="313"/>
      <c r="K729" s="313"/>
      <c r="L729" s="313"/>
      <c r="M729" s="75" t="e">
        <f ca="1">INDEX($BY$2:$BY$401, MATCH(M732, $BT$2:$BT$401, 0))</f>
        <v>#N/A</v>
      </c>
      <c r="N729" s="70"/>
      <c r="O729" s="314" t="s">
        <v>97</v>
      </c>
      <c r="P729" s="315"/>
      <c r="Q729" s="315"/>
      <c r="R729" s="319"/>
      <c r="S729" s="320"/>
      <c r="T729" s="317" t="str">
        <f ca="1">IFERROR(INDEX('Staff List'!$AT$6:$AT$8, MATCH(Q726, 'Staff List'!$AM$6:$AM$8, 0)), "")</f>
        <v/>
      </c>
      <c r="U729" s="313"/>
      <c r="V729" s="313"/>
      <c r="W729" s="313"/>
      <c r="X729" s="313"/>
      <c r="Y729" s="75" t="e">
        <f ca="1">INDEX($BY$2:$BY$401, MATCH(Y732, $BT$2:$BT$401, 0))</f>
        <v>#N/A</v>
      </c>
      <c r="Z729" s="28"/>
      <c r="AA729" s="314" t="s">
        <v>97</v>
      </c>
      <c r="AB729" s="315"/>
      <c r="AC729" s="315"/>
      <c r="AD729" s="319"/>
      <c r="AE729" s="320"/>
      <c r="AF729" s="317" t="str">
        <f ca="1">IFERROR(INDEX('Staff List'!$AT$6:$AT$8, MATCH(AC726, 'Staff List'!$AM$6:$AM$8, 0)), "")</f>
        <v/>
      </c>
      <c r="AG729" s="313"/>
      <c r="AH729" s="313"/>
      <c r="AI729" s="313"/>
      <c r="AJ729" s="313"/>
      <c r="AK729" s="75" t="e">
        <f ca="1">INDEX($BY$2:$BY$401, MATCH(AK732, $BT$2:$BT$401, 0))</f>
        <v>#N/A</v>
      </c>
      <c r="AL729" s="28"/>
      <c r="AM729" s="314" t="s">
        <v>97</v>
      </c>
      <c r="AN729" s="315"/>
      <c r="AO729" s="315"/>
      <c r="AP729" s="319"/>
      <c r="AQ729" s="320"/>
      <c r="AR729" s="317" t="str">
        <f ca="1">IFERROR(INDEX('Staff List'!$AT$6:$AT$8, MATCH(AO726, 'Staff List'!$AM$6:$AM$8, 0)), "")</f>
        <v/>
      </c>
      <c r="AS729" s="313"/>
      <c r="AT729" s="313"/>
      <c r="AU729" s="313"/>
      <c r="AV729" s="313"/>
      <c r="AW729" s="75" t="e">
        <f ca="1">INDEX($BY$2:$BY$401, MATCH(AW732, $BT$2:$BT$401, 0))</f>
        <v>#N/A</v>
      </c>
      <c r="AX729" s="28"/>
      <c r="AY729" s="314" t="s">
        <v>97</v>
      </c>
      <c r="AZ729" s="315"/>
      <c r="BA729" s="315"/>
      <c r="BB729" s="319"/>
      <c r="BC729" s="320"/>
      <c r="BD729" s="317" t="str">
        <f ca="1">IFERROR(INDEX('Staff List'!$AT$6:$AT$8, MATCH(BA726, 'Staff List'!$AM$6:$AM$8, 0)), "")</f>
        <v/>
      </c>
      <c r="BE729" s="313"/>
      <c r="BF729" s="313"/>
      <c r="BG729" s="313"/>
      <c r="BH729" s="313"/>
      <c r="BI729" s="75" t="e">
        <f ca="1">INDEX($BY$2:$BY$401, MATCH(BI732, $BT$2:$BT$401, 0))</f>
        <v>#N/A</v>
      </c>
      <c r="BJ729" s="29"/>
      <c r="BK729" s="70"/>
    </row>
    <row r="730" spans="1:63" x14ac:dyDescent="0.25">
      <c r="A730" s="1"/>
      <c r="B730" s="27"/>
      <c r="C730" s="314" t="s">
        <v>93</v>
      </c>
      <c r="D730" s="315"/>
      <c r="E730" s="316"/>
      <c r="F730" s="313" t="str">
        <f ca="1">IFERROR(IF(INDEX('Staff List'!$M$9:$M$358, MATCH(M731, 'Staff List'!$B$9:$B$358, 0))="", "", INDEX('Staff List'!$M$9:$M$358, MATCH(M731, 'Staff List'!$B$9:$B$358, 0))), "")</f>
        <v/>
      </c>
      <c r="G730" s="313"/>
      <c r="H730" s="313"/>
      <c r="I730" s="313"/>
      <c r="J730" s="313"/>
      <c r="K730" s="313"/>
      <c r="L730" s="313"/>
      <c r="M730" s="75" t="str">
        <f ca="1">IFERROR(INDEX($BO$2:$BO$351, MATCH(M729, $BP$2:$BP$351, 0)), "")</f>
        <v/>
      </c>
      <c r="N730" s="71"/>
      <c r="O730" s="314" t="s">
        <v>93</v>
      </c>
      <c r="P730" s="315"/>
      <c r="Q730" s="316"/>
      <c r="R730" s="313" t="str">
        <f ca="1">IFERROR(IF(INDEX('Staff List'!$M$9:$M$358, MATCH(Y731, 'Staff List'!$B$9:$B$358, 0))="", "", INDEX('Staff List'!$M$9:$M$358, MATCH(Y731, 'Staff List'!$B$9:$B$358, 0))), "")</f>
        <v/>
      </c>
      <c r="S730" s="313"/>
      <c r="T730" s="313"/>
      <c r="U730" s="313"/>
      <c r="V730" s="313"/>
      <c r="W730" s="313"/>
      <c r="X730" s="313"/>
      <c r="Y730" s="75" t="str">
        <f ca="1">IFERROR(INDEX($BO$2:$BO$351, MATCH(Y729, $BP$2:$BP$351, 0)), "")</f>
        <v/>
      </c>
      <c r="Z730" s="28"/>
      <c r="AA730" s="314" t="s">
        <v>93</v>
      </c>
      <c r="AB730" s="315"/>
      <c r="AC730" s="316"/>
      <c r="AD730" s="313" t="str">
        <f ca="1">IFERROR(IF(INDEX('Staff List'!$M$9:$M$358, MATCH(AK731, 'Staff List'!$B$9:$B$358, 0))="", "", INDEX('Staff List'!$M$9:$M$358, MATCH(AK731, 'Staff List'!$B$9:$B$358, 0))), "")</f>
        <v/>
      </c>
      <c r="AE730" s="313"/>
      <c r="AF730" s="313"/>
      <c r="AG730" s="313"/>
      <c r="AH730" s="313"/>
      <c r="AI730" s="313"/>
      <c r="AJ730" s="313"/>
      <c r="AK730" s="75" t="str">
        <f ca="1">IFERROR(INDEX($BO$2:$BO$351, MATCH(AK729, $BP$2:$BP$351, 0)), "")</f>
        <v/>
      </c>
      <c r="AL730" s="28"/>
      <c r="AM730" s="314" t="s">
        <v>93</v>
      </c>
      <c r="AN730" s="315"/>
      <c r="AO730" s="316"/>
      <c r="AP730" s="313" t="str">
        <f ca="1">IFERROR(IF(INDEX('Staff List'!$M$9:$M$358, MATCH(AW731, 'Staff List'!$B$9:$B$358, 0))="", "", INDEX('Staff List'!$M$9:$M$358, MATCH(AW731, 'Staff List'!$B$9:$B$358, 0))), "")</f>
        <v/>
      </c>
      <c r="AQ730" s="313"/>
      <c r="AR730" s="313"/>
      <c r="AS730" s="313"/>
      <c r="AT730" s="313"/>
      <c r="AU730" s="313"/>
      <c r="AV730" s="313"/>
      <c r="AW730" s="75" t="str">
        <f ca="1">IFERROR(INDEX($BO$2:$BO$351, MATCH(AW729, $BP$2:$BP$351, 0)), "")</f>
        <v/>
      </c>
      <c r="AX730" s="28"/>
      <c r="AY730" s="314" t="s">
        <v>93</v>
      </c>
      <c r="AZ730" s="315"/>
      <c r="BA730" s="316"/>
      <c r="BB730" s="313" t="str">
        <f ca="1">IFERROR(IF(INDEX('Staff List'!$M$9:$M$358, MATCH(BI731, 'Staff List'!$B$9:$B$358, 0))="", "", INDEX('Staff List'!$M$9:$M$358, MATCH(BI731, 'Staff List'!$B$9:$B$358, 0))), "")</f>
        <v/>
      </c>
      <c r="BC730" s="313"/>
      <c r="BD730" s="313"/>
      <c r="BE730" s="313"/>
      <c r="BF730" s="313"/>
      <c r="BG730" s="313"/>
      <c r="BH730" s="313"/>
      <c r="BI730" s="75" t="str">
        <f ca="1">IFERROR(INDEX($BO$2:$BO$351, MATCH(BI729, $BP$2:$BP$351, 0)), "")</f>
        <v/>
      </c>
      <c r="BJ730" s="29"/>
      <c r="BK730" s="70"/>
    </row>
    <row r="731" spans="1:63" x14ac:dyDescent="0.25">
      <c r="A731" s="1"/>
      <c r="B731" s="27"/>
      <c r="C731" s="314" t="s">
        <v>92</v>
      </c>
      <c r="D731" s="315"/>
      <c r="E731" s="316"/>
      <c r="F731" s="317" t="str">
        <f ca="1">IFERROR(IF(INDEX('Staff List'!$Q$9:$Q$358, MATCH(M731, 'Staff List'!$B$9:$B$358, 0))="", "", INDEX('Staff List'!$Q$9:$Q$358, MATCH(M731, 'Staff List'!$B$9:$B$358, 0))), "")</f>
        <v/>
      </c>
      <c r="G731" s="313"/>
      <c r="H731" s="313"/>
      <c r="I731" s="313"/>
      <c r="J731" s="313"/>
      <c r="K731" s="313"/>
      <c r="L731" s="313"/>
      <c r="M731" s="75" t="str">
        <f ca="1">IFERROR(IF(M729="", "", INDEX($BN$2:$BN$351, MATCH(M729, $BP$2:$BP$351, 0))), "")</f>
        <v/>
      </c>
      <c r="N731" s="71"/>
      <c r="O731" s="314" t="s">
        <v>92</v>
      </c>
      <c r="P731" s="315"/>
      <c r="Q731" s="316"/>
      <c r="R731" s="317" t="str">
        <f ca="1">IFERROR(IF(INDEX('Staff List'!$Q$9:$Q$358, MATCH(Y731, 'Staff List'!$B$9:$B$358, 0))="", "", INDEX('Staff List'!$Q$9:$Q$358, MATCH(Y731, 'Staff List'!$B$9:$B$358, 0))), "")</f>
        <v/>
      </c>
      <c r="S731" s="313"/>
      <c r="T731" s="313"/>
      <c r="U731" s="313"/>
      <c r="V731" s="313"/>
      <c r="W731" s="313"/>
      <c r="X731" s="313"/>
      <c r="Y731" s="75" t="str">
        <f ca="1">IFERROR(IF(Y729="", "", INDEX($BN$2:$BN$351, MATCH(Y729, $BP$2:$BP$351, 0))), "")</f>
        <v/>
      </c>
      <c r="Z731" s="28"/>
      <c r="AA731" s="314" t="s">
        <v>92</v>
      </c>
      <c r="AB731" s="315"/>
      <c r="AC731" s="316"/>
      <c r="AD731" s="317" t="str">
        <f ca="1">IFERROR(IF(INDEX('Staff List'!$Q$9:$Q$358, MATCH(AK731, 'Staff List'!$B$9:$B$358, 0))="", "", INDEX('Staff List'!$Q$9:$Q$358, MATCH(AK731, 'Staff List'!$B$9:$B$358, 0))), "")</f>
        <v/>
      </c>
      <c r="AE731" s="313"/>
      <c r="AF731" s="313"/>
      <c r="AG731" s="313"/>
      <c r="AH731" s="313"/>
      <c r="AI731" s="313"/>
      <c r="AJ731" s="313"/>
      <c r="AK731" s="75" t="str">
        <f ca="1">IFERROR(IF(AK729="", "", INDEX($BN$2:$BN$351, MATCH(AK729, $BP$2:$BP$351, 0))), "")</f>
        <v/>
      </c>
      <c r="AL731" s="28"/>
      <c r="AM731" s="314" t="s">
        <v>92</v>
      </c>
      <c r="AN731" s="315"/>
      <c r="AO731" s="316"/>
      <c r="AP731" s="317" t="str">
        <f ca="1">IFERROR(IF(INDEX('Staff List'!$Q$9:$Q$358, MATCH(AW731, 'Staff List'!$B$9:$B$358, 0))="", "", INDEX('Staff List'!$Q$9:$Q$358, MATCH(AW731, 'Staff List'!$B$9:$B$358, 0))), "")</f>
        <v/>
      </c>
      <c r="AQ731" s="313"/>
      <c r="AR731" s="313"/>
      <c r="AS731" s="313"/>
      <c r="AT731" s="313"/>
      <c r="AU731" s="313"/>
      <c r="AV731" s="313"/>
      <c r="AW731" s="75" t="str">
        <f ca="1">IFERROR(IF(AW729="", "", INDEX($BN$2:$BN$351, MATCH(AW729, $BP$2:$BP$351, 0))), "")</f>
        <v/>
      </c>
      <c r="AX731" s="28"/>
      <c r="AY731" s="314" t="s">
        <v>92</v>
      </c>
      <c r="AZ731" s="315"/>
      <c r="BA731" s="316"/>
      <c r="BB731" s="317" t="str">
        <f ca="1">IFERROR(IF(INDEX('Staff List'!$Q$9:$Q$358, MATCH(BI731, 'Staff List'!$B$9:$B$358, 0))="", "", INDEX('Staff List'!$Q$9:$Q$358, MATCH(BI731, 'Staff List'!$B$9:$B$358, 0))), "")</f>
        <v/>
      </c>
      <c r="BC731" s="313"/>
      <c r="BD731" s="313"/>
      <c r="BE731" s="313"/>
      <c r="BF731" s="313"/>
      <c r="BG731" s="313"/>
      <c r="BH731" s="313"/>
      <c r="BI731" s="75" t="str">
        <f ca="1">IFERROR(IF(BI729="", "", INDEX($BN$2:$BN$351, MATCH(BI729, $BP$2:$BP$351, 0))), "")</f>
        <v/>
      </c>
      <c r="BJ731" s="29"/>
      <c r="BK731" s="70"/>
    </row>
    <row r="732" spans="1:63" x14ac:dyDescent="0.25">
      <c r="A732" s="1"/>
      <c r="B732" s="27"/>
      <c r="C732" s="318" t="s">
        <v>96</v>
      </c>
      <c r="D732" s="319"/>
      <c r="E732" s="320"/>
      <c r="F732" s="321" t="str">
        <f ca="1">IFERROR(IF(INDEX('Staff List'!$U$9:$U$358, MATCH(M731, 'Staff List'!$B$9:$B$358, 0))="", "", INDEX('Staff List'!$U$9:$U$358, MATCH(M731, 'Staff List'!$B$9:$B$358, 0))), "")</f>
        <v/>
      </c>
      <c r="G732" s="322"/>
      <c r="H732" s="322"/>
      <c r="I732" s="322"/>
      <c r="J732" s="322"/>
      <c r="K732" s="322"/>
      <c r="L732" s="322"/>
      <c r="M732" s="81">
        <f ca="1">BI719+1</f>
        <v>845</v>
      </c>
      <c r="N732" s="28"/>
      <c r="O732" s="318" t="s">
        <v>96</v>
      </c>
      <c r="P732" s="319"/>
      <c r="Q732" s="320"/>
      <c r="R732" s="321" t="str">
        <f ca="1">IFERROR(IF(INDEX('Staff List'!$U$9:$U$358, MATCH(Y731, 'Staff List'!$B$9:$B$358, 0))="", "", INDEX('Staff List'!$U$9:$U$358, MATCH(Y731, 'Staff List'!$B$9:$B$358, 0))), "")</f>
        <v/>
      </c>
      <c r="S732" s="322"/>
      <c r="T732" s="322"/>
      <c r="U732" s="322"/>
      <c r="V732" s="322"/>
      <c r="W732" s="322"/>
      <c r="X732" s="322"/>
      <c r="Y732" s="81">
        <f ca="1">M732+1</f>
        <v>846</v>
      </c>
      <c r="Z732" s="28"/>
      <c r="AA732" s="318" t="s">
        <v>96</v>
      </c>
      <c r="AB732" s="319"/>
      <c r="AC732" s="320"/>
      <c r="AD732" s="321" t="str">
        <f ca="1">IFERROR(IF(INDEX('Staff List'!$U$9:$U$358, MATCH(AK731, 'Staff List'!$B$9:$B$358, 0))="", "", INDEX('Staff List'!$U$9:$U$358, MATCH(AK731, 'Staff List'!$B$9:$B$358, 0))), "")</f>
        <v/>
      </c>
      <c r="AE732" s="322"/>
      <c r="AF732" s="322"/>
      <c r="AG732" s="322"/>
      <c r="AH732" s="322"/>
      <c r="AI732" s="322"/>
      <c r="AJ732" s="322"/>
      <c r="AK732" s="81">
        <f ca="1">Y732+1</f>
        <v>847</v>
      </c>
      <c r="AL732" s="28"/>
      <c r="AM732" s="318" t="s">
        <v>96</v>
      </c>
      <c r="AN732" s="319"/>
      <c r="AO732" s="320"/>
      <c r="AP732" s="321" t="str">
        <f ca="1">IFERROR(IF(INDEX('Staff List'!$U$9:$U$358, MATCH(AW731, 'Staff List'!$B$9:$B$358, 0))="", "", INDEX('Staff List'!$U$9:$U$358, MATCH(AW731, 'Staff List'!$B$9:$B$358, 0))), "")</f>
        <v/>
      </c>
      <c r="AQ732" s="322"/>
      <c r="AR732" s="322"/>
      <c r="AS732" s="322"/>
      <c r="AT732" s="322"/>
      <c r="AU732" s="322"/>
      <c r="AV732" s="322"/>
      <c r="AW732" s="81">
        <f ca="1">AK732+1</f>
        <v>848</v>
      </c>
      <c r="AX732" s="28"/>
      <c r="AY732" s="318" t="s">
        <v>96</v>
      </c>
      <c r="AZ732" s="319"/>
      <c r="BA732" s="320"/>
      <c r="BB732" s="321" t="str">
        <f ca="1">IFERROR(IF(INDEX('Staff List'!$U$9:$U$358, MATCH(BI731, 'Staff List'!$B$9:$B$358, 0))="", "", INDEX('Staff List'!$U$9:$U$358, MATCH(BI731, 'Staff List'!$B$9:$B$358, 0))), "")</f>
        <v/>
      </c>
      <c r="BC732" s="322"/>
      <c r="BD732" s="322"/>
      <c r="BE732" s="322"/>
      <c r="BF732" s="322"/>
      <c r="BG732" s="322"/>
      <c r="BH732" s="322"/>
      <c r="BI732" s="81">
        <f ca="1">AW732+1</f>
        <v>849</v>
      </c>
      <c r="BJ732" s="29"/>
      <c r="BK732" s="1"/>
    </row>
    <row r="733" spans="1:63" x14ac:dyDescent="0.25">
      <c r="A733" s="1"/>
      <c r="B733" s="27"/>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c r="BA733" s="28"/>
      <c r="BB733" s="28"/>
      <c r="BC733" s="28"/>
      <c r="BD733" s="28"/>
      <c r="BE733" s="28"/>
      <c r="BF733" s="28"/>
      <c r="BG733" s="28"/>
      <c r="BH733" s="28"/>
      <c r="BI733" s="28"/>
      <c r="BJ733" s="29"/>
      <c r="BK733" s="1"/>
    </row>
    <row r="734" spans="1:63" x14ac:dyDescent="0.25">
      <c r="A734" s="1"/>
      <c r="B734" s="27"/>
      <c r="C734" s="121" t="str">
        <f ca="1">"Tier "&amp;M740&amp;""</f>
        <v xml:space="preserve">Tier </v>
      </c>
      <c r="D734" s="122"/>
      <c r="E734" s="122"/>
      <c r="F734" s="122"/>
      <c r="G734" s="122"/>
      <c r="H734" s="122"/>
      <c r="I734" s="122"/>
      <c r="J734" s="122"/>
      <c r="K734" s="122"/>
      <c r="L734" s="122"/>
      <c r="M734" s="239"/>
      <c r="N734" s="28"/>
      <c r="O734" s="121" t="str">
        <f ca="1">"Tier "&amp;Y740&amp;""</f>
        <v xml:space="preserve">Tier </v>
      </c>
      <c r="P734" s="122"/>
      <c r="Q734" s="122"/>
      <c r="R734" s="122"/>
      <c r="S734" s="122"/>
      <c r="T734" s="122"/>
      <c r="U734" s="122"/>
      <c r="V734" s="122"/>
      <c r="W734" s="122"/>
      <c r="X734" s="122"/>
      <c r="Y734" s="239"/>
      <c r="Z734" s="28"/>
      <c r="AA734" s="121" t="str">
        <f ca="1">"Tier "&amp;AK740&amp;""</f>
        <v xml:space="preserve">Tier </v>
      </c>
      <c r="AB734" s="122"/>
      <c r="AC734" s="122"/>
      <c r="AD734" s="122"/>
      <c r="AE734" s="122"/>
      <c r="AF734" s="122"/>
      <c r="AG734" s="122"/>
      <c r="AH734" s="122"/>
      <c r="AI734" s="122"/>
      <c r="AJ734" s="122"/>
      <c r="AK734" s="239"/>
      <c r="AL734" s="28"/>
      <c r="AM734" s="121" t="str">
        <f ca="1">"Tier "&amp;AW740&amp;""</f>
        <v xml:space="preserve">Tier </v>
      </c>
      <c r="AN734" s="122"/>
      <c r="AO734" s="122"/>
      <c r="AP734" s="122"/>
      <c r="AQ734" s="122"/>
      <c r="AR734" s="122"/>
      <c r="AS734" s="122"/>
      <c r="AT734" s="122"/>
      <c r="AU734" s="122"/>
      <c r="AV734" s="122"/>
      <c r="AW734" s="239"/>
      <c r="AX734" s="28"/>
      <c r="AY734" s="121" t="str">
        <f ca="1">"Tier "&amp;BI740&amp;""</f>
        <v xml:space="preserve">Tier </v>
      </c>
      <c r="AZ734" s="122"/>
      <c r="BA734" s="122"/>
      <c r="BB734" s="122"/>
      <c r="BC734" s="122"/>
      <c r="BD734" s="122"/>
      <c r="BE734" s="122"/>
      <c r="BF734" s="122"/>
      <c r="BG734" s="122"/>
      <c r="BH734" s="122"/>
      <c r="BI734" s="239"/>
      <c r="BJ734" s="29"/>
      <c r="BK734" s="1"/>
    </row>
    <row r="735" spans="1:63" x14ac:dyDescent="0.25">
      <c r="A735" s="1"/>
      <c r="B735" s="27"/>
      <c r="C735" s="326" t="s">
        <v>91</v>
      </c>
      <c r="D735" s="325"/>
      <c r="E735" s="327"/>
      <c r="F735" s="328" t="str">
        <f ca="1">IFERROR(IF(INDEX('Staff List'!$C$9:$C$358, MATCH(M741, 'Staff List'!$B$9:$B$358, 0))="", "", INDEX('Staff List'!$C$9:$C$358, MATCH(M741, 'Staff List'!$B$9:$B$358, 0))), "")</f>
        <v/>
      </c>
      <c r="G735" s="329"/>
      <c r="H735" s="329"/>
      <c r="I735" s="329"/>
      <c r="J735" s="329"/>
      <c r="K735" s="329"/>
      <c r="L735" s="329"/>
      <c r="M735" s="330"/>
      <c r="N735" s="28"/>
      <c r="O735" s="326" t="s">
        <v>91</v>
      </c>
      <c r="P735" s="325"/>
      <c r="Q735" s="327"/>
      <c r="R735" s="328" t="str">
        <f ca="1">IFERROR(IF(INDEX('Staff List'!$C$9:$C$358, MATCH(Y741, 'Staff List'!$B$9:$B$358, 0))="", "", INDEX('Staff List'!$C$9:$C$358, MATCH(Y741, 'Staff List'!$B$9:$B$358, 0))), "")</f>
        <v/>
      </c>
      <c r="S735" s="329"/>
      <c r="T735" s="329"/>
      <c r="U735" s="329"/>
      <c r="V735" s="329"/>
      <c r="W735" s="329"/>
      <c r="X735" s="329"/>
      <c r="Y735" s="330"/>
      <c r="Z735" s="28"/>
      <c r="AA735" s="326" t="s">
        <v>91</v>
      </c>
      <c r="AB735" s="325"/>
      <c r="AC735" s="327"/>
      <c r="AD735" s="328" t="str">
        <f ca="1">IFERROR(IF(INDEX('Staff List'!$C$9:$C$358, MATCH(AK741, 'Staff List'!$B$9:$B$358, 0))="", "", INDEX('Staff List'!$C$9:$C$358, MATCH(AK741, 'Staff List'!$B$9:$B$358, 0))), "")</f>
        <v/>
      </c>
      <c r="AE735" s="329"/>
      <c r="AF735" s="329"/>
      <c r="AG735" s="329"/>
      <c r="AH735" s="329"/>
      <c r="AI735" s="329"/>
      <c r="AJ735" s="329"/>
      <c r="AK735" s="330"/>
      <c r="AL735" s="28"/>
      <c r="AM735" s="326" t="s">
        <v>91</v>
      </c>
      <c r="AN735" s="325"/>
      <c r="AO735" s="327"/>
      <c r="AP735" s="328" t="str">
        <f ca="1">IFERROR(IF(INDEX('Staff List'!$C$9:$C$358, MATCH(AW741, 'Staff List'!$B$9:$B$358, 0))="", "", INDEX('Staff List'!$C$9:$C$358, MATCH(AW741, 'Staff List'!$B$9:$B$358, 0))), "")</f>
        <v/>
      </c>
      <c r="AQ735" s="329"/>
      <c r="AR735" s="329"/>
      <c r="AS735" s="329"/>
      <c r="AT735" s="329"/>
      <c r="AU735" s="329"/>
      <c r="AV735" s="329"/>
      <c r="AW735" s="330"/>
      <c r="AX735" s="28"/>
      <c r="AY735" s="326" t="s">
        <v>91</v>
      </c>
      <c r="AZ735" s="325"/>
      <c r="BA735" s="327"/>
      <c r="BB735" s="328" t="str">
        <f ca="1">IFERROR(IF(INDEX('Staff List'!$C$9:$C$358, MATCH(BI741, 'Staff List'!$B$9:$B$358, 0))="", "", INDEX('Staff List'!$C$9:$C$358, MATCH(BI741, 'Staff List'!$B$9:$B$358, 0))), "")</f>
        <v/>
      </c>
      <c r="BC735" s="329"/>
      <c r="BD735" s="329"/>
      <c r="BE735" s="329"/>
      <c r="BF735" s="329"/>
      <c r="BG735" s="329"/>
      <c r="BH735" s="329"/>
      <c r="BI735" s="330"/>
      <c r="BJ735" s="29"/>
      <c r="BK735" s="1"/>
    </row>
    <row r="736" spans="1:63" x14ac:dyDescent="0.25">
      <c r="A736" s="1"/>
      <c r="B736" s="27"/>
      <c r="C736" s="332" t="s">
        <v>90</v>
      </c>
      <c r="D736" s="333"/>
      <c r="E736" s="72" t="str">
        <f ca="1">IFERROR(INDEX('Staff List'!$K$9:$K$358, MATCH(M741, 'Staff List'!$B$9:$B$358, 0)), "")</f>
        <v/>
      </c>
      <c r="F736" s="317" t="str">
        <f ca="1">IFERROR(IF(INDEX('Staff List'!$D$9:$D$358, MATCH(M741, 'Staff List'!$B$9:$B$358, 0))="", "", INDEX('Staff List'!$D$9:$D$358, MATCH(M741, 'Staff List'!$B$9:$B$358, 0))), "")</f>
        <v/>
      </c>
      <c r="G736" s="313"/>
      <c r="H736" s="313"/>
      <c r="I736" s="313"/>
      <c r="J736" s="313"/>
      <c r="K736" s="313"/>
      <c r="L736" s="313"/>
      <c r="M736" s="331"/>
      <c r="N736" s="28"/>
      <c r="O736" s="332" t="s">
        <v>90</v>
      </c>
      <c r="P736" s="333"/>
      <c r="Q736" s="72" t="str">
        <f ca="1">IFERROR(INDEX('Staff List'!$K$9:$K$358, MATCH(Y741, 'Staff List'!$B$9:$B$358, 0)), "")</f>
        <v/>
      </c>
      <c r="R736" s="317" t="str">
        <f ca="1">IFERROR(IF(INDEX('Staff List'!$D$9:$D$358, MATCH(Y741, 'Staff List'!$B$9:$B$358, 0))="", "", INDEX('Staff List'!$D$9:$D$358, MATCH(Y741, 'Staff List'!$B$9:$B$358, 0))), "")</f>
        <v/>
      </c>
      <c r="S736" s="313"/>
      <c r="T736" s="313"/>
      <c r="U736" s="313"/>
      <c r="V736" s="313"/>
      <c r="W736" s="313"/>
      <c r="X736" s="313"/>
      <c r="Y736" s="331"/>
      <c r="Z736" s="28"/>
      <c r="AA736" s="332" t="s">
        <v>90</v>
      </c>
      <c r="AB736" s="333"/>
      <c r="AC736" s="72" t="str">
        <f ca="1">IFERROR(INDEX('Staff List'!$K$9:$K$358, MATCH(AK741, 'Staff List'!$B$9:$B$358, 0)), "")</f>
        <v/>
      </c>
      <c r="AD736" s="317" t="str">
        <f ca="1">IFERROR(IF(INDEX('Staff List'!$D$9:$D$358, MATCH(AK741, 'Staff List'!$B$9:$B$358, 0))="", "", INDEX('Staff List'!$D$9:$D$358, MATCH(AK741, 'Staff List'!$B$9:$B$358, 0))), "")</f>
        <v/>
      </c>
      <c r="AE736" s="313"/>
      <c r="AF736" s="313"/>
      <c r="AG736" s="313"/>
      <c r="AH736" s="313"/>
      <c r="AI736" s="313"/>
      <c r="AJ736" s="313"/>
      <c r="AK736" s="331"/>
      <c r="AL736" s="28"/>
      <c r="AM736" s="332" t="s">
        <v>90</v>
      </c>
      <c r="AN736" s="333"/>
      <c r="AO736" s="72" t="str">
        <f ca="1">IFERROR(INDEX('Staff List'!$K$9:$K$358, MATCH(AW741, 'Staff List'!$B$9:$B$358, 0)), "")</f>
        <v/>
      </c>
      <c r="AP736" s="317" t="str">
        <f ca="1">IFERROR(IF(INDEX('Staff List'!$D$9:$D$358, MATCH(AW741, 'Staff List'!$B$9:$B$358, 0))="", "", INDEX('Staff List'!$D$9:$D$358, MATCH(AW741, 'Staff List'!$B$9:$B$358, 0))), "")</f>
        <v/>
      </c>
      <c r="AQ736" s="313"/>
      <c r="AR736" s="313"/>
      <c r="AS736" s="313"/>
      <c r="AT736" s="313"/>
      <c r="AU736" s="313"/>
      <c r="AV736" s="313"/>
      <c r="AW736" s="331"/>
      <c r="AX736" s="28"/>
      <c r="AY736" s="332" t="s">
        <v>90</v>
      </c>
      <c r="AZ736" s="333"/>
      <c r="BA736" s="72" t="str">
        <f ca="1">IFERROR(INDEX('Staff List'!$K$9:$K$358, MATCH(BI741, 'Staff List'!$B$9:$B$358, 0)), "")</f>
        <v/>
      </c>
      <c r="BB736" s="317" t="str">
        <f ca="1">IFERROR(IF(INDEX('Staff List'!$D$9:$D$358, MATCH(BI741, 'Staff List'!$B$9:$B$358, 0))="", "", INDEX('Staff List'!$D$9:$D$358, MATCH(BI741, 'Staff List'!$B$9:$B$358, 0))), "")</f>
        <v/>
      </c>
      <c r="BC736" s="313"/>
      <c r="BD736" s="313"/>
      <c r="BE736" s="313"/>
      <c r="BF736" s="313"/>
      <c r="BG736" s="313"/>
      <c r="BH736" s="313"/>
      <c r="BI736" s="331"/>
      <c r="BJ736" s="29"/>
      <c r="BK736" s="1"/>
    </row>
    <row r="737" spans="1:63" x14ac:dyDescent="0.25">
      <c r="A737" s="1"/>
      <c r="B737" s="27"/>
      <c r="C737" s="314" t="s">
        <v>95</v>
      </c>
      <c r="D737" s="315"/>
      <c r="E737" s="315"/>
      <c r="F737" s="325"/>
      <c r="G737" s="73" t="str">
        <f ca="1">IFERROR(INDEX('Staff List'!$H$9:$H$358, MATCH(M741, 'Staff List'!$B$9:$B$358, 0)), "")</f>
        <v/>
      </c>
      <c r="H737" s="323" t="str">
        <f ca="1">IFERROR(INDEX('Staff List'!$AU$6:$AU$10, MATCH(G737, 'Staff List'!$AJ$6:$AJ$10, 0)), "")</f>
        <v/>
      </c>
      <c r="I737" s="324"/>
      <c r="J737" s="324"/>
      <c r="K737" s="324"/>
      <c r="L737" s="324"/>
      <c r="M737" s="331"/>
      <c r="N737" s="28"/>
      <c r="O737" s="314" t="s">
        <v>95</v>
      </c>
      <c r="P737" s="315"/>
      <c r="Q737" s="315"/>
      <c r="R737" s="325"/>
      <c r="S737" s="73" t="str">
        <f ca="1">IFERROR(INDEX('Staff List'!$H$9:$H$358, MATCH(Y741, 'Staff List'!$B$9:$B$358, 0)), "")</f>
        <v/>
      </c>
      <c r="T737" s="323" t="str">
        <f ca="1">IFERROR(INDEX('Staff List'!$AU$6:$AU$10, MATCH(S737, 'Staff List'!$AJ$6:$AJ$10, 0)), "")</f>
        <v/>
      </c>
      <c r="U737" s="324"/>
      <c r="V737" s="324"/>
      <c r="W737" s="324"/>
      <c r="X737" s="324"/>
      <c r="Y737" s="331"/>
      <c r="Z737" s="28"/>
      <c r="AA737" s="314" t="s">
        <v>95</v>
      </c>
      <c r="AB737" s="315"/>
      <c r="AC737" s="315"/>
      <c r="AD737" s="325"/>
      <c r="AE737" s="73" t="str">
        <f ca="1">IFERROR(INDEX('Staff List'!$H$9:$H$358, MATCH(AK741, 'Staff List'!$B$9:$B$358, 0)), "")</f>
        <v/>
      </c>
      <c r="AF737" s="323" t="str">
        <f ca="1">IFERROR(INDEX('Staff List'!$AU$6:$AU$10, MATCH(AE737, 'Staff List'!$AJ$6:$AJ$10, 0)), "")</f>
        <v/>
      </c>
      <c r="AG737" s="324"/>
      <c r="AH737" s="324"/>
      <c r="AI737" s="324"/>
      <c r="AJ737" s="324"/>
      <c r="AK737" s="331"/>
      <c r="AL737" s="28"/>
      <c r="AM737" s="314" t="s">
        <v>95</v>
      </c>
      <c r="AN737" s="315"/>
      <c r="AO737" s="315"/>
      <c r="AP737" s="325"/>
      <c r="AQ737" s="73" t="str">
        <f ca="1">IFERROR(INDEX('Staff List'!$H$9:$H$358, MATCH(AW741, 'Staff List'!$B$9:$B$358, 0)), "")</f>
        <v/>
      </c>
      <c r="AR737" s="323" t="str">
        <f ca="1">IFERROR(INDEX('Staff List'!$AU$6:$AU$10, MATCH(AQ737, 'Staff List'!$AJ$6:$AJ$10, 0)), "")</f>
        <v/>
      </c>
      <c r="AS737" s="324"/>
      <c r="AT737" s="324"/>
      <c r="AU737" s="324"/>
      <c r="AV737" s="324"/>
      <c r="AW737" s="331"/>
      <c r="AX737" s="28"/>
      <c r="AY737" s="314" t="s">
        <v>95</v>
      </c>
      <c r="AZ737" s="315"/>
      <c r="BA737" s="315"/>
      <c r="BB737" s="325"/>
      <c r="BC737" s="73" t="str">
        <f ca="1">IFERROR(INDEX('Staff List'!$H$9:$H$358, MATCH(BI741, 'Staff List'!$B$9:$B$358, 0)), "")</f>
        <v/>
      </c>
      <c r="BD737" s="323" t="str">
        <f ca="1">IFERROR(INDEX('Staff List'!$AU$6:$AU$10, MATCH(BC737, 'Staff List'!$AJ$6:$AJ$10, 0)), "")</f>
        <v/>
      </c>
      <c r="BE737" s="324"/>
      <c r="BF737" s="324"/>
      <c r="BG737" s="324"/>
      <c r="BH737" s="324"/>
      <c r="BI737" s="331"/>
      <c r="BJ737" s="29"/>
      <c r="BK737" s="1"/>
    </row>
    <row r="738" spans="1:63" x14ac:dyDescent="0.25">
      <c r="A738" s="1"/>
      <c r="B738" s="27"/>
      <c r="C738" s="314" t="s">
        <v>94</v>
      </c>
      <c r="D738" s="315"/>
      <c r="E738" s="315"/>
      <c r="F738" s="315"/>
      <c r="G738" s="74" t="str">
        <f ca="1">IFERROR(INDEX('Staff List'!$G$9:$G$358, MATCH(M741, 'Staff List'!$B$9:$B$358, 0)), "")</f>
        <v/>
      </c>
      <c r="H738" s="317" t="str">
        <f ca="1">IFERROR(INDEX('Staff List'!$AP$6:$AP$8, MATCH(G738, 'Staff List'!$AI$6:$AI$8, 0)), "")</f>
        <v/>
      </c>
      <c r="I738" s="313"/>
      <c r="J738" s="313"/>
      <c r="K738" s="313"/>
      <c r="L738" s="313"/>
      <c r="M738" s="331"/>
      <c r="N738" s="28"/>
      <c r="O738" s="314" t="s">
        <v>94</v>
      </c>
      <c r="P738" s="315"/>
      <c r="Q738" s="315"/>
      <c r="R738" s="315"/>
      <c r="S738" s="74" t="str">
        <f ca="1">IFERROR(INDEX('Staff List'!$G$9:$G$358, MATCH(Y741, 'Staff List'!$B$9:$B$358, 0)), "")</f>
        <v/>
      </c>
      <c r="T738" s="317" t="str">
        <f ca="1">IFERROR(INDEX('Staff List'!$AP$6:$AP$8, MATCH(S738, 'Staff List'!$AI$6:$AI$8, 0)), "")</f>
        <v/>
      </c>
      <c r="U738" s="313"/>
      <c r="V738" s="313"/>
      <c r="W738" s="313"/>
      <c r="X738" s="313"/>
      <c r="Y738" s="331"/>
      <c r="Z738" s="28"/>
      <c r="AA738" s="314" t="s">
        <v>94</v>
      </c>
      <c r="AB738" s="315"/>
      <c r="AC738" s="315"/>
      <c r="AD738" s="315"/>
      <c r="AE738" s="74" t="str">
        <f ca="1">IFERROR(INDEX('Staff List'!$G$9:$G$358, MATCH(AK741, 'Staff List'!$B$9:$B$358, 0)), "")</f>
        <v/>
      </c>
      <c r="AF738" s="317" t="str">
        <f ca="1">IFERROR(INDEX('Staff List'!$AP$6:$AP$8, MATCH(AE738, 'Staff List'!$AI$6:$AI$8, 0)), "")</f>
        <v/>
      </c>
      <c r="AG738" s="313"/>
      <c r="AH738" s="313"/>
      <c r="AI738" s="313"/>
      <c r="AJ738" s="313"/>
      <c r="AK738" s="331"/>
      <c r="AL738" s="28"/>
      <c r="AM738" s="314" t="s">
        <v>94</v>
      </c>
      <c r="AN738" s="315"/>
      <c r="AO738" s="315"/>
      <c r="AP738" s="315"/>
      <c r="AQ738" s="74" t="str">
        <f ca="1">IFERROR(INDEX('Staff List'!$G$9:$G$358, MATCH(AW741, 'Staff List'!$B$9:$B$358, 0)), "")</f>
        <v/>
      </c>
      <c r="AR738" s="317" t="str">
        <f ca="1">IFERROR(INDEX('Staff List'!$AP$6:$AP$8, MATCH(AQ738, 'Staff List'!$AI$6:$AI$8, 0)), "")</f>
        <v/>
      </c>
      <c r="AS738" s="313"/>
      <c r="AT738" s="313"/>
      <c r="AU738" s="313"/>
      <c r="AV738" s="313"/>
      <c r="AW738" s="331"/>
      <c r="AX738" s="28"/>
      <c r="AY738" s="314" t="s">
        <v>94</v>
      </c>
      <c r="AZ738" s="315"/>
      <c r="BA738" s="315"/>
      <c r="BB738" s="315"/>
      <c r="BC738" s="74" t="str">
        <f ca="1">IFERROR(INDEX('Staff List'!$G$9:$G$358, MATCH(BI741, 'Staff List'!$B$9:$B$358, 0)), "")</f>
        <v/>
      </c>
      <c r="BD738" s="317" t="str">
        <f ca="1">IFERROR(INDEX('Staff List'!$AP$6:$AP$8, MATCH(BC738, 'Staff List'!$AI$6:$AI$8, 0)), "")</f>
        <v/>
      </c>
      <c r="BE738" s="313"/>
      <c r="BF738" s="313"/>
      <c r="BG738" s="313"/>
      <c r="BH738" s="313"/>
      <c r="BI738" s="331"/>
      <c r="BJ738" s="29"/>
      <c r="BK738" s="1"/>
    </row>
    <row r="739" spans="1:63" x14ac:dyDescent="0.25">
      <c r="A739" s="1"/>
      <c r="B739" s="27"/>
      <c r="C739" s="314" t="s">
        <v>97</v>
      </c>
      <c r="D739" s="315"/>
      <c r="E739" s="315"/>
      <c r="F739" s="319"/>
      <c r="G739" s="320"/>
      <c r="H739" s="317" t="str">
        <f ca="1">IFERROR(INDEX('Staff List'!$AT$6:$AT$8, MATCH(E736, 'Staff List'!$AM$6:$AM$8, 0)), "")</f>
        <v/>
      </c>
      <c r="I739" s="313"/>
      <c r="J739" s="313"/>
      <c r="K739" s="313"/>
      <c r="L739" s="313"/>
      <c r="M739" s="75" t="e">
        <f ca="1">INDEX($BY$2:$BY$401, MATCH(M742, $BT$2:$BT$401, 0))</f>
        <v>#N/A</v>
      </c>
      <c r="N739" s="28"/>
      <c r="O739" s="314" t="s">
        <v>97</v>
      </c>
      <c r="P739" s="315"/>
      <c r="Q739" s="315"/>
      <c r="R739" s="319"/>
      <c r="S739" s="320"/>
      <c r="T739" s="317" t="str">
        <f ca="1">IFERROR(INDEX('Staff List'!$AT$6:$AT$8, MATCH(Q736, 'Staff List'!$AM$6:$AM$8, 0)), "")</f>
        <v/>
      </c>
      <c r="U739" s="313"/>
      <c r="V739" s="313"/>
      <c r="W739" s="313"/>
      <c r="X739" s="313"/>
      <c r="Y739" s="75" t="e">
        <f ca="1">INDEX($BY$2:$BY$401, MATCH(Y742, $BT$2:$BT$401, 0))</f>
        <v>#N/A</v>
      </c>
      <c r="Z739" s="28"/>
      <c r="AA739" s="314" t="s">
        <v>97</v>
      </c>
      <c r="AB739" s="315"/>
      <c r="AC739" s="315"/>
      <c r="AD739" s="319"/>
      <c r="AE739" s="320"/>
      <c r="AF739" s="317" t="str">
        <f ca="1">IFERROR(INDEX('Staff List'!$AT$6:$AT$8, MATCH(AC736, 'Staff List'!$AM$6:$AM$8, 0)), "")</f>
        <v/>
      </c>
      <c r="AG739" s="313"/>
      <c r="AH739" s="313"/>
      <c r="AI739" s="313"/>
      <c r="AJ739" s="313"/>
      <c r="AK739" s="75" t="e">
        <f ca="1">INDEX($BY$2:$BY$401, MATCH(AK742, $BT$2:$BT$401, 0))</f>
        <v>#N/A</v>
      </c>
      <c r="AL739" s="28"/>
      <c r="AM739" s="314" t="s">
        <v>97</v>
      </c>
      <c r="AN739" s="315"/>
      <c r="AO739" s="315"/>
      <c r="AP739" s="319"/>
      <c r="AQ739" s="320"/>
      <c r="AR739" s="317" t="str">
        <f ca="1">IFERROR(INDEX('Staff List'!$AT$6:$AT$8, MATCH(AO736, 'Staff List'!$AM$6:$AM$8, 0)), "")</f>
        <v/>
      </c>
      <c r="AS739" s="313"/>
      <c r="AT739" s="313"/>
      <c r="AU739" s="313"/>
      <c r="AV739" s="313"/>
      <c r="AW739" s="75" t="e">
        <f ca="1">INDEX($BY$2:$BY$401, MATCH(AW742, $BT$2:$BT$401, 0))</f>
        <v>#N/A</v>
      </c>
      <c r="AX739" s="28"/>
      <c r="AY739" s="314" t="s">
        <v>97</v>
      </c>
      <c r="AZ739" s="315"/>
      <c r="BA739" s="315"/>
      <c r="BB739" s="319"/>
      <c r="BC739" s="320"/>
      <c r="BD739" s="317" t="str">
        <f ca="1">IFERROR(INDEX('Staff List'!$AT$6:$AT$8, MATCH(BA736, 'Staff List'!$AM$6:$AM$8, 0)), "")</f>
        <v/>
      </c>
      <c r="BE739" s="313"/>
      <c r="BF739" s="313"/>
      <c r="BG739" s="313"/>
      <c r="BH739" s="313"/>
      <c r="BI739" s="75" t="e">
        <f ca="1">INDEX($BY$2:$BY$401, MATCH(BI742, $BT$2:$BT$401, 0))</f>
        <v>#N/A</v>
      </c>
      <c r="BJ739" s="29"/>
      <c r="BK739" s="1"/>
    </row>
    <row r="740" spans="1:63" x14ac:dyDescent="0.25">
      <c r="A740" s="1"/>
      <c r="B740" s="27"/>
      <c r="C740" s="314" t="s">
        <v>93</v>
      </c>
      <c r="D740" s="315"/>
      <c r="E740" s="316"/>
      <c r="F740" s="313" t="str">
        <f ca="1">IFERROR(IF(INDEX('Staff List'!$M$9:$M$358, MATCH(M741, 'Staff List'!$B$9:$B$358, 0))="", "", INDEX('Staff List'!$M$9:$M$358, MATCH(M741, 'Staff List'!$B$9:$B$358, 0))), "")</f>
        <v/>
      </c>
      <c r="G740" s="313"/>
      <c r="H740" s="313"/>
      <c r="I740" s="313"/>
      <c r="J740" s="313"/>
      <c r="K740" s="313"/>
      <c r="L740" s="313"/>
      <c r="M740" s="75" t="str">
        <f ca="1">IFERROR(INDEX($BO$2:$BO$351, MATCH(M739, $BP$2:$BP$351, 0)), "")</f>
        <v/>
      </c>
      <c r="N740" s="28"/>
      <c r="O740" s="314" t="s">
        <v>93</v>
      </c>
      <c r="P740" s="315"/>
      <c r="Q740" s="316"/>
      <c r="R740" s="313" t="str">
        <f ca="1">IFERROR(IF(INDEX('Staff List'!$M$9:$M$358, MATCH(Y741, 'Staff List'!$B$9:$B$358, 0))="", "", INDEX('Staff List'!$M$9:$M$358, MATCH(Y741, 'Staff List'!$B$9:$B$358, 0))), "")</f>
        <v/>
      </c>
      <c r="S740" s="313"/>
      <c r="T740" s="313"/>
      <c r="U740" s="313"/>
      <c r="V740" s="313"/>
      <c r="W740" s="313"/>
      <c r="X740" s="313"/>
      <c r="Y740" s="75" t="str">
        <f ca="1">IFERROR(INDEX($BO$2:$BO$351, MATCH(Y739, $BP$2:$BP$351, 0)), "")</f>
        <v/>
      </c>
      <c r="Z740" s="28"/>
      <c r="AA740" s="314" t="s">
        <v>93</v>
      </c>
      <c r="AB740" s="315"/>
      <c r="AC740" s="316"/>
      <c r="AD740" s="313" t="str">
        <f ca="1">IFERROR(IF(INDEX('Staff List'!$M$9:$M$358, MATCH(AK741, 'Staff List'!$B$9:$B$358, 0))="", "", INDEX('Staff List'!$M$9:$M$358, MATCH(AK741, 'Staff List'!$B$9:$B$358, 0))), "")</f>
        <v/>
      </c>
      <c r="AE740" s="313"/>
      <c r="AF740" s="313"/>
      <c r="AG740" s="313"/>
      <c r="AH740" s="313"/>
      <c r="AI740" s="313"/>
      <c r="AJ740" s="313"/>
      <c r="AK740" s="75" t="str">
        <f ca="1">IFERROR(INDEX($BO$2:$BO$351, MATCH(AK739, $BP$2:$BP$351, 0)), "")</f>
        <v/>
      </c>
      <c r="AL740" s="28"/>
      <c r="AM740" s="314" t="s">
        <v>93</v>
      </c>
      <c r="AN740" s="315"/>
      <c r="AO740" s="316"/>
      <c r="AP740" s="313" t="str">
        <f ca="1">IFERROR(IF(INDEX('Staff List'!$M$9:$M$358, MATCH(AW741, 'Staff List'!$B$9:$B$358, 0))="", "", INDEX('Staff List'!$M$9:$M$358, MATCH(AW741, 'Staff List'!$B$9:$B$358, 0))), "")</f>
        <v/>
      </c>
      <c r="AQ740" s="313"/>
      <c r="AR740" s="313"/>
      <c r="AS740" s="313"/>
      <c r="AT740" s="313"/>
      <c r="AU740" s="313"/>
      <c r="AV740" s="313"/>
      <c r="AW740" s="75" t="str">
        <f ca="1">IFERROR(INDEX($BO$2:$BO$351, MATCH(AW739, $BP$2:$BP$351, 0)), "")</f>
        <v/>
      </c>
      <c r="AX740" s="28"/>
      <c r="AY740" s="314" t="s">
        <v>93</v>
      </c>
      <c r="AZ740" s="315"/>
      <c r="BA740" s="316"/>
      <c r="BB740" s="313" t="str">
        <f ca="1">IFERROR(IF(INDEX('Staff List'!$M$9:$M$358, MATCH(BI741, 'Staff List'!$B$9:$B$358, 0))="", "", INDEX('Staff List'!$M$9:$M$358, MATCH(BI741, 'Staff List'!$B$9:$B$358, 0))), "")</f>
        <v/>
      </c>
      <c r="BC740" s="313"/>
      <c r="BD740" s="313"/>
      <c r="BE740" s="313"/>
      <c r="BF740" s="313"/>
      <c r="BG740" s="313"/>
      <c r="BH740" s="313"/>
      <c r="BI740" s="75" t="str">
        <f ca="1">IFERROR(INDEX($BO$2:$BO$351, MATCH(BI739, $BP$2:$BP$351, 0)), "")</f>
        <v/>
      </c>
      <c r="BJ740" s="29"/>
      <c r="BK740" s="1"/>
    </row>
    <row r="741" spans="1:63" x14ac:dyDescent="0.25">
      <c r="A741" s="1"/>
      <c r="B741" s="27"/>
      <c r="C741" s="314" t="s">
        <v>92</v>
      </c>
      <c r="D741" s="315"/>
      <c r="E741" s="316"/>
      <c r="F741" s="317" t="str">
        <f ca="1">IFERROR(IF(INDEX('Staff List'!$Q$9:$Q$358, MATCH(M741, 'Staff List'!$B$9:$B$358, 0))="", "", INDEX('Staff List'!$Q$9:$Q$358, MATCH(M741, 'Staff List'!$B$9:$B$358, 0))), "")</f>
        <v/>
      </c>
      <c r="G741" s="313"/>
      <c r="H741" s="313"/>
      <c r="I741" s="313"/>
      <c r="J741" s="313"/>
      <c r="K741" s="313"/>
      <c r="L741" s="313"/>
      <c r="M741" s="75" t="str">
        <f ca="1">IFERROR(IF(M739="", "", INDEX($BN$2:$BN$351, MATCH(M739, $BP$2:$BP$351, 0))), "")</f>
        <v/>
      </c>
      <c r="N741" s="28"/>
      <c r="O741" s="314" t="s">
        <v>92</v>
      </c>
      <c r="P741" s="315"/>
      <c r="Q741" s="316"/>
      <c r="R741" s="317" t="str">
        <f ca="1">IFERROR(IF(INDEX('Staff List'!$Q$9:$Q$358, MATCH(Y741, 'Staff List'!$B$9:$B$358, 0))="", "", INDEX('Staff List'!$Q$9:$Q$358, MATCH(Y741, 'Staff List'!$B$9:$B$358, 0))), "")</f>
        <v/>
      </c>
      <c r="S741" s="313"/>
      <c r="T741" s="313"/>
      <c r="U741" s="313"/>
      <c r="V741" s="313"/>
      <c r="W741" s="313"/>
      <c r="X741" s="313"/>
      <c r="Y741" s="75" t="str">
        <f ca="1">IFERROR(IF(Y739="", "", INDEX($BN$2:$BN$351, MATCH(Y739, $BP$2:$BP$351, 0))), "")</f>
        <v/>
      </c>
      <c r="Z741" s="28"/>
      <c r="AA741" s="314" t="s">
        <v>92</v>
      </c>
      <c r="AB741" s="315"/>
      <c r="AC741" s="316"/>
      <c r="AD741" s="317" t="str">
        <f ca="1">IFERROR(IF(INDEX('Staff List'!$Q$9:$Q$358, MATCH(AK741, 'Staff List'!$B$9:$B$358, 0))="", "", INDEX('Staff List'!$Q$9:$Q$358, MATCH(AK741, 'Staff List'!$B$9:$B$358, 0))), "")</f>
        <v/>
      </c>
      <c r="AE741" s="313"/>
      <c r="AF741" s="313"/>
      <c r="AG741" s="313"/>
      <c r="AH741" s="313"/>
      <c r="AI741" s="313"/>
      <c r="AJ741" s="313"/>
      <c r="AK741" s="75" t="str">
        <f ca="1">IFERROR(IF(AK739="", "", INDEX($BN$2:$BN$351, MATCH(AK739, $BP$2:$BP$351, 0))), "")</f>
        <v/>
      </c>
      <c r="AL741" s="28"/>
      <c r="AM741" s="314" t="s">
        <v>92</v>
      </c>
      <c r="AN741" s="315"/>
      <c r="AO741" s="316"/>
      <c r="AP741" s="317" t="str">
        <f ca="1">IFERROR(IF(INDEX('Staff List'!$Q$9:$Q$358, MATCH(AW741, 'Staff List'!$B$9:$B$358, 0))="", "", INDEX('Staff List'!$Q$9:$Q$358, MATCH(AW741, 'Staff List'!$B$9:$B$358, 0))), "")</f>
        <v/>
      </c>
      <c r="AQ741" s="313"/>
      <c r="AR741" s="313"/>
      <c r="AS741" s="313"/>
      <c r="AT741" s="313"/>
      <c r="AU741" s="313"/>
      <c r="AV741" s="313"/>
      <c r="AW741" s="75" t="str">
        <f ca="1">IFERROR(IF(AW739="", "", INDEX($BN$2:$BN$351, MATCH(AW739, $BP$2:$BP$351, 0))), "")</f>
        <v/>
      </c>
      <c r="AX741" s="28"/>
      <c r="AY741" s="314" t="s">
        <v>92</v>
      </c>
      <c r="AZ741" s="315"/>
      <c r="BA741" s="316"/>
      <c r="BB741" s="317" t="str">
        <f ca="1">IFERROR(IF(INDEX('Staff List'!$Q$9:$Q$358, MATCH(BI741, 'Staff List'!$B$9:$B$358, 0))="", "", INDEX('Staff List'!$Q$9:$Q$358, MATCH(BI741, 'Staff List'!$B$9:$B$358, 0))), "")</f>
        <v/>
      </c>
      <c r="BC741" s="313"/>
      <c r="BD741" s="313"/>
      <c r="BE741" s="313"/>
      <c r="BF741" s="313"/>
      <c r="BG741" s="313"/>
      <c r="BH741" s="313"/>
      <c r="BI741" s="75" t="str">
        <f ca="1">IFERROR(IF(BI739="", "", INDEX($BN$2:$BN$351, MATCH(BI739, $BP$2:$BP$351, 0))), "")</f>
        <v/>
      </c>
      <c r="BJ741" s="29"/>
      <c r="BK741" s="1"/>
    </row>
    <row r="742" spans="1:63" x14ac:dyDescent="0.25">
      <c r="A742" s="1"/>
      <c r="B742" s="27"/>
      <c r="C742" s="318" t="s">
        <v>96</v>
      </c>
      <c r="D742" s="319"/>
      <c r="E742" s="320"/>
      <c r="F742" s="321" t="str">
        <f ca="1">IFERROR(IF(INDEX('Staff List'!$U$9:$U$358, MATCH(M741, 'Staff List'!$B$9:$B$358, 0))="", "", INDEX('Staff List'!$U$9:$U$358, MATCH(M741, 'Staff List'!$B$9:$B$358, 0))), "")</f>
        <v/>
      </c>
      <c r="G742" s="322"/>
      <c r="H742" s="322"/>
      <c r="I742" s="322"/>
      <c r="J742" s="322"/>
      <c r="K742" s="322"/>
      <c r="L742" s="322"/>
      <c r="M742" s="81">
        <f ca="1">BI732+1</f>
        <v>850</v>
      </c>
      <c r="N742" s="28"/>
      <c r="O742" s="318" t="s">
        <v>96</v>
      </c>
      <c r="P742" s="319"/>
      <c r="Q742" s="320"/>
      <c r="R742" s="321" t="str">
        <f ca="1">IFERROR(IF(INDEX('Staff List'!$U$9:$U$358, MATCH(Y741, 'Staff List'!$B$9:$B$358, 0))="", "", INDEX('Staff List'!$U$9:$U$358, MATCH(Y741, 'Staff List'!$B$9:$B$358, 0))), "")</f>
        <v/>
      </c>
      <c r="S742" s="322"/>
      <c r="T742" s="322"/>
      <c r="U742" s="322"/>
      <c r="V742" s="322"/>
      <c r="W742" s="322"/>
      <c r="X742" s="322"/>
      <c r="Y742" s="81">
        <f ca="1">M742+1</f>
        <v>851</v>
      </c>
      <c r="Z742" s="28"/>
      <c r="AA742" s="318" t="s">
        <v>96</v>
      </c>
      <c r="AB742" s="319"/>
      <c r="AC742" s="320"/>
      <c r="AD742" s="321" t="str">
        <f ca="1">IFERROR(IF(INDEX('Staff List'!$U$9:$U$358, MATCH(AK741, 'Staff List'!$B$9:$B$358, 0))="", "", INDEX('Staff List'!$U$9:$U$358, MATCH(AK741, 'Staff List'!$B$9:$B$358, 0))), "")</f>
        <v/>
      </c>
      <c r="AE742" s="322"/>
      <c r="AF742" s="322"/>
      <c r="AG742" s="322"/>
      <c r="AH742" s="322"/>
      <c r="AI742" s="322"/>
      <c r="AJ742" s="322"/>
      <c r="AK742" s="81">
        <f ca="1">Y742+1</f>
        <v>852</v>
      </c>
      <c r="AL742" s="28"/>
      <c r="AM742" s="318" t="s">
        <v>96</v>
      </c>
      <c r="AN742" s="319"/>
      <c r="AO742" s="320"/>
      <c r="AP742" s="321" t="str">
        <f ca="1">IFERROR(IF(INDEX('Staff List'!$U$9:$U$358, MATCH(AW741, 'Staff List'!$B$9:$B$358, 0))="", "", INDEX('Staff List'!$U$9:$U$358, MATCH(AW741, 'Staff List'!$B$9:$B$358, 0))), "")</f>
        <v/>
      </c>
      <c r="AQ742" s="322"/>
      <c r="AR742" s="322"/>
      <c r="AS742" s="322"/>
      <c r="AT742" s="322"/>
      <c r="AU742" s="322"/>
      <c r="AV742" s="322"/>
      <c r="AW742" s="81">
        <f ca="1">AK742+1</f>
        <v>853</v>
      </c>
      <c r="AX742" s="28"/>
      <c r="AY742" s="318" t="s">
        <v>96</v>
      </c>
      <c r="AZ742" s="319"/>
      <c r="BA742" s="320"/>
      <c r="BB742" s="321" t="str">
        <f ca="1">IFERROR(IF(INDEX('Staff List'!$U$9:$U$358, MATCH(BI741, 'Staff List'!$B$9:$B$358, 0))="", "", INDEX('Staff List'!$U$9:$U$358, MATCH(BI741, 'Staff List'!$B$9:$B$358, 0))), "")</f>
        <v/>
      </c>
      <c r="BC742" s="322"/>
      <c r="BD742" s="322"/>
      <c r="BE742" s="322"/>
      <c r="BF742" s="322"/>
      <c r="BG742" s="322"/>
      <c r="BH742" s="322"/>
      <c r="BI742" s="81">
        <f ca="1">AW742+1</f>
        <v>854</v>
      </c>
      <c r="BJ742" s="29"/>
      <c r="BK742" s="1"/>
    </row>
    <row r="743" spans="1:63" x14ac:dyDescent="0.25">
      <c r="A743" s="1"/>
      <c r="B743" s="27"/>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c r="BA743" s="28"/>
      <c r="BB743" s="28"/>
      <c r="BC743" s="28"/>
      <c r="BD743" s="28"/>
      <c r="BE743" s="28"/>
      <c r="BF743" s="28"/>
      <c r="BG743" s="28"/>
      <c r="BH743" s="28"/>
      <c r="BI743" s="28"/>
      <c r="BJ743" s="29"/>
      <c r="BK743" s="1"/>
    </row>
    <row r="744" spans="1:63" x14ac:dyDescent="0.25">
      <c r="A744" s="1"/>
      <c r="B744" s="27"/>
      <c r="C744" s="121" t="str">
        <f ca="1">"Tier "&amp;M750&amp;""</f>
        <v xml:space="preserve">Tier </v>
      </c>
      <c r="D744" s="122"/>
      <c r="E744" s="122"/>
      <c r="F744" s="122"/>
      <c r="G744" s="122"/>
      <c r="H744" s="122"/>
      <c r="I744" s="122"/>
      <c r="J744" s="122"/>
      <c r="K744" s="122"/>
      <c r="L744" s="122"/>
      <c r="M744" s="239"/>
      <c r="N744" s="28"/>
      <c r="O744" s="121" t="str">
        <f ca="1">"Tier "&amp;Y750&amp;""</f>
        <v xml:space="preserve">Tier </v>
      </c>
      <c r="P744" s="122"/>
      <c r="Q744" s="122"/>
      <c r="R744" s="122"/>
      <c r="S744" s="122"/>
      <c r="T744" s="122"/>
      <c r="U744" s="122"/>
      <c r="V744" s="122"/>
      <c r="W744" s="122"/>
      <c r="X744" s="122"/>
      <c r="Y744" s="239"/>
      <c r="Z744" s="28"/>
      <c r="AA744" s="121" t="str">
        <f ca="1">"Tier "&amp;AK750&amp;""</f>
        <v xml:space="preserve">Tier </v>
      </c>
      <c r="AB744" s="122"/>
      <c r="AC744" s="122"/>
      <c r="AD744" s="122"/>
      <c r="AE744" s="122"/>
      <c r="AF744" s="122"/>
      <c r="AG744" s="122"/>
      <c r="AH744" s="122"/>
      <c r="AI744" s="122"/>
      <c r="AJ744" s="122"/>
      <c r="AK744" s="239"/>
      <c r="AL744" s="28"/>
      <c r="AM744" s="121" t="str">
        <f ca="1">"Tier "&amp;AW750&amp;""</f>
        <v xml:space="preserve">Tier </v>
      </c>
      <c r="AN744" s="122"/>
      <c r="AO744" s="122"/>
      <c r="AP744" s="122"/>
      <c r="AQ744" s="122"/>
      <c r="AR744" s="122"/>
      <c r="AS744" s="122"/>
      <c r="AT744" s="122"/>
      <c r="AU744" s="122"/>
      <c r="AV744" s="122"/>
      <c r="AW744" s="239"/>
      <c r="AX744" s="28"/>
      <c r="AY744" s="121" t="str">
        <f ca="1">"Tier "&amp;BI750&amp;""</f>
        <v xml:space="preserve">Tier </v>
      </c>
      <c r="AZ744" s="122"/>
      <c r="BA744" s="122"/>
      <c r="BB744" s="122"/>
      <c r="BC744" s="122"/>
      <c r="BD744" s="122"/>
      <c r="BE744" s="122"/>
      <c r="BF744" s="122"/>
      <c r="BG744" s="122"/>
      <c r="BH744" s="122"/>
      <c r="BI744" s="239"/>
      <c r="BJ744" s="29"/>
      <c r="BK744" s="1"/>
    </row>
    <row r="745" spans="1:63" x14ac:dyDescent="0.25">
      <c r="A745" s="1"/>
      <c r="B745" s="27"/>
      <c r="C745" s="326" t="s">
        <v>91</v>
      </c>
      <c r="D745" s="325"/>
      <c r="E745" s="327"/>
      <c r="F745" s="328" t="str">
        <f ca="1">IFERROR(IF(INDEX('Staff List'!$C$9:$C$358, MATCH(M751, 'Staff List'!$B$9:$B$358, 0))="", "", INDEX('Staff List'!$C$9:$C$358, MATCH(M751, 'Staff List'!$B$9:$B$358, 0))), "")</f>
        <v/>
      </c>
      <c r="G745" s="329"/>
      <c r="H745" s="329"/>
      <c r="I745" s="329"/>
      <c r="J745" s="329"/>
      <c r="K745" s="329"/>
      <c r="L745" s="329"/>
      <c r="M745" s="330"/>
      <c r="N745" s="28"/>
      <c r="O745" s="326" t="s">
        <v>91</v>
      </c>
      <c r="P745" s="325"/>
      <c r="Q745" s="327"/>
      <c r="R745" s="328" t="str">
        <f ca="1">IFERROR(IF(INDEX('Staff List'!$C$9:$C$358, MATCH(Y751, 'Staff List'!$B$9:$B$358, 0))="", "", INDEX('Staff List'!$C$9:$C$358, MATCH(Y751, 'Staff List'!$B$9:$B$358, 0))), "")</f>
        <v/>
      </c>
      <c r="S745" s="329"/>
      <c r="T745" s="329"/>
      <c r="U745" s="329"/>
      <c r="V745" s="329"/>
      <c r="W745" s="329"/>
      <c r="X745" s="329"/>
      <c r="Y745" s="330"/>
      <c r="Z745" s="28"/>
      <c r="AA745" s="326" t="s">
        <v>91</v>
      </c>
      <c r="AB745" s="325"/>
      <c r="AC745" s="327"/>
      <c r="AD745" s="328" t="str">
        <f ca="1">IFERROR(IF(INDEX('Staff List'!$C$9:$C$358, MATCH(AK751, 'Staff List'!$B$9:$B$358, 0))="", "", INDEX('Staff List'!$C$9:$C$358, MATCH(AK751, 'Staff List'!$B$9:$B$358, 0))), "")</f>
        <v/>
      </c>
      <c r="AE745" s="329"/>
      <c r="AF745" s="329"/>
      <c r="AG745" s="329"/>
      <c r="AH745" s="329"/>
      <c r="AI745" s="329"/>
      <c r="AJ745" s="329"/>
      <c r="AK745" s="330"/>
      <c r="AL745" s="28"/>
      <c r="AM745" s="326" t="s">
        <v>91</v>
      </c>
      <c r="AN745" s="325"/>
      <c r="AO745" s="327"/>
      <c r="AP745" s="328" t="str">
        <f ca="1">IFERROR(IF(INDEX('Staff List'!$C$9:$C$358, MATCH(AW751, 'Staff List'!$B$9:$B$358, 0))="", "", INDEX('Staff List'!$C$9:$C$358, MATCH(AW751, 'Staff List'!$B$9:$B$358, 0))), "")</f>
        <v/>
      </c>
      <c r="AQ745" s="329"/>
      <c r="AR745" s="329"/>
      <c r="AS745" s="329"/>
      <c r="AT745" s="329"/>
      <c r="AU745" s="329"/>
      <c r="AV745" s="329"/>
      <c r="AW745" s="330"/>
      <c r="AX745" s="28"/>
      <c r="AY745" s="326" t="s">
        <v>91</v>
      </c>
      <c r="AZ745" s="325"/>
      <c r="BA745" s="327"/>
      <c r="BB745" s="328" t="str">
        <f ca="1">IFERROR(IF(INDEX('Staff List'!$C$9:$C$358, MATCH(BI751, 'Staff List'!$B$9:$B$358, 0))="", "", INDEX('Staff List'!$C$9:$C$358, MATCH(BI751, 'Staff List'!$B$9:$B$358, 0))), "")</f>
        <v/>
      </c>
      <c r="BC745" s="329"/>
      <c r="BD745" s="329"/>
      <c r="BE745" s="329"/>
      <c r="BF745" s="329"/>
      <c r="BG745" s="329"/>
      <c r="BH745" s="329"/>
      <c r="BI745" s="330"/>
      <c r="BJ745" s="29"/>
      <c r="BK745" s="1"/>
    </row>
    <row r="746" spans="1:63" x14ac:dyDescent="0.25">
      <c r="A746" s="1"/>
      <c r="B746" s="27"/>
      <c r="C746" s="332" t="s">
        <v>90</v>
      </c>
      <c r="D746" s="333"/>
      <c r="E746" s="72" t="str">
        <f ca="1">IFERROR(INDEX('Staff List'!$K$9:$K$358, MATCH(M751, 'Staff List'!$B$9:$B$358, 0)), "")</f>
        <v/>
      </c>
      <c r="F746" s="317" t="str">
        <f ca="1">IFERROR(IF(INDEX('Staff List'!$D$9:$D$358, MATCH(M751, 'Staff List'!$B$9:$B$358, 0))="", "", INDEX('Staff List'!$D$9:$D$358, MATCH(M751, 'Staff List'!$B$9:$B$358, 0))), "")</f>
        <v/>
      </c>
      <c r="G746" s="313"/>
      <c r="H746" s="313"/>
      <c r="I746" s="313"/>
      <c r="J746" s="313"/>
      <c r="K746" s="313"/>
      <c r="L746" s="313"/>
      <c r="M746" s="331"/>
      <c r="N746" s="28"/>
      <c r="O746" s="332" t="s">
        <v>90</v>
      </c>
      <c r="P746" s="333"/>
      <c r="Q746" s="72" t="str">
        <f ca="1">IFERROR(INDEX('Staff List'!$K$9:$K$358, MATCH(Y751, 'Staff List'!$B$9:$B$358, 0)), "")</f>
        <v/>
      </c>
      <c r="R746" s="317" t="str">
        <f ca="1">IFERROR(IF(INDEX('Staff List'!$D$9:$D$358, MATCH(Y751, 'Staff List'!$B$9:$B$358, 0))="", "", INDEX('Staff List'!$D$9:$D$358, MATCH(Y751, 'Staff List'!$B$9:$B$358, 0))), "")</f>
        <v/>
      </c>
      <c r="S746" s="313"/>
      <c r="T746" s="313"/>
      <c r="U746" s="313"/>
      <c r="V746" s="313"/>
      <c r="W746" s="313"/>
      <c r="X746" s="313"/>
      <c r="Y746" s="331"/>
      <c r="Z746" s="28"/>
      <c r="AA746" s="332" t="s">
        <v>90</v>
      </c>
      <c r="AB746" s="333"/>
      <c r="AC746" s="72" t="str">
        <f ca="1">IFERROR(INDEX('Staff List'!$K$9:$K$358, MATCH(AK751, 'Staff List'!$B$9:$B$358, 0)), "")</f>
        <v/>
      </c>
      <c r="AD746" s="317" t="str">
        <f ca="1">IFERROR(IF(INDEX('Staff List'!$D$9:$D$358, MATCH(AK751, 'Staff List'!$B$9:$B$358, 0))="", "", INDEX('Staff List'!$D$9:$D$358, MATCH(AK751, 'Staff List'!$B$9:$B$358, 0))), "")</f>
        <v/>
      </c>
      <c r="AE746" s="313"/>
      <c r="AF746" s="313"/>
      <c r="AG746" s="313"/>
      <c r="AH746" s="313"/>
      <c r="AI746" s="313"/>
      <c r="AJ746" s="313"/>
      <c r="AK746" s="331"/>
      <c r="AL746" s="28"/>
      <c r="AM746" s="332" t="s">
        <v>90</v>
      </c>
      <c r="AN746" s="333"/>
      <c r="AO746" s="72" t="str">
        <f ca="1">IFERROR(INDEX('Staff List'!$K$9:$K$358, MATCH(AW751, 'Staff List'!$B$9:$B$358, 0)), "")</f>
        <v/>
      </c>
      <c r="AP746" s="317" t="str">
        <f ca="1">IFERROR(IF(INDEX('Staff List'!$D$9:$D$358, MATCH(AW751, 'Staff List'!$B$9:$B$358, 0))="", "", INDEX('Staff List'!$D$9:$D$358, MATCH(AW751, 'Staff List'!$B$9:$B$358, 0))), "")</f>
        <v/>
      </c>
      <c r="AQ746" s="313"/>
      <c r="AR746" s="313"/>
      <c r="AS746" s="313"/>
      <c r="AT746" s="313"/>
      <c r="AU746" s="313"/>
      <c r="AV746" s="313"/>
      <c r="AW746" s="331"/>
      <c r="AX746" s="28"/>
      <c r="AY746" s="332" t="s">
        <v>90</v>
      </c>
      <c r="AZ746" s="333"/>
      <c r="BA746" s="72" t="str">
        <f ca="1">IFERROR(INDEX('Staff List'!$K$9:$K$358, MATCH(BI751, 'Staff List'!$B$9:$B$358, 0)), "")</f>
        <v/>
      </c>
      <c r="BB746" s="317" t="str">
        <f ca="1">IFERROR(IF(INDEX('Staff List'!$D$9:$D$358, MATCH(BI751, 'Staff List'!$B$9:$B$358, 0))="", "", INDEX('Staff List'!$D$9:$D$358, MATCH(BI751, 'Staff List'!$B$9:$B$358, 0))), "")</f>
        <v/>
      </c>
      <c r="BC746" s="313"/>
      <c r="BD746" s="313"/>
      <c r="BE746" s="313"/>
      <c r="BF746" s="313"/>
      <c r="BG746" s="313"/>
      <c r="BH746" s="313"/>
      <c r="BI746" s="331"/>
      <c r="BJ746" s="29"/>
      <c r="BK746" s="1"/>
    </row>
    <row r="747" spans="1:63" x14ac:dyDescent="0.25">
      <c r="A747" s="1"/>
      <c r="B747" s="27"/>
      <c r="C747" s="314" t="s">
        <v>95</v>
      </c>
      <c r="D747" s="315"/>
      <c r="E747" s="315"/>
      <c r="F747" s="325"/>
      <c r="G747" s="73" t="str">
        <f ca="1">IFERROR(INDEX('Staff List'!$H$9:$H$358, MATCH(M751, 'Staff List'!$B$9:$B$358, 0)), "")</f>
        <v/>
      </c>
      <c r="H747" s="323" t="str">
        <f ca="1">IFERROR(INDEX('Staff List'!$AU$6:$AU$10, MATCH(G747, 'Staff List'!$AJ$6:$AJ$10, 0)), "")</f>
        <v/>
      </c>
      <c r="I747" s="324"/>
      <c r="J747" s="324"/>
      <c r="K747" s="324"/>
      <c r="L747" s="324"/>
      <c r="M747" s="331"/>
      <c r="N747" s="28"/>
      <c r="O747" s="314" t="s">
        <v>95</v>
      </c>
      <c r="P747" s="315"/>
      <c r="Q747" s="315"/>
      <c r="R747" s="325"/>
      <c r="S747" s="73" t="str">
        <f ca="1">IFERROR(INDEX('Staff List'!$H$9:$H$358, MATCH(Y751, 'Staff List'!$B$9:$B$358, 0)), "")</f>
        <v/>
      </c>
      <c r="T747" s="323" t="str">
        <f ca="1">IFERROR(INDEX('Staff List'!$AU$6:$AU$10, MATCH(S747, 'Staff List'!$AJ$6:$AJ$10, 0)), "")</f>
        <v/>
      </c>
      <c r="U747" s="324"/>
      <c r="V747" s="324"/>
      <c r="W747" s="324"/>
      <c r="X747" s="324"/>
      <c r="Y747" s="331"/>
      <c r="Z747" s="28"/>
      <c r="AA747" s="314" t="s">
        <v>95</v>
      </c>
      <c r="AB747" s="315"/>
      <c r="AC747" s="315"/>
      <c r="AD747" s="325"/>
      <c r="AE747" s="73" t="str">
        <f ca="1">IFERROR(INDEX('Staff List'!$H$9:$H$358, MATCH(AK751, 'Staff List'!$B$9:$B$358, 0)), "")</f>
        <v/>
      </c>
      <c r="AF747" s="323" t="str">
        <f ca="1">IFERROR(INDEX('Staff List'!$AU$6:$AU$10, MATCH(AE747, 'Staff List'!$AJ$6:$AJ$10, 0)), "")</f>
        <v/>
      </c>
      <c r="AG747" s="324"/>
      <c r="AH747" s="324"/>
      <c r="AI747" s="324"/>
      <c r="AJ747" s="324"/>
      <c r="AK747" s="331"/>
      <c r="AL747" s="28"/>
      <c r="AM747" s="314" t="s">
        <v>95</v>
      </c>
      <c r="AN747" s="315"/>
      <c r="AO747" s="315"/>
      <c r="AP747" s="325"/>
      <c r="AQ747" s="73" t="str">
        <f ca="1">IFERROR(INDEX('Staff List'!$H$9:$H$358, MATCH(AW751, 'Staff List'!$B$9:$B$358, 0)), "")</f>
        <v/>
      </c>
      <c r="AR747" s="323" t="str">
        <f ca="1">IFERROR(INDEX('Staff List'!$AU$6:$AU$10, MATCH(AQ747, 'Staff List'!$AJ$6:$AJ$10, 0)), "")</f>
        <v/>
      </c>
      <c r="AS747" s="324"/>
      <c r="AT747" s="324"/>
      <c r="AU747" s="324"/>
      <c r="AV747" s="324"/>
      <c r="AW747" s="331"/>
      <c r="AX747" s="28"/>
      <c r="AY747" s="314" t="s">
        <v>95</v>
      </c>
      <c r="AZ747" s="315"/>
      <c r="BA747" s="315"/>
      <c r="BB747" s="325"/>
      <c r="BC747" s="73" t="str">
        <f ca="1">IFERROR(INDEX('Staff List'!$H$9:$H$358, MATCH(BI751, 'Staff List'!$B$9:$B$358, 0)), "")</f>
        <v/>
      </c>
      <c r="BD747" s="323" t="str">
        <f ca="1">IFERROR(INDEX('Staff List'!$AU$6:$AU$10, MATCH(BC747, 'Staff List'!$AJ$6:$AJ$10, 0)), "")</f>
        <v/>
      </c>
      <c r="BE747" s="324"/>
      <c r="BF747" s="324"/>
      <c r="BG747" s="324"/>
      <c r="BH747" s="324"/>
      <c r="BI747" s="331"/>
      <c r="BJ747" s="29"/>
      <c r="BK747" s="1"/>
    </row>
    <row r="748" spans="1:63" x14ac:dyDescent="0.25">
      <c r="A748" s="1"/>
      <c r="B748" s="27"/>
      <c r="C748" s="314" t="s">
        <v>94</v>
      </c>
      <c r="D748" s="315"/>
      <c r="E748" s="315"/>
      <c r="F748" s="315"/>
      <c r="G748" s="74" t="str">
        <f ca="1">IFERROR(INDEX('Staff List'!$G$9:$G$358, MATCH(M751, 'Staff List'!$B$9:$B$358, 0)), "")</f>
        <v/>
      </c>
      <c r="H748" s="317" t="str">
        <f ca="1">IFERROR(INDEX('Staff List'!$AP$6:$AP$8, MATCH(G748, 'Staff List'!$AI$6:$AI$8, 0)), "")</f>
        <v/>
      </c>
      <c r="I748" s="313"/>
      <c r="J748" s="313"/>
      <c r="K748" s="313"/>
      <c r="L748" s="313"/>
      <c r="M748" s="331"/>
      <c r="N748" s="28"/>
      <c r="O748" s="314" t="s">
        <v>94</v>
      </c>
      <c r="P748" s="315"/>
      <c r="Q748" s="315"/>
      <c r="R748" s="315"/>
      <c r="S748" s="74" t="str">
        <f ca="1">IFERROR(INDEX('Staff List'!$G$9:$G$358, MATCH(Y751, 'Staff List'!$B$9:$B$358, 0)), "")</f>
        <v/>
      </c>
      <c r="T748" s="317" t="str">
        <f ca="1">IFERROR(INDEX('Staff List'!$AP$6:$AP$8, MATCH(S748, 'Staff List'!$AI$6:$AI$8, 0)), "")</f>
        <v/>
      </c>
      <c r="U748" s="313"/>
      <c r="V748" s="313"/>
      <c r="W748" s="313"/>
      <c r="X748" s="313"/>
      <c r="Y748" s="331"/>
      <c r="Z748" s="28"/>
      <c r="AA748" s="314" t="s">
        <v>94</v>
      </c>
      <c r="AB748" s="315"/>
      <c r="AC748" s="315"/>
      <c r="AD748" s="315"/>
      <c r="AE748" s="74" t="str">
        <f ca="1">IFERROR(INDEX('Staff List'!$G$9:$G$358, MATCH(AK751, 'Staff List'!$B$9:$B$358, 0)), "")</f>
        <v/>
      </c>
      <c r="AF748" s="317" t="str">
        <f ca="1">IFERROR(INDEX('Staff List'!$AP$6:$AP$8, MATCH(AE748, 'Staff List'!$AI$6:$AI$8, 0)), "")</f>
        <v/>
      </c>
      <c r="AG748" s="313"/>
      <c r="AH748" s="313"/>
      <c r="AI748" s="313"/>
      <c r="AJ748" s="313"/>
      <c r="AK748" s="331"/>
      <c r="AL748" s="28"/>
      <c r="AM748" s="314" t="s">
        <v>94</v>
      </c>
      <c r="AN748" s="315"/>
      <c r="AO748" s="315"/>
      <c r="AP748" s="315"/>
      <c r="AQ748" s="74" t="str">
        <f ca="1">IFERROR(INDEX('Staff List'!$G$9:$G$358, MATCH(AW751, 'Staff List'!$B$9:$B$358, 0)), "")</f>
        <v/>
      </c>
      <c r="AR748" s="317" t="str">
        <f ca="1">IFERROR(INDEX('Staff List'!$AP$6:$AP$8, MATCH(AQ748, 'Staff List'!$AI$6:$AI$8, 0)), "")</f>
        <v/>
      </c>
      <c r="AS748" s="313"/>
      <c r="AT748" s="313"/>
      <c r="AU748" s="313"/>
      <c r="AV748" s="313"/>
      <c r="AW748" s="331"/>
      <c r="AX748" s="28"/>
      <c r="AY748" s="314" t="s">
        <v>94</v>
      </c>
      <c r="AZ748" s="315"/>
      <c r="BA748" s="315"/>
      <c r="BB748" s="315"/>
      <c r="BC748" s="74" t="str">
        <f ca="1">IFERROR(INDEX('Staff List'!$G$9:$G$358, MATCH(BI751, 'Staff List'!$B$9:$B$358, 0)), "")</f>
        <v/>
      </c>
      <c r="BD748" s="317" t="str">
        <f ca="1">IFERROR(INDEX('Staff List'!$AP$6:$AP$8, MATCH(BC748, 'Staff List'!$AI$6:$AI$8, 0)), "")</f>
        <v/>
      </c>
      <c r="BE748" s="313"/>
      <c r="BF748" s="313"/>
      <c r="BG748" s="313"/>
      <c r="BH748" s="313"/>
      <c r="BI748" s="331"/>
      <c r="BJ748" s="29"/>
      <c r="BK748" s="1"/>
    </row>
    <row r="749" spans="1:63" x14ac:dyDescent="0.25">
      <c r="A749" s="1"/>
      <c r="B749" s="27"/>
      <c r="C749" s="314" t="s">
        <v>97</v>
      </c>
      <c r="D749" s="315"/>
      <c r="E749" s="315"/>
      <c r="F749" s="319"/>
      <c r="G749" s="320"/>
      <c r="H749" s="317" t="str">
        <f ca="1">IFERROR(INDEX('Staff List'!$AT$6:$AT$8, MATCH(E746, 'Staff List'!$AM$6:$AM$8, 0)), "")</f>
        <v/>
      </c>
      <c r="I749" s="313"/>
      <c r="J749" s="313"/>
      <c r="K749" s="313"/>
      <c r="L749" s="313"/>
      <c r="M749" s="75" t="e">
        <f ca="1">INDEX($BY$2:$BY$401, MATCH(M752, $BT$2:$BT$401, 0))</f>
        <v>#N/A</v>
      </c>
      <c r="N749" s="28"/>
      <c r="O749" s="314" t="s">
        <v>97</v>
      </c>
      <c r="P749" s="315"/>
      <c r="Q749" s="315"/>
      <c r="R749" s="319"/>
      <c r="S749" s="320"/>
      <c r="T749" s="317" t="str">
        <f ca="1">IFERROR(INDEX('Staff List'!$AT$6:$AT$8, MATCH(Q746, 'Staff List'!$AM$6:$AM$8, 0)), "")</f>
        <v/>
      </c>
      <c r="U749" s="313"/>
      <c r="V749" s="313"/>
      <c r="W749" s="313"/>
      <c r="X749" s="313"/>
      <c r="Y749" s="75" t="e">
        <f ca="1">INDEX($BY$2:$BY$401, MATCH(Y752, $BT$2:$BT$401, 0))</f>
        <v>#N/A</v>
      </c>
      <c r="Z749" s="28"/>
      <c r="AA749" s="314" t="s">
        <v>97</v>
      </c>
      <c r="AB749" s="315"/>
      <c r="AC749" s="315"/>
      <c r="AD749" s="319"/>
      <c r="AE749" s="320"/>
      <c r="AF749" s="317" t="str">
        <f ca="1">IFERROR(INDEX('Staff List'!$AT$6:$AT$8, MATCH(AC746, 'Staff List'!$AM$6:$AM$8, 0)), "")</f>
        <v/>
      </c>
      <c r="AG749" s="313"/>
      <c r="AH749" s="313"/>
      <c r="AI749" s="313"/>
      <c r="AJ749" s="313"/>
      <c r="AK749" s="75" t="e">
        <f ca="1">INDEX($BY$2:$BY$401, MATCH(AK752, $BT$2:$BT$401, 0))</f>
        <v>#N/A</v>
      </c>
      <c r="AL749" s="28"/>
      <c r="AM749" s="314" t="s">
        <v>97</v>
      </c>
      <c r="AN749" s="315"/>
      <c r="AO749" s="315"/>
      <c r="AP749" s="319"/>
      <c r="AQ749" s="320"/>
      <c r="AR749" s="317" t="str">
        <f ca="1">IFERROR(INDEX('Staff List'!$AT$6:$AT$8, MATCH(AO746, 'Staff List'!$AM$6:$AM$8, 0)), "")</f>
        <v/>
      </c>
      <c r="AS749" s="313"/>
      <c r="AT749" s="313"/>
      <c r="AU749" s="313"/>
      <c r="AV749" s="313"/>
      <c r="AW749" s="75" t="e">
        <f ca="1">INDEX($BY$2:$BY$401, MATCH(AW752, $BT$2:$BT$401, 0))</f>
        <v>#N/A</v>
      </c>
      <c r="AX749" s="28"/>
      <c r="AY749" s="314" t="s">
        <v>97</v>
      </c>
      <c r="AZ749" s="315"/>
      <c r="BA749" s="315"/>
      <c r="BB749" s="319"/>
      <c r="BC749" s="320"/>
      <c r="BD749" s="317" t="str">
        <f ca="1">IFERROR(INDEX('Staff List'!$AT$6:$AT$8, MATCH(BA746, 'Staff List'!$AM$6:$AM$8, 0)), "")</f>
        <v/>
      </c>
      <c r="BE749" s="313"/>
      <c r="BF749" s="313"/>
      <c r="BG749" s="313"/>
      <c r="BH749" s="313"/>
      <c r="BI749" s="75" t="e">
        <f ca="1">INDEX($BY$2:$BY$401, MATCH(BI752, $BT$2:$BT$401, 0))</f>
        <v>#N/A</v>
      </c>
      <c r="BJ749" s="29"/>
      <c r="BK749" s="1"/>
    </row>
    <row r="750" spans="1:63" x14ac:dyDescent="0.25">
      <c r="A750" s="1"/>
      <c r="B750" s="27"/>
      <c r="C750" s="314" t="s">
        <v>93</v>
      </c>
      <c r="D750" s="315"/>
      <c r="E750" s="316"/>
      <c r="F750" s="313" t="str">
        <f ca="1">IFERROR(IF(INDEX('Staff List'!$M$9:$M$358, MATCH(M751, 'Staff List'!$B$9:$B$358, 0))="", "", INDEX('Staff List'!$M$9:$M$358, MATCH(M751, 'Staff List'!$B$9:$B$358, 0))), "")</f>
        <v/>
      </c>
      <c r="G750" s="313"/>
      <c r="H750" s="313"/>
      <c r="I750" s="313"/>
      <c r="J750" s="313"/>
      <c r="K750" s="313"/>
      <c r="L750" s="313"/>
      <c r="M750" s="75" t="str">
        <f ca="1">IFERROR(INDEX($BO$2:$BO$351, MATCH(M749, $BP$2:$BP$351, 0)), "")</f>
        <v/>
      </c>
      <c r="N750" s="28"/>
      <c r="O750" s="314" t="s">
        <v>93</v>
      </c>
      <c r="P750" s="315"/>
      <c r="Q750" s="316"/>
      <c r="R750" s="313" t="str">
        <f ca="1">IFERROR(IF(INDEX('Staff List'!$M$9:$M$358, MATCH(Y751, 'Staff List'!$B$9:$B$358, 0))="", "", INDEX('Staff List'!$M$9:$M$358, MATCH(Y751, 'Staff List'!$B$9:$B$358, 0))), "")</f>
        <v/>
      </c>
      <c r="S750" s="313"/>
      <c r="T750" s="313"/>
      <c r="U750" s="313"/>
      <c r="V750" s="313"/>
      <c r="W750" s="313"/>
      <c r="X750" s="313"/>
      <c r="Y750" s="75" t="str">
        <f ca="1">IFERROR(INDEX($BO$2:$BO$351, MATCH(Y749, $BP$2:$BP$351, 0)), "")</f>
        <v/>
      </c>
      <c r="Z750" s="28"/>
      <c r="AA750" s="314" t="s">
        <v>93</v>
      </c>
      <c r="AB750" s="315"/>
      <c r="AC750" s="316"/>
      <c r="AD750" s="313" t="str">
        <f ca="1">IFERROR(IF(INDEX('Staff List'!$M$9:$M$358, MATCH(AK751, 'Staff List'!$B$9:$B$358, 0))="", "", INDEX('Staff List'!$M$9:$M$358, MATCH(AK751, 'Staff List'!$B$9:$B$358, 0))), "")</f>
        <v/>
      </c>
      <c r="AE750" s="313"/>
      <c r="AF750" s="313"/>
      <c r="AG750" s="313"/>
      <c r="AH750" s="313"/>
      <c r="AI750" s="313"/>
      <c r="AJ750" s="313"/>
      <c r="AK750" s="75" t="str">
        <f ca="1">IFERROR(INDEX($BO$2:$BO$351, MATCH(AK749, $BP$2:$BP$351, 0)), "")</f>
        <v/>
      </c>
      <c r="AL750" s="28"/>
      <c r="AM750" s="314" t="s">
        <v>93</v>
      </c>
      <c r="AN750" s="315"/>
      <c r="AO750" s="316"/>
      <c r="AP750" s="313" t="str">
        <f ca="1">IFERROR(IF(INDEX('Staff List'!$M$9:$M$358, MATCH(AW751, 'Staff List'!$B$9:$B$358, 0))="", "", INDEX('Staff List'!$M$9:$M$358, MATCH(AW751, 'Staff List'!$B$9:$B$358, 0))), "")</f>
        <v/>
      </c>
      <c r="AQ750" s="313"/>
      <c r="AR750" s="313"/>
      <c r="AS750" s="313"/>
      <c r="AT750" s="313"/>
      <c r="AU750" s="313"/>
      <c r="AV750" s="313"/>
      <c r="AW750" s="75" t="str">
        <f ca="1">IFERROR(INDEX($BO$2:$BO$351, MATCH(AW749, $BP$2:$BP$351, 0)), "")</f>
        <v/>
      </c>
      <c r="AX750" s="28"/>
      <c r="AY750" s="314" t="s">
        <v>93</v>
      </c>
      <c r="AZ750" s="315"/>
      <c r="BA750" s="316"/>
      <c r="BB750" s="313" t="str">
        <f ca="1">IFERROR(IF(INDEX('Staff List'!$M$9:$M$358, MATCH(BI751, 'Staff List'!$B$9:$B$358, 0))="", "", INDEX('Staff List'!$M$9:$M$358, MATCH(BI751, 'Staff List'!$B$9:$B$358, 0))), "")</f>
        <v/>
      </c>
      <c r="BC750" s="313"/>
      <c r="BD750" s="313"/>
      <c r="BE750" s="313"/>
      <c r="BF750" s="313"/>
      <c r="BG750" s="313"/>
      <c r="BH750" s="313"/>
      <c r="BI750" s="75" t="str">
        <f ca="1">IFERROR(INDEX($BO$2:$BO$351, MATCH(BI749, $BP$2:$BP$351, 0)), "")</f>
        <v/>
      </c>
      <c r="BJ750" s="29"/>
      <c r="BK750" s="1"/>
    </row>
    <row r="751" spans="1:63" x14ac:dyDescent="0.25">
      <c r="A751" s="1"/>
      <c r="B751" s="27"/>
      <c r="C751" s="314" t="s">
        <v>92</v>
      </c>
      <c r="D751" s="315"/>
      <c r="E751" s="316"/>
      <c r="F751" s="317" t="str">
        <f ca="1">IFERROR(IF(INDEX('Staff List'!$Q$9:$Q$358, MATCH(M751, 'Staff List'!$B$9:$B$358, 0))="", "", INDEX('Staff List'!$Q$9:$Q$358, MATCH(M751, 'Staff List'!$B$9:$B$358, 0))), "")</f>
        <v/>
      </c>
      <c r="G751" s="313"/>
      <c r="H751" s="313"/>
      <c r="I751" s="313"/>
      <c r="J751" s="313"/>
      <c r="K751" s="313"/>
      <c r="L751" s="313"/>
      <c r="M751" s="75" t="str">
        <f ca="1">IFERROR(IF(M749="", "", INDEX($BN$2:$BN$351, MATCH(M749, $BP$2:$BP$351, 0))), "")</f>
        <v/>
      </c>
      <c r="N751" s="28"/>
      <c r="O751" s="314" t="s">
        <v>92</v>
      </c>
      <c r="P751" s="315"/>
      <c r="Q751" s="316"/>
      <c r="R751" s="317" t="str">
        <f ca="1">IFERROR(IF(INDEX('Staff List'!$Q$9:$Q$358, MATCH(Y751, 'Staff List'!$B$9:$B$358, 0))="", "", INDEX('Staff List'!$Q$9:$Q$358, MATCH(Y751, 'Staff List'!$B$9:$B$358, 0))), "")</f>
        <v/>
      </c>
      <c r="S751" s="313"/>
      <c r="T751" s="313"/>
      <c r="U751" s="313"/>
      <c r="V751" s="313"/>
      <c r="W751" s="313"/>
      <c r="X751" s="313"/>
      <c r="Y751" s="75" t="str">
        <f ca="1">IFERROR(IF(Y749="", "", INDEX($BN$2:$BN$351, MATCH(Y749, $BP$2:$BP$351, 0))), "")</f>
        <v/>
      </c>
      <c r="Z751" s="28"/>
      <c r="AA751" s="314" t="s">
        <v>92</v>
      </c>
      <c r="AB751" s="315"/>
      <c r="AC751" s="316"/>
      <c r="AD751" s="317" t="str">
        <f ca="1">IFERROR(IF(INDEX('Staff List'!$Q$9:$Q$358, MATCH(AK751, 'Staff List'!$B$9:$B$358, 0))="", "", INDEX('Staff List'!$Q$9:$Q$358, MATCH(AK751, 'Staff List'!$B$9:$B$358, 0))), "")</f>
        <v/>
      </c>
      <c r="AE751" s="313"/>
      <c r="AF751" s="313"/>
      <c r="AG751" s="313"/>
      <c r="AH751" s="313"/>
      <c r="AI751" s="313"/>
      <c r="AJ751" s="313"/>
      <c r="AK751" s="75" t="str">
        <f ca="1">IFERROR(IF(AK749="", "", INDEX($BN$2:$BN$351, MATCH(AK749, $BP$2:$BP$351, 0))), "")</f>
        <v/>
      </c>
      <c r="AL751" s="28"/>
      <c r="AM751" s="314" t="s">
        <v>92</v>
      </c>
      <c r="AN751" s="315"/>
      <c r="AO751" s="316"/>
      <c r="AP751" s="317" t="str">
        <f ca="1">IFERROR(IF(INDEX('Staff List'!$Q$9:$Q$358, MATCH(AW751, 'Staff List'!$B$9:$B$358, 0))="", "", INDEX('Staff List'!$Q$9:$Q$358, MATCH(AW751, 'Staff List'!$B$9:$B$358, 0))), "")</f>
        <v/>
      </c>
      <c r="AQ751" s="313"/>
      <c r="AR751" s="313"/>
      <c r="AS751" s="313"/>
      <c r="AT751" s="313"/>
      <c r="AU751" s="313"/>
      <c r="AV751" s="313"/>
      <c r="AW751" s="75" t="str">
        <f ca="1">IFERROR(IF(AW749="", "", INDEX($BN$2:$BN$351, MATCH(AW749, $BP$2:$BP$351, 0))), "")</f>
        <v/>
      </c>
      <c r="AX751" s="28"/>
      <c r="AY751" s="314" t="s">
        <v>92</v>
      </c>
      <c r="AZ751" s="315"/>
      <c r="BA751" s="316"/>
      <c r="BB751" s="317" t="str">
        <f ca="1">IFERROR(IF(INDEX('Staff List'!$Q$9:$Q$358, MATCH(BI751, 'Staff List'!$B$9:$B$358, 0))="", "", INDEX('Staff List'!$Q$9:$Q$358, MATCH(BI751, 'Staff List'!$B$9:$B$358, 0))), "")</f>
        <v/>
      </c>
      <c r="BC751" s="313"/>
      <c r="BD751" s="313"/>
      <c r="BE751" s="313"/>
      <c r="BF751" s="313"/>
      <c r="BG751" s="313"/>
      <c r="BH751" s="313"/>
      <c r="BI751" s="75" t="str">
        <f ca="1">IFERROR(IF(BI749="", "", INDEX($BN$2:$BN$351, MATCH(BI749, $BP$2:$BP$351, 0))), "")</f>
        <v/>
      </c>
      <c r="BJ751" s="29"/>
      <c r="BK751" s="1"/>
    </row>
    <row r="752" spans="1:63" x14ac:dyDescent="0.25">
      <c r="A752" s="1"/>
      <c r="B752" s="27"/>
      <c r="C752" s="318" t="s">
        <v>96</v>
      </c>
      <c r="D752" s="319"/>
      <c r="E752" s="320"/>
      <c r="F752" s="321" t="str">
        <f ca="1">IFERROR(IF(INDEX('Staff List'!$U$9:$U$358, MATCH(M751, 'Staff List'!$B$9:$B$358, 0))="", "", INDEX('Staff List'!$U$9:$U$358, MATCH(M751, 'Staff List'!$B$9:$B$358, 0))), "")</f>
        <v/>
      </c>
      <c r="G752" s="322"/>
      <c r="H752" s="322"/>
      <c r="I752" s="322"/>
      <c r="J752" s="322"/>
      <c r="K752" s="322"/>
      <c r="L752" s="322"/>
      <c r="M752" s="81">
        <f ca="1">BI742+1</f>
        <v>855</v>
      </c>
      <c r="N752" s="28"/>
      <c r="O752" s="318" t="s">
        <v>96</v>
      </c>
      <c r="P752" s="319"/>
      <c r="Q752" s="320"/>
      <c r="R752" s="321" t="str">
        <f ca="1">IFERROR(IF(INDEX('Staff List'!$U$9:$U$358, MATCH(Y751, 'Staff List'!$B$9:$B$358, 0))="", "", INDEX('Staff List'!$U$9:$U$358, MATCH(Y751, 'Staff List'!$B$9:$B$358, 0))), "")</f>
        <v/>
      </c>
      <c r="S752" s="322"/>
      <c r="T752" s="322"/>
      <c r="U752" s="322"/>
      <c r="V752" s="322"/>
      <c r="W752" s="322"/>
      <c r="X752" s="322"/>
      <c r="Y752" s="81">
        <f ca="1">M752+1</f>
        <v>856</v>
      </c>
      <c r="Z752" s="28"/>
      <c r="AA752" s="318" t="s">
        <v>96</v>
      </c>
      <c r="AB752" s="319"/>
      <c r="AC752" s="320"/>
      <c r="AD752" s="321" t="str">
        <f ca="1">IFERROR(IF(INDEX('Staff List'!$U$9:$U$358, MATCH(AK751, 'Staff List'!$B$9:$B$358, 0))="", "", INDEX('Staff List'!$U$9:$U$358, MATCH(AK751, 'Staff List'!$B$9:$B$358, 0))), "")</f>
        <v/>
      </c>
      <c r="AE752" s="322"/>
      <c r="AF752" s="322"/>
      <c r="AG752" s="322"/>
      <c r="AH752" s="322"/>
      <c r="AI752" s="322"/>
      <c r="AJ752" s="322"/>
      <c r="AK752" s="81">
        <f ca="1">Y752+1</f>
        <v>857</v>
      </c>
      <c r="AL752" s="28"/>
      <c r="AM752" s="318" t="s">
        <v>96</v>
      </c>
      <c r="AN752" s="319"/>
      <c r="AO752" s="320"/>
      <c r="AP752" s="321" t="str">
        <f ca="1">IFERROR(IF(INDEX('Staff List'!$U$9:$U$358, MATCH(AW751, 'Staff List'!$B$9:$B$358, 0))="", "", INDEX('Staff List'!$U$9:$U$358, MATCH(AW751, 'Staff List'!$B$9:$B$358, 0))), "")</f>
        <v/>
      </c>
      <c r="AQ752" s="322"/>
      <c r="AR752" s="322"/>
      <c r="AS752" s="322"/>
      <c r="AT752" s="322"/>
      <c r="AU752" s="322"/>
      <c r="AV752" s="322"/>
      <c r="AW752" s="81">
        <f ca="1">AK752+1</f>
        <v>858</v>
      </c>
      <c r="AX752" s="28"/>
      <c r="AY752" s="318" t="s">
        <v>96</v>
      </c>
      <c r="AZ752" s="319"/>
      <c r="BA752" s="320"/>
      <c r="BB752" s="321" t="str">
        <f ca="1">IFERROR(IF(INDEX('Staff List'!$U$9:$U$358, MATCH(BI751, 'Staff List'!$B$9:$B$358, 0))="", "", INDEX('Staff List'!$U$9:$U$358, MATCH(BI751, 'Staff List'!$B$9:$B$358, 0))), "")</f>
        <v/>
      </c>
      <c r="BC752" s="322"/>
      <c r="BD752" s="322"/>
      <c r="BE752" s="322"/>
      <c r="BF752" s="322"/>
      <c r="BG752" s="322"/>
      <c r="BH752" s="322"/>
      <c r="BI752" s="81">
        <f ca="1">AW752+1</f>
        <v>859</v>
      </c>
      <c r="BJ752" s="29"/>
      <c r="BK752" s="1"/>
    </row>
    <row r="753" spans="1:63" x14ac:dyDescent="0.25">
      <c r="A753" s="1"/>
      <c r="B753" s="27"/>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c r="BA753" s="28"/>
      <c r="BB753" s="28"/>
      <c r="BC753" s="28"/>
      <c r="BD753" s="28"/>
      <c r="BE753" s="28"/>
      <c r="BF753" s="28"/>
      <c r="BG753" s="28"/>
      <c r="BH753" s="28"/>
      <c r="BI753" s="28"/>
      <c r="BJ753" s="29"/>
      <c r="BK753" s="1"/>
    </row>
    <row r="754" spans="1:63" x14ac:dyDescent="0.25">
      <c r="A754" s="1"/>
      <c r="B754" s="27"/>
      <c r="C754" s="121" t="str">
        <f ca="1">"Tier "&amp;M760&amp;""</f>
        <v xml:space="preserve">Tier </v>
      </c>
      <c r="D754" s="122"/>
      <c r="E754" s="122"/>
      <c r="F754" s="122"/>
      <c r="G754" s="122"/>
      <c r="H754" s="122"/>
      <c r="I754" s="122"/>
      <c r="J754" s="122"/>
      <c r="K754" s="122"/>
      <c r="L754" s="122"/>
      <c r="M754" s="239"/>
      <c r="N754" s="28"/>
      <c r="O754" s="121" t="str">
        <f ca="1">"Tier "&amp;Y760&amp;""</f>
        <v xml:space="preserve">Tier </v>
      </c>
      <c r="P754" s="122"/>
      <c r="Q754" s="122"/>
      <c r="R754" s="122"/>
      <c r="S754" s="122"/>
      <c r="T754" s="122"/>
      <c r="U754" s="122"/>
      <c r="V754" s="122"/>
      <c r="W754" s="122"/>
      <c r="X754" s="122"/>
      <c r="Y754" s="239"/>
      <c r="Z754" s="28"/>
      <c r="AA754" s="121" t="str">
        <f ca="1">"Tier "&amp;AK760&amp;""</f>
        <v xml:space="preserve">Tier </v>
      </c>
      <c r="AB754" s="122"/>
      <c r="AC754" s="122"/>
      <c r="AD754" s="122"/>
      <c r="AE754" s="122"/>
      <c r="AF754" s="122"/>
      <c r="AG754" s="122"/>
      <c r="AH754" s="122"/>
      <c r="AI754" s="122"/>
      <c r="AJ754" s="122"/>
      <c r="AK754" s="239"/>
      <c r="AL754" s="28"/>
      <c r="AM754" s="121" t="str">
        <f ca="1">"Tier "&amp;AW760&amp;""</f>
        <v xml:space="preserve">Tier </v>
      </c>
      <c r="AN754" s="122"/>
      <c r="AO754" s="122"/>
      <c r="AP754" s="122"/>
      <c r="AQ754" s="122"/>
      <c r="AR754" s="122"/>
      <c r="AS754" s="122"/>
      <c r="AT754" s="122"/>
      <c r="AU754" s="122"/>
      <c r="AV754" s="122"/>
      <c r="AW754" s="239"/>
      <c r="AX754" s="28"/>
      <c r="AY754" s="121" t="str">
        <f ca="1">"Tier "&amp;BI760&amp;""</f>
        <v xml:space="preserve">Tier </v>
      </c>
      <c r="AZ754" s="122"/>
      <c r="BA754" s="122"/>
      <c r="BB754" s="122"/>
      <c r="BC754" s="122"/>
      <c r="BD754" s="122"/>
      <c r="BE754" s="122"/>
      <c r="BF754" s="122"/>
      <c r="BG754" s="122"/>
      <c r="BH754" s="122"/>
      <c r="BI754" s="239"/>
      <c r="BJ754" s="29"/>
      <c r="BK754" s="1"/>
    </row>
    <row r="755" spans="1:63" x14ac:dyDescent="0.25">
      <c r="A755" s="1"/>
      <c r="B755" s="27"/>
      <c r="C755" s="326" t="s">
        <v>91</v>
      </c>
      <c r="D755" s="325"/>
      <c r="E755" s="327"/>
      <c r="F755" s="328" t="str">
        <f ca="1">IFERROR(IF(INDEX('Staff List'!$C$9:$C$358, MATCH(M761, 'Staff List'!$B$9:$B$358, 0))="", "", INDEX('Staff List'!$C$9:$C$358, MATCH(M761, 'Staff List'!$B$9:$B$358, 0))), "")</f>
        <v/>
      </c>
      <c r="G755" s="329"/>
      <c r="H755" s="329"/>
      <c r="I755" s="329"/>
      <c r="J755" s="329"/>
      <c r="K755" s="329"/>
      <c r="L755" s="329"/>
      <c r="M755" s="330"/>
      <c r="N755" s="28"/>
      <c r="O755" s="326" t="s">
        <v>91</v>
      </c>
      <c r="P755" s="325"/>
      <c r="Q755" s="327"/>
      <c r="R755" s="328" t="str">
        <f ca="1">IFERROR(IF(INDEX('Staff List'!$C$9:$C$358, MATCH(Y761, 'Staff List'!$B$9:$B$358, 0))="", "", INDEX('Staff List'!$C$9:$C$358, MATCH(Y761, 'Staff List'!$B$9:$B$358, 0))), "")</f>
        <v/>
      </c>
      <c r="S755" s="329"/>
      <c r="T755" s="329"/>
      <c r="U755" s="329"/>
      <c r="V755" s="329"/>
      <c r="W755" s="329"/>
      <c r="X755" s="329"/>
      <c r="Y755" s="330"/>
      <c r="Z755" s="28"/>
      <c r="AA755" s="326" t="s">
        <v>91</v>
      </c>
      <c r="AB755" s="325"/>
      <c r="AC755" s="327"/>
      <c r="AD755" s="328" t="str">
        <f ca="1">IFERROR(IF(INDEX('Staff List'!$C$9:$C$358, MATCH(AK761, 'Staff List'!$B$9:$B$358, 0))="", "", INDEX('Staff List'!$C$9:$C$358, MATCH(AK761, 'Staff List'!$B$9:$B$358, 0))), "")</f>
        <v/>
      </c>
      <c r="AE755" s="329"/>
      <c r="AF755" s="329"/>
      <c r="AG755" s="329"/>
      <c r="AH755" s="329"/>
      <c r="AI755" s="329"/>
      <c r="AJ755" s="329"/>
      <c r="AK755" s="330"/>
      <c r="AL755" s="28"/>
      <c r="AM755" s="326" t="s">
        <v>91</v>
      </c>
      <c r="AN755" s="325"/>
      <c r="AO755" s="327"/>
      <c r="AP755" s="328" t="str">
        <f ca="1">IFERROR(IF(INDEX('Staff List'!$C$9:$C$358, MATCH(AW761, 'Staff List'!$B$9:$B$358, 0))="", "", INDEX('Staff List'!$C$9:$C$358, MATCH(AW761, 'Staff List'!$B$9:$B$358, 0))), "")</f>
        <v/>
      </c>
      <c r="AQ755" s="329"/>
      <c r="AR755" s="329"/>
      <c r="AS755" s="329"/>
      <c r="AT755" s="329"/>
      <c r="AU755" s="329"/>
      <c r="AV755" s="329"/>
      <c r="AW755" s="330"/>
      <c r="AX755" s="28"/>
      <c r="AY755" s="326" t="s">
        <v>91</v>
      </c>
      <c r="AZ755" s="325"/>
      <c r="BA755" s="327"/>
      <c r="BB755" s="328" t="str">
        <f ca="1">IFERROR(IF(INDEX('Staff List'!$C$9:$C$358, MATCH(BI761, 'Staff List'!$B$9:$B$358, 0))="", "", INDEX('Staff List'!$C$9:$C$358, MATCH(BI761, 'Staff List'!$B$9:$B$358, 0))), "")</f>
        <v/>
      </c>
      <c r="BC755" s="329"/>
      <c r="BD755" s="329"/>
      <c r="BE755" s="329"/>
      <c r="BF755" s="329"/>
      <c r="BG755" s="329"/>
      <c r="BH755" s="329"/>
      <c r="BI755" s="330"/>
      <c r="BJ755" s="29"/>
      <c r="BK755" s="1"/>
    </row>
    <row r="756" spans="1:63" x14ac:dyDescent="0.25">
      <c r="A756" s="1"/>
      <c r="B756" s="27"/>
      <c r="C756" s="332" t="s">
        <v>90</v>
      </c>
      <c r="D756" s="333"/>
      <c r="E756" s="72" t="str">
        <f ca="1">IFERROR(INDEX('Staff List'!$K$9:$K$358, MATCH(M761, 'Staff List'!$B$9:$B$358, 0)), "")</f>
        <v/>
      </c>
      <c r="F756" s="317" t="str">
        <f ca="1">IFERROR(IF(INDEX('Staff List'!$D$9:$D$358, MATCH(M761, 'Staff List'!$B$9:$B$358, 0))="", "", INDEX('Staff List'!$D$9:$D$358, MATCH(M761, 'Staff List'!$B$9:$B$358, 0))), "")</f>
        <v/>
      </c>
      <c r="G756" s="313"/>
      <c r="H756" s="313"/>
      <c r="I756" s="313"/>
      <c r="J756" s="313"/>
      <c r="K756" s="313"/>
      <c r="L756" s="313"/>
      <c r="M756" s="331"/>
      <c r="N756" s="28"/>
      <c r="O756" s="332" t="s">
        <v>90</v>
      </c>
      <c r="P756" s="333"/>
      <c r="Q756" s="72" t="str">
        <f ca="1">IFERROR(INDEX('Staff List'!$K$9:$K$358, MATCH(Y761, 'Staff List'!$B$9:$B$358, 0)), "")</f>
        <v/>
      </c>
      <c r="R756" s="317" t="str">
        <f ca="1">IFERROR(IF(INDEX('Staff List'!$D$9:$D$358, MATCH(Y761, 'Staff List'!$B$9:$B$358, 0))="", "", INDEX('Staff List'!$D$9:$D$358, MATCH(Y761, 'Staff List'!$B$9:$B$358, 0))), "")</f>
        <v/>
      </c>
      <c r="S756" s="313"/>
      <c r="T756" s="313"/>
      <c r="U756" s="313"/>
      <c r="V756" s="313"/>
      <c r="W756" s="313"/>
      <c r="X756" s="313"/>
      <c r="Y756" s="331"/>
      <c r="Z756" s="28"/>
      <c r="AA756" s="332" t="s">
        <v>90</v>
      </c>
      <c r="AB756" s="333"/>
      <c r="AC756" s="72" t="str">
        <f ca="1">IFERROR(INDEX('Staff List'!$K$9:$K$358, MATCH(AK761, 'Staff List'!$B$9:$B$358, 0)), "")</f>
        <v/>
      </c>
      <c r="AD756" s="317" t="str">
        <f ca="1">IFERROR(IF(INDEX('Staff List'!$D$9:$D$358, MATCH(AK761, 'Staff List'!$B$9:$B$358, 0))="", "", INDEX('Staff List'!$D$9:$D$358, MATCH(AK761, 'Staff List'!$B$9:$B$358, 0))), "")</f>
        <v/>
      </c>
      <c r="AE756" s="313"/>
      <c r="AF756" s="313"/>
      <c r="AG756" s="313"/>
      <c r="AH756" s="313"/>
      <c r="AI756" s="313"/>
      <c r="AJ756" s="313"/>
      <c r="AK756" s="331"/>
      <c r="AL756" s="28"/>
      <c r="AM756" s="332" t="s">
        <v>90</v>
      </c>
      <c r="AN756" s="333"/>
      <c r="AO756" s="72" t="str">
        <f ca="1">IFERROR(INDEX('Staff List'!$K$9:$K$358, MATCH(AW761, 'Staff List'!$B$9:$B$358, 0)), "")</f>
        <v/>
      </c>
      <c r="AP756" s="317" t="str">
        <f ca="1">IFERROR(IF(INDEX('Staff List'!$D$9:$D$358, MATCH(AW761, 'Staff List'!$B$9:$B$358, 0))="", "", INDEX('Staff List'!$D$9:$D$358, MATCH(AW761, 'Staff List'!$B$9:$B$358, 0))), "")</f>
        <v/>
      </c>
      <c r="AQ756" s="313"/>
      <c r="AR756" s="313"/>
      <c r="AS756" s="313"/>
      <c r="AT756" s="313"/>
      <c r="AU756" s="313"/>
      <c r="AV756" s="313"/>
      <c r="AW756" s="331"/>
      <c r="AX756" s="28"/>
      <c r="AY756" s="332" t="s">
        <v>90</v>
      </c>
      <c r="AZ756" s="333"/>
      <c r="BA756" s="72" t="str">
        <f ca="1">IFERROR(INDEX('Staff List'!$K$9:$K$358, MATCH(BI761, 'Staff List'!$B$9:$B$358, 0)), "")</f>
        <v/>
      </c>
      <c r="BB756" s="317" t="str">
        <f ca="1">IFERROR(IF(INDEX('Staff List'!$D$9:$D$358, MATCH(BI761, 'Staff List'!$B$9:$B$358, 0))="", "", INDEX('Staff List'!$D$9:$D$358, MATCH(BI761, 'Staff List'!$B$9:$B$358, 0))), "")</f>
        <v/>
      </c>
      <c r="BC756" s="313"/>
      <c r="BD756" s="313"/>
      <c r="BE756" s="313"/>
      <c r="BF756" s="313"/>
      <c r="BG756" s="313"/>
      <c r="BH756" s="313"/>
      <c r="BI756" s="331"/>
      <c r="BJ756" s="29"/>
      <c r="BK756" s="1"/>
    </row>
    <row r="757" spans="1:63" x14ac:dyDescent="0.25">
      <c r="A757" s="1"/>
      <c r="B757" s="27"/>
      <c r="C757" s="314" t="s">
        <v>95</v>
      </c>
      <c r="D757" s="315"/>
      <c r="E757" s="315"/>
      <c r="F757" s="325"/>
      <c r="G757" s="73" t="str">
        <f ca="1">IFERROR(INDEX('Staff List'!$H$9:$H$358, MATCH(M761, 'Staff List'!$B$9:$B$358, 0)), "")</f>
        <v/>
      </c>
      <c r="H757" s="323" t="str">
        <f ca="1">IFERROR(INDEX('Staff List'!$AU$6:$AU$10, MATCH(G757, 'Staff List'!$AJ$6:$AJ$10, 0)), "")</f>
        <v/>
      </c>
      <c r="I757" s="324"/>
      <c r="J757" s="324"/>
      <c r="K757" s="324"/>
      <c r="L757" s="324"/>
      <c r="M757" s="331"/>
      <c r="N757" s="28"/>
      <c r="O757" s="314" t="s">
        <v>95</v>
      </c>
      <c r="P757" s="315"/>
      <c r="Q757" s="315"/>
      <c r="R757" s="325"/>
      <c r="S757" s="73" t="str">
        <f ca="1">IFERROR(INDEX('Staff List'!$H$9:$H$358, MATCH(Y761, 'Staff List'!$B$9:$B$358, 0)), "")</f>
        <v/>
      </c>
      <c r="T757" s="323" t="str">
        <f ca="1">IFERROR(INDEX('Staff List'!$AU$6:$AU$10, MATCH(S757, 'Staff List'!$AJ$6:$AJ$10, 0)), "")</f>
        <v/>
      </c>
      <c r="U757" s="324"/>
      <c r="V757" s="324"/>
      <c r="W757" s="324"/>
      <c r="X757" s="324"/>
      <c r="Y757" s="331"/>
      <c r="Z757" s="28"/>
      <c r="AA757" s="314" t="s">
        <v>95</v>
      </c>
      <c r="AB757" s="315"/>
      <c r="AC757" s="315"/>
      <c r="AD757" s="325"/>
      <c r="AE757" s="73" t="str">
        <f ca="1">IFERROR(INDEX('Staff List'!$H$9:$H$358, MATCH(AK761, 'Staff List'!$B$9:$B$358, 0)), "")</f>
        <v/>
      </c>
      <c r="AF757" s="323" t="str">
        <f ca="1">IFERROR(INDEX('Staff List'!$AU$6:$AU$10, MATCH(AE757, 'Staff List'!$AJ$6:$AJ$10, 0)), "")</f>
        <v/>
      </c>
      <c r="AG757" s="324"/>
      <c r="AH757" s="324"/>
      <c r="AI757" s="324"/>
      <c r="AJ757" s="324"/>
      <c r="AK757" s="331"/>
      <c r="AL757" s="28"/>
      <c r="AM757" s="314" t="s">
        <v>95</v>
      </c>
      <c r="AN757" s="315"/>
      <c r="AO757" s="315"/>
      <c r="AP757" s="325"/>
      <c r="AQ757" s="73" t="str">
        <f ca="1">IFERROR(INDEX('Staff List'!$H$9:$H$358, MATCH(AW761, 'Staff List'!$B$9:$B$358, 0)), "")</f>
        <v/>
      </c>
      <c r="AR757" s="323" t="str">
        <f ca="1">IFERROR(INDEX('Staff List'!$AU$6:$AU$10, MATCH(AQ757, 'Staff List'!$AJ$6:$AJ$10, 0)), "")</f>
        <v/>
      </c>
      <c r="AS757" s="324"/>
      <c r="AT757" s="324"/>
      <c r="AU757" s="324"/>
      <c r="AV757" s="324"/>
      <c r="AW757" s="331"/>
      <c r="AX757" s="28"/>
      <c r="AY757" s="314" t="s">
        <v>95</v>
      </c>
      <c r="AZ757" s="315"/>
      <c r="BA757" s="315"/>
      <c r="BB757" s="325"/>
      <c r="BC757" s="73" t="str">
        <f ca="1">IFERROR(INDEX('Staff List'!$H$9:$H$358, MATCH(BI761, 'Staff List'!$B$9:$B$358, 0)), "")</f>
        <v/>
      </c>
      <c r="BD757" s="323" t="str">
        <f ca="1">IFERROR(INDEX('Staff List'!$AU$6:$AU$10, MATCH(BC757, 'Staff List'!$AJ$6:$AJ$10, 0)), "")</f>
        <v/>
      </c>
      <c r="BE757" s="324"/>
      <c r="BF757" s="324"/>
      <c r="BG757" s="324"/>
      <c r="BH757" s="324"/>
      <c r="BI757" s="331"/>
      <c r="BJ757" s="29"/>
      <c r="BK757" s="1"/>
    </row>
    <row r="758" spans="1:63" x14ac:dyDescent="0.25">
      <c r="A758" s="1"/>
      <c r="B758" s="27"/>
      <c r="C758" s="314" t="s">
        <v>94</v>
      </c>
      <c r="D758" s="315"/>
      <c r="E758" s="315"/>
      <c r="F758" s="315"/>
      <c r="G758" s="74" t="str">
        <f ca="1">IFERROR(INDEX('Staff List'!$G$9:$G$358, MATCH(M761, 'Staff List'!$B$9:$B$358, 0)), "")</f>
        <v/>
      </c>
      <c r="H758" s="317" t="str">
        <f ca="1">IFERROR(INDEX('Staff List'!$AP$6:$AP$8, MATCH(G758, 'Staff List'!$AI$6:$AI$8, 0)), "")</f>
        <v/>
      </c>
      <c r="I758" s="313"/>
      <c r="J758" s="313"/>
      <c r="K758" s="313"/>
      <c r="L758" s="313"/>
      <c r="M758" s="331"/>
      <c r="N758" s="28"/>
      <c r="O758" s="314" t="s">
        <v>94</v>
      </c>
      <c r="P758" s="315"/>
      <c r="Q758" s="315"/>
      <c r="R758" s="315"/>
      <c r="S758" s="74" t="str">
        <f ca="1">IFERROR(INDEX('Staff List'!$G$9:$G$358, MATCH(Y761, 'Staff List'!$B$9:$B$358, 0)), "")</f>
        <v/>
      </c>
      <c r="T758" s="317" t="str">
        <f ca="1">IFERROR(INDEX('Staff List'!$AP$6:$AP$8, MATCH(S758, 'Staff List'!$AI$6:$AI$8, 0)), "")</f>
        <v/>
      </c>
      <c r="U758" s="313"/>
      <c r="V758" s="313"/>
      <c r="W758" s="313"/>
      <c r="X758" s="313"/>
      <c r="Y758" s="331"/>
      <c r="Z758" s="28"/>
      <c r="AA758" s="314" t="s">
        <v>94</v>
      </c>
      <c r="AB758" s="315"/>
      <c r="AC758" s="315"/>
      <c r="AD758" s="315"/>
      <c r="AE758" s="74" t="str">
        <f ca="1">IFERROR(INDEX('Staff List'!$G$9:$G$358, MATCH(AK761, 'Staff List'!$B$9:$B$358, 0)), "")</f>
        <v/>
      </c>
      <c r="AF758" s="317" t="str">
        <f ca="1">IFERROR(INDEX('Staff List'!$AP$6:$AP$8, MATCH(AE758, 'Staff List'!$AI$6:$AI$8, 0)), "")</f>
        <v/>
      </c>
      <c r="AG758" s="313"/>
      <c r="AH758" s="313"/>
      <c r="AI758" s="313"/>
      <c r="AJ758" s="313"/>
      <c r="AK758" s="331"/>
      <c r="AL758" s="28"/>
      <c r="AM758" s="314" t="s">
        <v>94</v>
      </c>
      <c r="AN758" s="315"/>
      <c r="AO758" s="315"/>
      <c r="AP758" s="315"/>
      <c r="AQ758" s="74" t="str">
        <f ca="1">IFERROR(INDEX('Staff List'!$G$9:$G$358, MATCH(AW761, 'Staff List'!$B$9:$B$358, 0)), "")</f>
        <v/>
      </c>
      <c r="AR758" s="317" t="str">
        <f ca="1">IFERROR(INDEX('Staff List'!$AP$6:$AP$8, MATCH(AQ758, 'Staff List'!$AI$6:$AI$8, 0)), "")</f>
        <v/>
      </c>
      <c r="AS758" s="313"/>
      <c r="AT758" s="313"/>
      <c r="AU758" s="313"/>
      <c r="AV758" s="313"/>
      <c r="AW758" s="331"/>
      <c r="AX758" s="28"/>
      <c r="AY758" s="314" t="s">
        <v>94</v>
      </c>
      <c r="AZ758" s="315"/>
      <c r="BA758" s="315"/>
      <c r="BB758" s="315"/>
      <c r="BC758" s="74" t="str">
        <f ca="1">IFERROR(INDEX('Staff List'!$G$9:$G$358, MATCH(BI761, 'Staff List'!$B$9:$B$358, 0)), "")</f>
        <v/>
      </c>
      <c r="BD758" s="317" t="str">
        <f ca="1">IFERROR(INDEX('Staff List'!$AP$6:$AP$8, MATCH(BC758, 'Staff List'!$AI$6:$AI$8, 0)), "")</f>
        <v/>
      </c>
      <c r="BE758" s="313"/>
      <c r="BF758" s="313"/>
      <c r="BG758" s="313"/>
      <c r="BH758" s="313"/>
      <c r="BI758" s="331"/>
      <c r="BJ758" s="29"/>
      <c r="BK758" s="1"/>
    </row>
    <row r="759" spans="1:63" x14ac:dyDescent="0.25">
      <c r="A759" s="1"/>
      <c r="B759" s="27"/>
      <c r="C759" s="314" t="s">
        <v>97</v>
      </c>
      <c r="D759" s="315"/>
      <c r="E759" s="315"/>
      <c r="F759" s="319"/>
      <c r="G759" s="320"/>
      <c r="H759" s="317" t="str">
        <f ca="1">IFERROR(INDEX('Staff List'!$AT$6:$AT$8, MATCH(E756, 'Staff List'!$AM$6:$AM$8, 0)), "")</f>
        <v/>
      </c>
      <c r="I759" s="313"/>
      <c r="J759" s="313"/>
      <c r="K759" s="313"/>
      <c r="L759" s="313"/>
      <c r="M759" s="75" t="e">
        <f ca="1">INDEX($BY$2:$BY$401, MATCH(M762, $BT$2:$BT$401, 0))</f>
        <v>#N/A</v>
      </c>
      <c r="N759" s="28"/>
      <c r="O759" s="314" t="s">
        <v>97</v>
      </c>
      <c r="P759" s="315"/>
      <c r="Q759" s="315"/>
      <c r="R759" s="319"/>
      <c r="S759" s="320"/>
      <c r="T759" s="317" t="str">
        <f ca="1">IFERROR(INDEX('Staff List'!$AT$6:$AT$8, MATCH(Q756, 'Staff List'!$AM$6:$AM$8, 0)), "")</f>
        <v/>
      </c>
      <c r="U759" s="313"/>
      <c r="V759" s="313"/>
      <c r="W759" s="313"/>
      <c r="X759" s="313"/>
      <c r="Y759" s="75" t="e">
        <f ca="1">INDEX($BY$2:$BY$401, MATCH(Y762, $BT$2:$BT$401, 0))</f>
        <v>#N/A</v>
      </c>
      <c r="Z759" s="28"/>
      <c r="AA759" s="314" t="s">
        <v>97</v>
      </c>
      <c r="AB759" s="315"/>
      <c r="AC759" s="315"/>
      <c r="AD759" s="319"/>
      <c r="AE759" s="320"/>
      <c r="AF759" s="317" t="str">
        <f ca="1">IFERROR(INDEX('Staff List'!$AT$6:$AT$8, MATCH(AC756, 'Staff List'!$AM$6:$AM$8, 0)), "")</f>
        <v/>
      </c>
      <c r="AG759" s="313"/>
      <c r="AH759" s="313"/>
      <c r="AI759" s="313"/>
      <c r="AJ759" s="313"/>
      <c r="AK759" s="75" t="e">
        <f ca="1">INDEX($BY$2:$BY$401, MATCH(AK762, $BT$2:$BT$401, 0))</f>
        <v>#N/A</v>
      </c>
      <c r="AL759" s="28"/>
      <c r="AM759" s="314" t="s">
        <v>97</v>
      </c>
      <c r="AN759" s="315"/>
      <c r="AO759" s="315"/>
      <c r="AP759" s="319"/>
      <c r="AQ759" s="320"/>
      <c r="AR759" s="317" t="str">
        <f ca="1">IFERROR(INDEX('Staff List'!$AT$6:$AT$8, MATCH(AO756, 'Staff List'!$AM$6:$AM$8, 0)), "")</f>
        <v/>
      </c>
      <c r="AS759" s="313"/>
      <c r="AT759" s="313"/>
      <c r="AU759" s="313"/>
      <c r="AV759" s="313"/>
      <c r="AW759" s="75" t="e">
        <f ca="1">INDEX($BY$2:$BY$401, MATCH(AW762, $BT$2:$BT$401, 0))</f>
        <v>#N/A</v>
      </c>
      <c r="AX759" s="28"/>
      <c r="AY759" s="314" t="s">
        <v>97</v>
      </c>
      <c r="AZ759" s="315"/>
      <c r="BA759" s="315"/>
      <c r="BB759" s="319"/>
      <c r="BC759" s="320"/>
      <c r="BD759" s="317" t="str">
        <f ca="1">IFERROR(INDEX('Staff List'!$AT$6:$AT$8, MATCH(BA756, 'Staff List'!$AM$6:$AM$8, 0)), "")</f>
        <v/>
      </c>
      <c r="BE759" s="313"/>
      <c r="BF759" s="313"/>
      <c r="BG759" s="313"/>
      <c r="BH759" s="313"/>
      <c r="BI759" s="75" t="e">
        <f ca="1">INDEX($BY$2:$BY$401, MATCH(BI762, $BT$2:$BT$401, 0))</f>
        <v>#N/A</v>
      </c>
      <c r="BJ759" s="29"/>
      <c r="BK759" s="1"/>
    </row>
    <row r="760" spans="1:63" x14ac:dyDescent="0.25">
      <c r="A760" s="1"/>
      <c r="B760" s="27"/>
      <c r="C760" s="314" t="s">
        <v>93</v>
      </c>
      <c r="D760" s="315"/>
      <c r="E760" s="316"/>
      <c r="F760" s="313" t="str">
        <f ca="1">IFERROR(IF(INDEX('Staff List'!$M$9:$M$358, MATCH(M761, 'Staff List'!$B$9:$B$358, 0))="", "", INDEX('Staff List'!$M$9:$M$358, MATCH(M761, 'Staff List'!$B$9:$B$358, 0))), "")</f>
        <v/>
      </c>
      <c r="G760" s="313"/>
      <c r="H760" s="313"/>
      <c r="I760" s="313"/>
      <c r="J760" s="313"/>
      <c r="K760" s="313"/>
      <c r="L760" s="313"/>
      <c r="M760" s="75" t="str">
        <f ca="1">IFERROR(INDEX($BO$2:$BO$351, MATCH(M759, $BP$2:$BP$351, 0)), "")</f>
        <v/>
      </c>
      <c r="N760" s="28"/>
      <c r="O760" s="314" t="s">
        <v>93</v>
      </c>
      <c r="P760" s="315"/>
      <c r="Q760" s="316"/>
      <c r="R760" s="313" t="str">
        <f ca="1">IFERROR(IF(INDEX('Staff List'!$M$9:$M$358, MATCH(Y761, 'Staff List'!$B$9:$B$358, 0))="", "", INDEX('Staff List'!$M$9:$M$358, MATCH(Y761, 'Staff List'!$B$9:$B$358, 0))), "")</f>
        <v/>
      </c>
      <c r="S760" s="313"/>
      <c r="T760" s="313"/>
      <c r="U760" s="313"/>
      <c r="V760" s="313"/>
      <c r="W760" s="313"/>
      <c r="X760" s="313"/>
      <c r="Y760" s="75" t="str">
        <f ca="1">IFERROR(INDEX($BO$2:$BO$351, MATCH(Y759, $BP$2:$BP$351, 0)), "")</f>
        <v/>
      </c>
      <c r="Z760" s="28"/>
      <c r="AA760" s="314" t="s">
        <v>93</v>
      </c>
      <c r="AB760" s="315"/>
      <c r="AC760" s="316"/>
      <c r="AD760" s="313" t="str">
        <f ca="1">IFERROR(IF(INDEX('Staff List'!$M$9:$M$358, MATCH(AK761, 'Staff List'!$B$9:$B$358, 0))="", "", INDEX('Staff List'!$M$9:$M$358, MATCH(AK761, 'Staff List'!$B$9:$B$358, 0))), "")</f>
        <v/>
      </c>
      <c r="AE760" s="313"/>
      <c r="AF760" s="313"/>
      <c r="AG760" s="313"/>
      <c r="AH760" s="313"/>
      <c r="AI760" s="313"/>
      <c r="AJ760" s="313"/>
      <c r="AK760" s="75" t="str">
        <f ca="1">IFERROR(INDEX($BO$2:$BO$351, MATCH(AK759, $BP$2:$BP$351, 0)), "")</f>
        <v/>
      </c>
      <c r="AL760" s="28"/>
      <c r="AM760" s="314" t="s">
        <v>93</v>
      </c>
      <c r="AN760" s="315"/>
      <c r="AO760" s="316"/>
      <c r="AP760" s="313" t="str">
        <f ca="1">IFERROR(IF(INDEX('Staff List'!$M$9:$M$358, MATCH(AW761, 'Staff List'!$B$9:$B$358, 0))="", "", INDEX('Staff List'!$M$9:$M$358, MATCH(AW761, 'Staff List'!$B$9:$B$358, 0))), "")</f>
        <v/>
      </c>
      <c r="AQ760" s="313"/>
      <c r="AR760" s="313"/>
      <c r="AS760" s="313"/>
      <c r="AT760" s="313"/>
      <c r="AU760" s="313"/>
      <c r="AV760" s="313"/>
      <c r="AW760" s="75" t="str">
        <f ca="1">IFERROR(INDEX($BO$2:$BO$351, MATCH(AW759, $BP$2:$BP$351, 0)), "")</f>
        <v/>
      </c>
      <c r="AX760" s="28"/>
      <c r="AY760" s="314" t="s">
        <v>93</v>
      </c>
      <c r="AZ760" s="315"/>
      <c r="BA760" s="316"/>
      <c r="BB760" s="313" t="str">
        <f ca="1">IFERROR(IF(INDEX('Staff List'!$M$9:$M$358, MATCH(BI761, 'Staff List'!$B$9:$B$358, 0))="", "", INDEX('Staff List'!$M$9:$M$358, MATCH(BI761, 'Staff List'!$B$9:$B$358, 0))), "")</f>
        <v/>
      </c>
      <c r="BC760" s="313"/>
      <c r="BD760" s="313"/>
      <c r="BE760" s="313"/>
      <c r="BF760" s="313"/>
      <c r="BG760" s="313"/>
      <c r="BH760" s="313"/>
      <c r="BI760" s="75" t="str">
        <f ca="1">IFERROR(INDEX($BO$2:$BO$351, MATCH(BI759, $BP$2:$BP$351, 0)), "")</f>
        <v/>
      </c>
      <c r="BJ760" s="29"/>
      <c r="BK760" s="1"/>
    </row>
    <row r="761" spans="1:63" x14ac:dyDescent="0.25">
      <c r="A761" s="1"/>
      <c r="B761" s="27"/>
      <c r="C761" s="314" t="s">
        <v>92</v>
      </c>
      <c r="D761" s="315"/>
      <c r="E761" s="316"/>
      <c r="F761" s="317" t="str">
        <f ca="1">IFERROR(IF(INDEX('Staff List'!$Q$9:$Q$358, MATCH(M761, 'Staff List'!$B$9:$B$358, 0))="", "", INDEX('Staff List'!$Q$9:$Q$358, MATCH(M761, 'Staff List'!$B$9:$B$358, 0))), "")</f>
        <v/>
      </c>
      <c r="G761" s="313"/>
      <c r="H761" s="313"/>
      <c r="I761" s="313"/>
      <c r="J761" s="313"/>
      <c r="K761" s="313"/>
      <c r="L761" s="313"/>
      <c r="M761" s="75" t="str">
        <f ca="1">IFERROR(IF(M759="", "", INDEX($BN$2:$BN$351, MATCH(M759, $BP$2:$BP$351, 0))), "")</f>
        <v/>
      </c>
      <c r="N761" s="28"/>
      <c r="O761" s="314" t="s">
        <v>92</v>
      </c>
      <c r="P761" s="315"/>
      <c r="Q761" s="316"/>
      <c r="R761" s="317" t="str">
        <f ca="1">IFERROR(IF(INDEX('Staff List'!$Q$9:$Q$358, MATCH(Y761, 'Staff List'!$B$9:$B$358, 0))="", "", INDEX('Staff List'!$Q$9:$Q$358, MATCH(Y761, 'Staff List'!$B$9:$B$358, 0))), "")</f>
        <v/>
      </c>
      <c r="S761" s="313"/>
      <c r="T761" s="313"/>
      <c r="U761" s="313"/>
      <c r="V761" s="313"/>
      <c r="W761" s="313"/>
      <c r="X761" s="313"/>
      <c r="Y761" s="75" t="str">
        <f ca="1">IFERROR(IF(Y759="", "", INDEX($BN$2:$BN$351, MATCH(Y759, $BP$2:$BP$351, 0))), "")</f>
        <v/>
      </c>
      <c r="Z761" s="28"/>
      <c r="AA761" s="314" t="s">
        <v>92</v>
      </c>
      <c r="AB761" s="315"/>
      <c r="AC761" s="316"/>
      <c r="AD761" s="317" t="str">
        <f ca="1">IFERROR(IF(INDEX('Staff List'!$Q$9:$Q$358, MATCH(AK761, 'Staff List'!$B$9:$B$358, 0))="", "", INDEX('Staff List'!$Q$9:$Q$358, MATCH(AK761, 'Staff List'!$B$9:$B$358, 0))), "")</f>
        <v/>
      </c>
      <c r="AE761" s="313"/>
      <c r="AF761" s="313"/>
      <c r="AG761" s="313"/>
      <c r="AH761" s="313"/>
      <c r="AI761" s="313"/>
      <c r="AJ761" s="313"/>
      <c r="AK761" s="75" t="str">
        <f ca="1">IFERROR(IF(AK759="", "", INDEX($BN$2:$BN$351, MATCH(AK759, $BP$2:$BP$351, 0))), "")</f>
        <v/>
      </c>
      <c r="AL761" s="28"/>
      <c r="AM761" s="314" t="s">
        <v>92</v>
      </c>
      <c r="AN761" s="315"/>
      <c r="AO761" s="316"/>
      <c r="AP761" s="317" t="str">
        <f ca="1">IFERROR(IF(INDEX('Staff List'!$Q$9:$Q$358, MATCH(AW761, 'Staff List'!$B$9:$B$358, 0))="", "", INDEX('Staff List'!$Q$9:$Q$358, MATCH(AW761, 'Staff List'!$B$9:$B$358, 0))), "")</f>
        <v/>
      </c>
      <c r="AQ761" s="313"/>
      <c r="AR761" s="313"/>
      <c r="AS761" s="313"/>
      <c r="AT761" s="313"/>
      <c r="AU761" s="313"/>
      <c r="AV761" s="313"/>
      <c r="AW761" s="75" t="str">
        <f ca="1">IFERROR(IF(AW759="", "", INDEX($BN$2:$BN$351, MATCH(AW759, $BP$2:$BP$351, 0))), "")</f>
        <v/>
      </c>
      <c r="AX761" s="28"/>
      <c r="AY761" s="314" t="s">
        <v>92</v>
      </c>
      <c r="AZ761" s="315"/>
      <c r="BA761" s="316"/>
      <c r="BB761" s="317" t="str">
        <f ca="1">IFERROR(IF(INDEX('Staff List'!$Q$9:$Q$358, MATCH(BI761, 'Staff List'!$B$9:$B$358, 0))="", "", INDEX('Staff List'!$Q$9:$Q$358, MATCH(BI761, 'Staff List'!$B$9:$B$358, 0))), "")</f>
        <v/>
      </c>
      <c r="BC761" s="313"/>
      <c r="BD761" s="313"/>
      <c r="BE761" s="313"/>
      <c r="BF761" s="313"/>
      <c r="BG761" s="313"/>
      <c r="BH761" s="313"/>
      <c r="BI761" s="75" t="str">
        <f ca="1">IFERROR(IF(BI759="", "", INDEX($BN$2:$BN$351, MATCH(BI759, $BP$2:$BP$351, 0))), "")</f>
        <v/>
      </c>
      <c r="BJ761" s="29"/>
      <c r="BK761" s="1"/>
    </row>
    <row r="762" spans="1:63" x14ac:dyDescent="0.25">
      <c r="A762" s="1"/>
      <c r="B762" s="27"/>
      <c r="C762" s="318" t="s">
        <v>96</v>
      </c>
      <c r="D762" s="319"/>
      <c r="E762" s="320"/>
      <c r="F762" s="321" t="str">
        <f ca="1">IFERROR(IF(INDEX('Staff List'!$U$9:$U$358, MATCH(M761, 'Staff List'!$B$9:$B$358, 0))="", "", INDEX('Staff List'!$U$9:$U$358, MATCH(M761, 'Staff List'!$B$9:$B$358, 0))), "")</f>
        <v/>
      </c>
      <c r="G762" s="322"/>
      <c r="H762" s="322"/>
      <c r="I762" s="322"/>
      <c r="J762" s="322"/>
      <c r="K762" s="322"/>
      <c r="L762" s="322"/>
      <c r="M762" s="81">
        <f ca="1">BI752+1</f>
        <v>860</v>
      </c>
      <c r="N762" s="28"/>
      <c r="O762" s="318" t="s">
        <v>96</v>
      </c>
      <c r="P762" s="319"/>
      <c r="Q762" s="320"/>
      <c r="R762" s="321" t="str">
        <f ca="1">IFERROR(IF(INDEX('Staff List'!$U$9:$U$358, MATCH(Y761, 'Staff List'!$B$9:$B$358, 0))="", "", INDEX('Staff List'!$U$9:$U$358, MATCH(Y761, 'Staff List'!$B$9:$B$358, 0))), "")</f>
        <v/>
      </c>
      <c r="S762" s="322"/>
      <c r="T762" s="322"/>
      <c r="U762" s="322"/>
      <c r="V762" s="322"/>
      <c r="W762" s="322"/>
      <c r="X762" s="322"/>
      <c r="Y762" s="81">
        <f ca="1">M762+1</f>
        <v>861</v>
      </c>
      <c r="Z762" s="28"/>
      <c r="AA762" s="318" t="s">
        <v>96</v>
      </c>
      <c r="AB762" s="319"/>
      <c r="AC762" s="320"/>
      <c r="AD762" s="321" t="str">
        <f ca="1">IFERROR(IF(INDEX('Staff List'!$U$9:$U$358, MATCH(AK761, 'Staff List'!$B$9:$B$358, 0))="", "", INDEX('Staff List'!$U$9:$U$358, MATCH(AK761, 'Staff List'!$B$9:$B$358, 0))), "")</f>
        <v/>
      </c>
      <c r="AE762" s="322"/>
      <c r="AF762" s="322"/>
      <c r="AG762" s="322"/>
      <c r="AH762" s="322"/>
      <c r="AI762" s="322"/>
      <c r="AJ762" s="322"/>
      <c r="AK762" s="81">
        <f ca="1">Y762+1</f>
        <v>862</v>
      </c>
      <c r="AL762" s="28"/>
      <c r="AM762" s="318" t="s">
        <v>96</v>
      </c>
      <c r="AN762" s="319"/>
      <c r="AO762" s="320"/>
      <c r="AP762" s="321" t="str">
        <f ca="1">IFERROR(IF(INDEX('Staff List'!$U$9:$U$358, MATCH(AW761, 'Staff List'!$B$9:$B$358, 0))="", "", INDEX('Staff List'!$U$9:$U$358, MATCH(AW761, 'Staff List'!$B$9:$B$358, 0))), "")</f>
        <v/>
      </c>
      <c r="AQ762" s="322"/>
      <c r="AR762" s="322"/>
      <c r="AS762" s="322"/>
      <c r="AT762" s="322"/>
      <c r="AU762" s="322"/>
      <c r="AV762" s="322"/>
      <c r="AW762" s="81">
        <f ca="1">AK762+1</f>
        <v>863</v>
      </c>
      <c r="AX762" s="28"/>
      <c r="AY762" s="318" t="s">
        <v>96</v>
      </c>
      <c r="AZ762" s="319"/>
      <c r="BA762" s="320"/>
      <c r="BB762" s="321" t="str">
        <f ca="1">IFERROR(IF(INDEX('Staff List'!$U$9:$U$358, MATCH(BI761, 'Staff List'!$B$9:$B$358, 0))="", "", INDEX('Staff List'!$U$9:$U$358, MATCH(BI761, 'Staff List'!$B$9:$B$358, 0))), "")</f>
        <v/>
      </c>
      <c r="BC762" s="322"/>
      <c r="BD762" s="322"/>
      <c r="BE762" s="322"/>
      <c r="BF762" s="322"/>
      <c r="BG762" s="322"/>
      <c r="BH762" s="322"/>
      <c r="BI762" s="81">
        <f ca="1">AW762+1</f>
        <v>864</v>
      </c>
      <c r="BJ762" s="29"/>
      <c r="BK762" s="1"/>
    </row>
    <row r="763" spans="1:63" x14ac:dyDescent="0.25">
      <c r="A763" s="1"/>
      <c r="B763" s="27"/>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c r="BA763" s="28"/>
      <c r="BB763" s="28"/>
      <c r="BC763" s="28"/>
      <c r="BD763" s="28"/>
      <c r="BE763" s="28"/>
      <c r="BF763" s="28"/>
      <c r="BG763" s="28"/>
      <c r="BH763" s="28"/>
      <c r="BI763" s="28"/>
      <c r="BJ763" s="29"/>
      <c r="BK763" s="1"/>
    </row>
    <row r="764" spans="1:63" x14ac:dyDescent="0.25">
      <c r="A764" s="1"/>
      <c r="B764" s="27"/>
      <c r="C764" s="121" t="str">
        <f ca="1">"Tier "&amp;M770&amp;""</f>
        <v xml:space="preserve">Tier </v>
      </c>
      <c r="D764" s="122"/>
      <c r="E764" s="122"/>
      <c r="F764" s="122"/>
      <c r="G764" s="122"/>
      <c r="H764" s="122"/>
      <c r="I764" s="122"/>
      <c r="J764" s="122"/>
      <c r="K764" s="122"/>
      <c r="L764" s="122"/>
      <c r="M764" s="239"/>
      <c r="N764" s="28"/>
      <c r="O764" s="121" t="str">
        <f ca="1">"Tier "&amp;Y770&amp;""</f>
        <v xml:space="preserve">Tier </v>
      </c>
      <c r="P764" s="122"/>
      <c r="Q764" s="122"/>
      <c r="R764" s="122"/>
      <c r="S764" s="122"/>
      <c r="T764" s="122"/>
      <c r="U764" s="122"/>
      <c r="V764" s="122"/>
      <c r="W764" s="122"/>
      <c r="X764" s="122"/>
      <c r="Y764" s="239"/>
      <c r="Z764" s="28"/>
      <c r="AA764" s="121" t="str">
        <f ca="1">"Tier "&amp;AK770&amp;""</f>
        <v xml:space="preserve">Tier </v>
      </c>
      <c r="AB764" s="122"/>
      <c r="AC764" s="122"/>
      <c r="AD764" s="122"/>
      <c r="AE764" s="122"/>
      <c r="AF764" s="122"/>
      <c r="AG764" s="122"/>
      <c r="AH764" s="122"/>
      <c r="AI764" s="122"/>
      <c r="AJ764" s="122"/>
      <c r="AK764" s="239"/>
      <c r="AL764" s="28"/>
      <c r="AM764" s="121" t="str">
        <f ca="1">"Tier "&amp;AW770&amp;""</f>
        <v xml:space="preserve">Tier </v>
      </c>
      <c r="AN764" s="122"/>
      <c r="AO764" s="122"/>
      <c r="AP764" s="122"/>
      <c r="AQ764" s="122"/>
      <c r="AR764" s="122"/>
      <c r="AS764" s="122"/>
      <c r="AT764" s="122"/>
      <c r="AU764" s="122"/>
      <c r="AV764" s="122"/>
      <c r="AW764" s="239"/>
      <c r="AX764" s="28"/>
      <c r="AY764" s="121" t="str">
        <f ca="1">"Tier "&amp;BI770&amp;""</f>
        <v xml:space="preserve">Tier </v>
      </c>
      <c r="AZ764" s="122"/>
      <c r="BA764" s="122"/>
      <c r="BB764" s="122"/>
      <c r="BC764" s="122"/>
      <c r="BD764" s="122"/>
      <c r="BE764" s="122"/>
      <c r="BF764" s="122"/>
      <c r="BG764" s="122"/>
      <c r="BH764" s="122"/>
      <c r="BI764" s="239"/>
      <c r="BJ764" s="29"/>
      <c r="BK764" s="1"/>
    </row>
    <row r="765" spans="1:63" x14ac:dyDescent="0.25">
      <c r="A765" s="1"/>
      <c r="B765" s="27"/>
      <c r="C765" s="326" t="s">
        <v>91</v>
      </c>
      <c r="D765" s="325"/>
      <c r="E765" s="327"/>
      <c r="F765" s="328" t="str">
        <f ca="1">IFERROR(IF(INDEX('Staff List'!$C$9:$C$358, MATCH(M771, 'Staff List'!$B$9:$B$358, 0))="", "", INDEX('Staff List'!$C$9:$C$358, MATCH(M771, 'Staff List'!$B$9:$B$358, 0))), "")</f>
        <v/>
      </c>
      <c r="G765" s="329"/>
      <c r="H765" s="329"/>
      <c r="I765" s="329"/>
      <c r="J765" s="329"/>
      <c r="K765" s="329"/>
      <c r="L765" s="329"/>
      <c r="M765" s="330"/>
      <c r="N765" s="28"/>
      <c r="O765" s="326" t="s">
        <v>91</v>
      </c>
      <c r="P765" s="325"/>
      <c r="Q765" s="327"/>
      <c r="R765" s="328" t="str">
        <f ca="1">IFERROR(IF(INDEX('Staff List'!$C$9:$C$358, MATCH(Y771, 'Staff List'!$B$9:$B$358, 0))="", "", INDEX('Staff List'!$C$9:$C$358, MATCH(Y771, 'Staff List'!$B$9:$B$358, 0))), "")</f>
        <v/>
      </c>
      <c r="S765" s="329"/>
      <c r="T765" s="329"/>
      <c r="U765" s="329"/>
      <c r="V765" s="329"/>
      <c r="W765" s="329"/>
      <c r="X765" s="329"/>
      <c r="Y765" s="330"/>
      <c r="Z765" s="28"/>
      <c r="AA765" s="326" t="s">
        <v>91</v>
      </c>
      <c r="AB765" s="325"/>
      <c r="AC765" s="327"/>
      <c r="AD765" s="328" t="str">
        <f ca="1">IFERROR(IF(INDEX('Staff List'!$C$9:$C$358, MATCH(AK771, 'Staff List'!$B$9:$B$358, 0))="", "", INDEX('Staff List'!$C$9:$C$358, MATCH(AK771, 'Staff List'!$B$9:$B$358, 0))), "")</f>
        <v/>
      </c>
      <c r="AE765" s="329"/>
      <c r="AF765" s="329"/>
      <c r="AG765" s="329"/>
      <c r="AH765" s="329"/>
      <c r="AI765" s="329"/>
      <c r="AJ765" s="329"/>
      <c r="AK765" s="330"/>
      <c r="AL765" s="28"/>
      <c r="AM765" s="326" t="s">
        <v>91</v>
      </c>
      <c r="AN765" s="325"/>
      <c r="AO765" s="327"/>
      <c r="AP765" s="328" t="str">
        <f ca="1">IFERROR(IF(INDEX('Staff List'!$C$9:$C$358, MATCH(AW771, 'Staff List'!$B$9:$B$358, 0))="", "", INDEX('Staff List'!$C$9:$C$358, MATCH(AW771, 'Staff List'!$B$9:$B$358, 0))), "")</f>
        <v/>
      </c>
      <c r="AQ765" s="329"/>
      <c r="AR765" s="329"/>
      <c r="AS765" s="329"/>
      <c r="AT765" s="329"/>
      <c r="AU765" s="329"/>
      <c r="AV765" s="329"/>
      <c r="AW765" s="330"/>
      <c r="AX765" s="28"/>
      <c r="AY765" s="326" t="s">
        <v>91</v>
      </c>
      <c r="AZ765" s="325"/>
      <c r="BA765" s="327"/>
      <c r="BB765" s="328" t="str">
        <f ca="1">IFERROR(IF(INDEX('Staff List'!$C$9:$C$358, MATCH(BI771, 'Staff List'!$B$9:$B$358, 0))="", "", INDEX('Staff List'!$C$9:$C$358, MATCH(BI771, 'Staff List'!$B$9:$B$358, 0))), "")</f>
        <v/>
      </c>
      <c r="BC765" s="329"/>
      <c r="BD765" s="329"/>
      <c r="BE765" s="329"/>
      <c r="BF765" s="329"/>
      <c r="BG765" s="329"/>
      <c r="BH765" s="329"/>
      <c r="BI765" s="330"/>
      <c r="BJ765" s="29"/>
      <c r="BK765" s="1"/>
    </row>
    <row r="766" spans="1:63" x14ac:dyDescent="0.25">
      <c r="A766" s="1"/>
      <c r="B766" s="27"/>
      <c r="C766" s="332" t="s">
        <v>90</v>
      </c>
      <c r="D766" s="333"/>
      <c r="E766" s="72" t="str">
        <f ca="1">IFERROR(INDEX('Staff List'!$K$9:$K$358, MATCH(M771, 'Staff List'!$B$9:$B$358, 0)), "")</f>
        <v/>
      </c>
      <c r="F766" s="317" t="str">
        <f ca="1">IFERROR(IF(INDEX('Staff List'!$D$9:$D$358, MATCH(M771, 'Staff List'!$B$9:$B$358, 0))="", "", INDEX('Staff List'!$D$9:$D$358, MATCH(M771, 'Staff List'!$B$9:$B$358, 0))), "")</f>
        <v/>
      </c>
      <c r="G766" s="313"/>
      <c r="H766" s="313"/>
      <c r="I766" s="313"/>
      <c r="J766" s="313"/>
      <c r="K766" s="313"/>
      <c r="L766" s="313"/>
      <c r="M766" s="331"/>
      <c r="N766" s="28"/>
      <c r="O766" s="332" t="s">
        <v>90</v>
      </c>
      <c r="P766" s="333"/>
      <c r="Q766" s="72" t="str">
        <f ca="1">IFERROR(INDEX('Staff List'!$K$9:$K$358, MATCH(Y771, 'Staff List'!$B$9:$B$358, 0)), "")</f>
        <v/>
      </c>
      <c r="R766" s="317" t="str">
        <f ca="1">IFERROR(IF(INDEX('Staff List'!$D$9:$D$358, MATCH(Y771, 'Staff List'!$B$9:$B$358, 0))="", "", INDEX('Staff List'!$D$9:$D$358, MATCH(Y771, 'Staff List'!$B$9:$B$358, 0))), "")</f>
        <v/>
      </c>
      <c r="S766" s="313"/>
      <c r="T766" s="313"/>
      <c r="U766" s="313"/>
      <c r="V766" s="313"/>
      <c r="W766" s="313"/>
      <c r="X766" s="313"/>
      <c r="Y766" s="331"/>
      <c r="Z766" s="28"/>
      <c r="AA766" s="332" t="s">
        <v>90</v>
      </c>
      <c r="AB766" s="333"/>
      <c r="AC766" s="72" t="str">
        <f ca="1">IFERROR(INDEX('Staff List'!$K$9:$K$358, MATCH(AK771, 'Staff List'!$B$9:$B$358, 0)), "")</f>
        <v/>
      </c>
      <c r="AD766" s="317" t="str">
        <f ca="1">IFERROR(IF(INDEX('Staff List'!$D$9:$D$358, MATCH(AK771, 'Staff List'!$B$9:$B$358, 0))="", "", INDEX('Staff List'!$D$9:$D$358, MATCH(AK771, 'Staff List'!$B$9:$B$358, 0))), "")</f>
        <v/>
      </c>
      <c r="AE766" s="313"/>
      <c r="AF766" s="313"/>
      <c r="AG766" s="313"/>
      <c r="AH766" s="313"/>
      <c r="AI766" s="313"/>
      <c r="AJ766" s="313"/>
      <c r="AK766" s="331"/>
      <c r="AL766" s="28"/>
      <c r="AM766" s="332" t="s">
        <v>90</v>
      </c>
      <c r="AN766" s="333"/>
      <c r="AO766" s="72" t="str">
        <f ca="1">IFERROR(INDEX('Staff List'!$K$9:$K$358, MATCH(AW771, 'Staff List'!$B$9:$B$358, 0)), "")</f>
        <v/>
      </c>
      <c r="AP766" s="317" t="str">
        <f ca="1">IFERROR(IF(INDEX('Staff List'!$D$9:$D$358, MATCH(AW771, 'Staff List'!$B$9:$B$358, 0))="", "", INDEX('Staff List'!$D$9:$D$358, MATCH(AW771, 'Staff List'!$B$9:$B$358, 0))), "")</f>
        <v/>
      </c>
      <c r="AQ766" s="313"/>
      <c r="AR766" s="313"/>
      <c r="AS766" s="313"/>
      <c r="AT766" s="313"/>
      <c r="AU766" s="313"/>
      <c r="AV766" s="313"/>
      <c r="AW766" s="331"/>
      <c r="AX766" s="28"/>
      <c r="AY766" s="332" t="s">
        <v>90</v>
      </c>
      <c r="AZ766" s="333"/>
      <c r="BA766" s="72" t="str">
        <f ca="1">IFERROR(INDEX('Staff List'!$K$9:$K$358, MATCH(BI771, 'Staff List'!$B$9:$B$358, 0)), "")</f>
        <v/>
      </c>
      <c r="BB766" s="317" t="str">
        <f ca="1">IFERROR(IF(INDEX('Staff List'!$D$9:$D$358, MATCH(BI771, 'Staff List'!$B$9:$B$358, 0))="", "", INDEX('Staff List'!$D$9:$D$358, MATCH(BI771, 'Staff List'!$B$9:$B$358, 0))), "")</f>
        <v/>
      </c>
      <c r="BC766" s="313"/>
      <c r="BD766" s="313"/>
      <c r="BE766" s="313"/>
      <c r="BF766" s="313"/>
      <c r="BG766" s="313"/>
      <c r="BH766" s="313"/>
      <c r="BI766" s="331"/>
      <c r="BJ766" s="29"/>
      <c r="BK766" s="1"/>
    </row>
    <row r="767" spans="1:63" x14ac:dyDescent="0.25">
      <c r="A767" s="1"/>
      <c r="B767" s="27"/>
      <c r="C767" s="314" t="s">
        <v>95</v>
      </c>
      <c r="D767" s="315"/>
      <c r="E767" s="315"/>
      <c r="F767" s="325"/>
      <c r="G767" s="73" t="str">
        <f ca="1">IFERROR(INDEX('Staff List'!$H$9:$H$358, MATCH(M771, 'Staff List'!$B$9:$B$358, 0)), "")</f>
        <v/>
      </c>
      <c r="H767" s="323" t="str">
        <f ca="1">IFERROR(INDEX('Staff List'!$AU$6:$AU$10, MATCH(G767, 'Staff List'!$AJ$6:$AJ$10, 0)), "")</f>
        <v/>
      </c>
      <c r="I767" s="324"/>
      <c r="J767" s="324"/>
      <c r="K767" s="324"/>
      <c r="L767" s="324"/>
      <c r="M767" s="331"/>
      <c r="N767" s="28"/>
      <c r="O767" s="314" t="s">
        <v>95</v>
      </c>
      <c r="P767" s="315"/>
      <c r="Q767" s="315"/>
      <c r="R767" s="325"/>
      <c r="S767" s="73" t="str">
        <f ca="1">IFERROR(INDEX('Staff List'!$H$9:$H$358, MATCH(Y771, 'Staff List'!$B$9:$B$358, 0)), "")</f>
        <v/>
      </c>
      <c r="T767" s="323" t="str">
        <f ca="1">IFERROR(INDEX('Staff List'!$AU$6:$AU$10, MATCH(S767, 'Staff List'!$AJ$6:$AJ$10, 0)), "")</f>
        <v/>
      </c>
      <c r="U767" s="324"/>
      <c r="V767" s="324"/>
      <c r="W767" s="324"/>
      <c r="X767" s="324"/>
      <c r="Y767" s="331"/>
      <c r="Z767" s="28"/>
      <c r="AA767" s="314" t="s">
        <v>95</v>
      </c>
      <c r="AB767" s="315"/>
      <c r="AC767" s="315"/>
      <c r="AD767" s="325"/>
      <c r="AE767" s="73" t="str">
        <f ca="1">IFERROR(INDEX('Staff List'!$H$9:$H$358, MATCH(AK771, 'Staff List'!$B$9:$B$358, 0)), "")</f>
        <v/>
      </c>
      <c r="AF767" s="323" t="str">
        <f ca="1">IFERROR(INDEX('Staff List'!$AU$6:$AU$10, MATCH(AE767, 'Staff List'!$AJ$6:$AJ$10, 0)), "")</f>
        <v/>
      </c>
      <c r="AG767" s="324"/>
      <c r="AH767" s="324"/>
      <c r="AI767" s="324"/>
      <c r="AJ767" s="324"/>
      <c r="AK767" s="331"/>
      <c r="AL767" s="28"/>
      <c r="AM767" s="314" t="s">
        <v>95</v>
      </c>
      <c r="AN767" s="315"/>
      <c r="AO767" s="315"/>
      <c r="AP767" s="325"/>
      <c r="AQ767" s="73" t="str">
        <f ca="1">IFERROR(INDEX('Staff List'!$H$9:$H$358, MATCH(AW771, 'Staff List'!$B$9:$B$358, 0)), "")</f>
        <v/>
      </c>
      <c r="AR767" s="323" t="str">
        <f ca="1">IFERROR(INDEX('Staff List'!$AU$6:$AU$10, MATCH(AQ767, 'Staff List'!$AJ$6:$AJ$10, 0)), "")</f>
        <v/>
      </c>
      <c r="AS767" s="324"/>
      <c r="AT767" s="324"/>
      <c r="AU767" s="324"/>
      <c r="AV767" s="324"/>
      <c r="AW767" s="331"/>
      <c r="AX767" s="28"/>
      <c r="AY767" s="314" t="s">
        <v>95</v>
      </c>
      <c r="AZ767" s="315"/>
      <c r="BA767" s="315"/>
      <c r="BB767" s="325"/>
      <c r="BC767" s="73" t="str">
        <f ca="1">IFERROR(INDEX('Staff List'!$H$9:$H$358, MATCH(BI771, 'Staff List'!$B$9:$B$358, 0)), "")</f>
        <v/>
      </c>
      <c r="BD767" s="323" t="str">
        <f ca="1">IFERROR(INDEX('Staff List'!$AU$6:$AU$10, MATCH(BC767, 'Staff List'!$AJ$6:$AJ$10, 0)), "")</f>
        <v/>
      </c>
      <c r="BE767" s="324"/>
      <c r="BF767" s="324"/>
      <c r="BG767" s="324"/>
      <c r="BH767" s="324"/>
      <c r="BI767" s="331"/>
      <c r="BJ767" s="29"/>
      <c r="BK767" s="1"/>
    </row>
    <row r="768" spans="1:63" x14ac:dyDescent="0.25">
      <c r="A768" s="1"/>
      <c r="B768" s="27"/>
      <c r="C768" s="314" t="s">
        <v>94</v>
      </c>
      <c r="D768" s="315"/>
      <c r="E768" s="315"/>
      <c r="F768" s="315"/>
      <c r="G768" s="74" t="str">
        <f ca="1">IFERROR(INDEX('Staff List'!$G$9:$G$358, MATCH(M771, 'Staff List'!$B$9:$B$358, 0)), "")</f>
        <v/>
      </c>
      <c r="H768" s="317" t="str">
        <f ca="1">IFERROR(INDEX('Staff List'!$AP$6:$AP$8, MATCH(G768, 'Staff List'!$AI$6:$AI$8, 0)), "")</f>
        <v/>
      </c>
      <c r="I768" s="313"/>
      <c r="J768" s="313"/>
      <c r="K768" s="313"/>
      <c r="L768" s="313"/>
      <c r="M768" s="331"/>
      <c r="N768" s="28"/>
      <c r="O768" s="314" t="s">
        <v>94</v>
      </c>
      <c r="P768" s="315"/>
      <c r="Q768" s="315"/>
      <c r="R768" s="315"/>
      <c r="S768" s="74" t="str">
        <f ca="1">IFERROR(INDEX('Staff List'!$G$9:$G$358, MATCH(Y771, 'Staff List'!$B$9:$B$358, 0)), "")</f>
        <v/>
      </c>
      <c r="T768" s="317" t="str">
        <f ca="1">IFERROR(INDEX('Staff List'!$AP$6:$AP$8, MATCH(S768, 'Staff List'!$AI$6:$AI$8, 0)), "")</f>
        <v/>
      </c>
      <c r="U768" s="313"/>
      <c r="V768" s="313"/>
      <c r="W768" s="313"/>
      <c r="X768" s="313"/>
      <c r="Y768" s="331"/>
      <c r="Z768" s="28"/>
      <c r="AA768" s="314" t="s">
        <v>94</v>
      </c>
      <c r="AB768" s="315"/>
      <c r="AC768" s="315"/>
      <c r="AD768" s="315"/>
      <c r="AE768" s="74" t="str">
        <f ca="1">IFERROR(INDEX('Staff List'!$G$9:$G$358, MATCH(AK771, 'Staff List'!$B$9:$B$358, 0)), "")</f>
        <v/>
      </c>
      <c r="AF768" s="317" t="str">
        <f ca="1">IFERROR(INDEX('Staff List'!$AP$6:$AP$8, MATCH(AE768, 'Staff List'!$AI$6:$AI$8, 0)), "")</f>
        <v/>
      </c>
      <c r="AG768" s="313"/>
      <c r="AH768" s="313"/>
      <c r="AI768" s="313"/>
      <c r="AJ768" s="313"/>
      <c r="AK768" s="331"/>
      <c r="AL768" s="28"/>
      <c r="AM768" s="314" t="s">
        <v>94</v>
      </c>
      <c r="AN768" s="315"/>
      <c r="AO768" s="315"/>
      <c r="AP768" s="315"/>
      <c r="AQ768" s="74" t="str">
        <f ca="1">IFERROR(INDEX('Staff List'!$G$9:$G$358, MATCH(AW771, 'Staff List'!$B$9:$B$358, 0)), "")</f>
        <v/>
      </c>
      <c r="AR768" s="317" t="str">
        <f ca="1">IFERROR(INDEX('Staff List'!$AP$6:$AP$8, MATCH(AQ768, 'Staff List'!$AI$6:$AI$8, 0)), "")</f>
        <v/>
      </c>
      <c r="AS768" s="313"/>
      <c r="AT768" s="313"/>
      <c r="AU768" s="313"/>
      <c r="AV768" s="313"/>
      <c r="AW768" s="331"/>
      <c r="AX768" s="28"/>
      <c r="AY768" s="314" t="s">
        <v>94</v>
      </c>
      <c r="AZ768" s="315"/>
      <c r="BA768" s="315"/>
      <c r="BB768" s="315"/>
      <c r="BC768" s="74" t="str">
        <f ca="1">IFERROR(INDEX('Staff List'!$G$9:$G$358, MATCH(BI771, 'Staff List'!$B$9:$B$358, 0)), "")</f>
        <v/>
      </c>
      <c r="BD768" s="317" t="str">
        <f ca="1">IFERROR(INDEX('Staff List'!$AP$6:$AP$8, MATCH(BC768, 'Staff List'!$AI$6:$AI$8, 0)), "")</f>
        <v/>
      </c>
      <c r="BE768" s="313"/>
      <c r="BF768" s="313"/>
      <c r="BG768" s="313"/>
      <c r="BH768" s="313"/>
      <c r="BI768" s="331"/>
      <c r="BJ768" s="29"/>
      <c r="BK768" s="1"/>
    </row>
    <row r="769" spans="1:63" x14ac:dyDescent="0.25">
      <c r="A769" s="1"/>
      <c r="B769" s="27"/>
      <c r="C769" s="314" t="s">
        <v>97</v>
      </c>
      <c r="D769" s="315"/>
      <c r="E769" s="315"/>
      <c r="F769" s="319"/>
      <c r="G769" s="320"/>
      <c r="H769" s="317" t="str">
        <f ca="1">IFERROR(INDEX('Staff List'!$AT$6:$AT$8, MATCH(E766, 'Staff List'!$AM$6:$AM$8, 0)), "")</f>
        <v/>
      </c>
      <c r="I769" s="313"/>
      <c r="J769" s="313"/>
      <c r="K769" s="313"/>
      <c r="L769" s="313"/>
      <c r="M769" s="75" t="e">
        <f ca="1">INDEX($BY$2:$BY$401, MATCH(M772, $BT$2:$BT$401, 0))</f>
        <v>#N/A</v>
      </c>
      <c r="N769" s="28"/>
      <c r="O769" s="314" t="s">
        <v>97</v>
      </c>
      <c r="P769" s="315"/>
      <c r="Q769" s="315"/>
      <c r="R769" s="319"/>
      <c r="S769" s="320"/>
      <c r="T769" s="317" t="str">
        <f ca="1">IFERROR(INDEX('Staff List'!$AT$6:$AT$8, MATCH(Q766, 'Staff List'!$AM$6:$AM$8, 0)), "")</f>
        <v/>
      </c>
      <c r="U769" s="313"/>
      <c r="V769" s="313"/>
      <c r="W769" s="313"/>
      <c r="X769" s="313"/>
      <c r="Y769" s="75" t="e">
        <f ca="1">INDEX($BY$2:$BY$401, MATCH(Y772, $BT$2:$BT$401, 0))</f>
        <v>#N/A</v>
      </c>
      <c r="Z769" s="28"/>
      <c r="AA769" s="314" t="s">
        <v>97</v>
      </c>
      <c r="AB769" s="315"/>
      <c r="AC769" s="315"/>
      <c r="AD769" s="319"/>
      <c r="AE769" s="320"/>
      <c r="AF769" s="317" t="str">
        <f ca="1">IFERROR(INDEX('Staff List'!$AT$6:$AT$8, MATCH(AC766, 'Staff List'!$AM$6:$AM$8, 0)), "")</f>
        <v/>
      </c>
      <c r="AG769" s="313"/>
      <c r="AH769" s="313"/>
      <c r="AI769" s="313"/>
      <c r="AJ769" s="313"/>
      <c r="AK769" s="75" t="e">
        <f ca="1">INDEX($BY$2:$BY$401, MATCH(AK772, $BT$2:$BT$401, 0))</f>
        <v>#N/A</v>
      </c>
      <c r="AL769" s="28"/>
      <c r="AM769" s="314" t="s">
        <v>97</v>
      </c>
      <c r="AN769" s="315"/>
      <c r="AO769" s="315"/>
      <c r="AP769" s="319"/>
      <c r="AQ769" s="320"/>
      <c r="AR769" s="317" t="str">
        <f ca="1">IFERROR(INDEX('Staff List'!$AT$6:$AT$8, MATCH(AO766, 'Staff List'!$AM$6:$AM$8, 0)), "")</f>
        <v/>
      </c>
      <c r="AS769" s="313"/>
      <c r="AT769" s="313"/>
      <c r="AU769" s="313"/>
      <c r="AV769" s="313"/>
      <c r="AW769" s="75" t="e">
        <f ca="1">INDEX($BY$2:$BY$401, MATCH(AW772, $BT$2:$BT$401, 0))</f>
        <v>#N/A</v>
      </c>
      <c r="AX769" s="28"/>
      <c r="AY769" s="314" t="s">
        <v>97</v>
      </c>
      <c r="AZ769" s="315"/>
      <c r="BA769" s="315"/>
      <c r="BB769" s="319"/>
      <c r="BC769" s="320"/>
      <c r="BD769" s="317" t="str">
        <f ca="1">IFERROR(INDEX('Staff List'!$AT$6:$AT$8, MATCH(BA766, 'Staff List'!$AM$6:$AM$8, 0)), "")</f>
        <v/>
      </c>
      <c r="BE769" s="313"/>
      <c r="BF769" s="313"/>
      <c r="BG769" s="313"/>
      <c r="BH769" s="313"/>
      <c r="BI769" s="75" t="e">
        <f ca="1">INDEX($BY$2:$BY$401, MATCH(BI772, $BT$2:$BT$401, 0))</f>
        <v>#N/A</v>
      </c>
      <c r="BJ769" s="29"/>
      <c r="BK769" s="1"/>
    </row>
    <row r="770" spans="1:63" x14ac:dyDescent="0.25">
      <c r="A770" s="1"/>
      <c r="B770" s="27"/>
      <c r="C770" s="314" t="s">
        <v>93</v>
      </c>
      <c r="D770" s="315"/>
      <c r="E770" s="316"/>
      <c r="F770" s="313" t="str">
        <f ca="1">IFERROR(IF(INDEX('Staff List'!$M$9:$M$358, MATCH(M771, 'Staff List'!$B$9:$B$358, 0))="", "", INDEX('Staff List'!$M$9:$M$358, MATCH(M771, 'Staff List'!$B$9:$B$358, 0))), "")</f>
        <v/>
      </c>
      <c r="G770" s="313"/>
      <c r="H770" s="313"/>
      <c r="I770" s="313"/>
      <c r="J770" s="313"/>
      <c r="K770" s="313"/>
      <c r="L770" s="313"/>
      <c r="M770" s="75" t="str">
        <f ca="1">IFERROR(INDEX($BO$2:$BO$351, MATCH(M769, $BP$2:$BP$351, 0)), "")</f>
        <v/>
      </c>
      <c r="N770" s="28"/>
      <c r="O770" s="314" t="s">
        <v>93</v>
      </c>
      <c r="P770" s="315"/>
      <c r="Q770" s="316"/>
      <c r="R770" s="313" t="str">
        <f ca="1">IFERROR(IF(INDEX('Staff List'!$M$9:$M$358, MATCH(Y771, 'Staff List'!$B$9:$B$358, 0))="", "", INDEX('Staff List'!$M$9:$M$358, MATCH(Y771, 'Staff List'!$B$9:$B$358, 0))), "")</f>
        <v/>
      </c>
      <c r="S770" s="313"/>
      <c r="T770" s="313"/>
      <c r="U770" s="313"/>
      <c r="V770" s="313"/>
      <c r="W770" s="313"/>
      <c r="X770" s="313"/>
      <c r="Y770" s="75" t="str">
        <f ca="1">IFERROR(INDEX($BO$2:$BO$351, MATCH(Y769, $BP$2:$BP$351, 0)), "")</f>
        <v/>
      </c>
      <c r="Z770" s="28"/>
      <c r="AA770" s="314" t="s">
        <v>93</v>
      </c>
      <c r="AB770" s="315"/>
      <c r="AC770" s="316"/>
      <c r="AD770" s="313" t="str">
        <f ca="1">IFERROR(IF(INDEX('Staff List'!$M$9:$M$358, MATCH(AK771, 'Staff List'!$B$9:$B$358, 0))="", "", INDEX('Staff List'!$M$9:$M$358, MATCH(AK771, 'Staff List'!$B$9:$B$358, 0))), "")</f>
        <v/>
      </c>
      <c r="AE770" s="313"/>
      <c r="AF770" s="313"/>
      <c r="AG770" s="313"/>
      <c r="AH770" s="313"/>
      <c r="AI770" s="313"/>
      <c r="AJ770" s="313"/>
      <c r="AK770" s="75" t="str">
        <f ca="1">IFERROR(INDEX($BO$2:$BO$351, MATCH(AK769, $BP$2:$BP$351, 0)), "")</f>
        <v/>
      </c>
      <c r="AL770" s="28"/>
      <c r="AM770" s="314" t="s">
        <v>93</v>
      </c>
      <c r="AN770" s="315"/>
      <c r="AO770" s="316"/>
      <c r="AP770" s="313" t="str">
        <f ca="1">IFERROR(IF(INDEX('Staff List'!$M$9:$M$358, MATCH(AW771, 'Staff List'!$B$9:$B$358, 0))="", "", INDEX('Staff List'!$M$9:$M$358, MATCH(AW771, 'Staff List'!$B$9:$B$358, 0))), "")</f>
        <v/>
      </c>
      <c r="AQ770" s="313"/>
      <c r="AR770" s="313"/>
      <c r="AS770" s="313"/>
      <c r="AT770" s="313"/>
      <c r="AU770" s="313"/>
      <c r="AV770" s="313"/>
      <c r="AW770" s="75" t="str">
        <f ca="1">IFERROR(INDEX($BO$2:$BO$351, MATCH(AW769, $BP$2:$BP$351, 0)), "")</f>
        <v/>
      </c>
      <c r="AX770" s="28"/>
      <c r="AY770" s="314" t="s">
        <v>93</v>
      </c>
      <c r="AZ770" s="315"/>
      <c r="BA770" s="316"/>
      <c r="BB770" s="313" t="str">
        <f ca="1">IFERROR(IF(INDEX('Staff List'!$M$9:$M$358, MATCH(BI771, 'Staff List'!$B$9:$B$358, 0))="", "", INDEX('Staff List'!$M$9:$M$358, MATCH(BI771, 'Staff List'!$B$9:$B$358, 0))), "")</f>
        <v/>
      </c>
      <c r="BC770" s="313"/>
      <c r="BD770" s="313"/>
      <c r="BE770" s="313"/>
      <c r="BF770" s="313"/>
      <c r="BG770" s="313"/>
      <c r="BH770" s="313"/>
      <c r="BI770" s="75" t="str">
        <f ca="1">IFERROR(INDEX($BO$2:$BO$351, MATCH(BI769, $BP$2:$BP$351, 0)), "")</f>
        <v/>
      </c>
      <c r="BJ770" s="29"/>
      <c r="BK770" s="1"/>
    </row>
    <row r="771" spans="1:63" x14ac:dyDescent="0.25">
      <c r="A771" s="1"/>
      <c r="B771" s="27"/>
      <c r="C771" s="314" t="s">
        <v>92</v>
      </c>
      <c r="D771" s="315"/>
      <c r="E771" s="316"/>
      <c r="F771" s="317" t="str">
        <f ca="1">IFERROR(IF(INDEX('Staff List'!$Q$9:$Q$358, MATCH(M771, 'Staff List'!$B$9:$B$358, 0))="", "", INDEX('Staff List'!$Q$9:$Q$358, MATCH(M771, 'Staff List'!$B$9:$B$358, 0))), "")</f>
        <v/>
      </c>
      <c r="G771" s="313"/>
      <c r="H771" s="313"/>
      <c r="I771" s="313"/>
      <c r="J771" s="313"/>
      <c r="K771" s="313"/>
      <c r="L771" s="313"/>
      <c r="M771" s="75" t="str">
        <f ca="1">IFERROR(IF(M769="", "", INDEX($BN$2:$BN$351, MATCH(M769, $BP$2:$BP$351, 0))), "")</f>
        <v/>
      </c>
      <c r="N771" s="28"/>
      <c r="O771" s="314" t="s">
        <v>92</v>
      </c>
      <c r="P771" s="315"/>
      <c r="Q771" s="316"/>
      <c r="R771" s="317" t="str">
        <f ca="1">IFERROR(IF(INDEX('Staff List'!$Q$9:$Q$358, MATCH(Y771, 'Staff List'!$B$9:$B$358, 0))="", "", INDEX('Staff List'!$Q$9:$Q$358, MATCH(Y771, 'Staff List'!$B$9:$B$358, 0))), "")</f>
        <v/>
      </c>
      <c r="S771" s="313"/>
      <c r="T771" s="313"/>
      <c r="U771" s="313"/>
      <c r="V771" s="313"/>
      <c r="W771" s="313"/>
      <c r="X771" s="313"/>
      <c r="Y771" s="75" t="str">
        <f ca="1">IFERROR(IF(Y769="", "", INDEX($BN$2:$BN$351, MATCH(Y769, $BP$2:$BP$351, 0))), "")</f>
        <v/>
      </c>
      <c r="Z771" s="28"/>
      <c r="AA771" s="314" t="s">
        <v>92</v>
      </c>
      <c r="AB771" s="315"/>
      <c r="AC771" s="316"/>
      <c r="AD771" s="317" t="str">
        <f ca="1">IFERROR(IF(INDEX('Staff List'!$Q$9:$Q$358, MATCH(AK771, 'Staff List'!$B$9:$B$358, 0))="", "", INDEX('Staff List'!$Q$9:$Q$358, MATCH(AK771, 'Staff List'!$B$9:$B$358, 0))), "")</f>
        <v/>
      </c>
      <c r="AE771" s="313"/>
      <c r="AF771" s="313"/>
      <c r="AG771" s="313"/>
      <c r="AH771" s="313"/>
      <c r="AI771" s="313"/>
      <c r="AJ771" s="313"/>
      <c r="AK771" s="75" t="str">
        <f ca="1">IFERROR(IF(AK769="", "", INDEX($BN$2:$BN$351, MATCH(AK769, $BP$2:$BP$351, 0))), "")</f>
        <v/>
      </c>
      <c r="AL771" s="28"/>
      <c r="AM771" s="314" t="s">
        <v>92</v>
      </c>
      <c r="AN771" s="315"/>
      <c r="AO771" s="316"/>
      <c r="AP771" s="317" t="str">
        <f ca="1">IFERROR(IF(INDEX('Staff List'!$Q$9:$Q$358, MATCH(AW771, 'Staff List'!$B$9:$B$358, 0))="", "", INDEX('Staff List'!$Q$9:$Q$358, MATCH(AW771, 'Staff List'!$B$9:$B$358, 0))), "")</f>
        <v/>
      </c>
      <c r="AQ771" s="313"/>
      <c r="AR771" s="313"/>
      <c r="AS771" s="313"/>
      <c r="AT771" s="313"/>
      <c r="AU771" s="313"/>
      <c r="AV771" s="313"/>
      <c r="AW771" s="75" t="str">
        <f ca="1">IFERROR(IF(AW769="", "", INDEX($BN$2:$BN$351, MATCH(AW769, $BP$2:$BP$351, 0))), "")</f>
        <v/>
      </c>
      <c r="AX771" s="28"/>
      <c r="AY771" s="314" t="s">
        <v>92</v>
      </c>
      <c r="AZ771" s="315"/>
      <c r="BA771" s="316"/>
      <c r="BB771" s="317" t="str">
        <f ca="1">IFERROR(IF(INDEX('Staff List'!$Q$9:$Q$358, MATCH(BI771, 'Staff List'!$B$9:$B$358, 0))="", "", INDEX('Staff List'!$Q$9:$Q$358, MATCH(BI771, 'Staff List'!$B$9:$B$358, 0))), "")</f>
        <v/>
      </c>
      <c r="BC771" s="313"/>
      <c r="BD771" s="313"/>
      <c r="BE771" s="313"/>
      <c r="BF771" s="313"/>
      <c r="BG771" s="313"/>
      <c r="BH771" s="313"/>
      <c r="BI771" s="75" t="str">
        <f ca="1">IFERROR(IF(BI769="", "", INDEX($BN$2:$BN$351, MATCH(BI769, $BP$2:$BP$351, 0))), "")</f>
        <v/>
      </c>
      <c r="BJ771" s="29"/>
      <c r="BK771" s="1"/>
    </row>
    <row r="772" spans="1:63" x14ac:dyDescent="0.25">
      <c r="A772" s="1"/>
      <c r="B772" s="27"/>
      <c r="C772" s="318" t="s">
        <v>96</v>
      </c>
      <c r="D772" s="319"/>
      <c r="E772" s="320"/>
      <c r="F772" s="321" t="str">
        <f ca="1">IFERROR(IF(INDEX('Staff List'!$U$9:$U$358, MATCH(M771, 'Staff List'!$B$9:$B$358, 0))="", "", INDEX('Staff List'!$U$9:$U$358, MATCH(M771, 'Staff List'!$B$9:$B$358, 0))), "")</f>
        <v/>
      </c>
      <c r="G772" s="322"/>
      <c r="H772" s="322"/>
      <c r="I772" s="322"/>
      <c r="J772" s="322"/>
      <c r="K772" s="322"/>
      <c r="L772" s="322"/>
      <c r="M772" s="81">
        <f ca="1">BI762+1</f>
        <v>865</v>
      </c>
      <c r="N772" s="28"/>
      <c r="O772" s="318" t="s">
        <v>96</v>
      </c>
      <c r="P772" s="319"/>
      <c r="Q772" s="320"/>
      <c r="R772" s="321" t="str">
        <f ca="1">IFERROR(IF(INDEX('Staff List'!$U$9:$U$358, MATCH(Y771, 'Staff List'!$B$9:$B$358, 0))="", "", INDEX('Staff List'!$U$9:$U$358, MATCH(Y771, 'Staff List'!$B$9:$B$358, 0))), "")</f>
        <v/>
      </c>
      <c r="S772" s="322"/>
      <c r="T772" s="322"/>
      <c r="U772" s="322"/>
      <c r="V772" s="322"/>
      <c r="W772" s="322"/>
      <c r="X772" s="322"/>
      <c r="Y772" s="81">
        <f ca="1">M772+1</f>
        <v>866</v>
      </c>
      <c r="Z772" s="28"/>
      <c r="AA772" s="318" t="s">
        <v>96</v>
      </c>
      <c r="AB772" s="319"/>
      <c r="AC772" s="320"/>
      <c r="AD772" s="321" t="str">
        <f ca="1">IFERROR(IF(INDEX('Staff List'!$U$9:$U$358, MATCH(AK771, 'Staff List'!$B$9:$B$358, 0))="", "", INDEX('Staff List'!$U$9:$U$358, MATCH(AK771, 'Staff List'!$B$9:$B$358, 0))), "")</f>
        <v/>
      </c>
      <c r="AE772" s="322"/>
      <c r="AF772" s="322"/>
      <c r="AG772" s="322"/>
      <c r="AH772" s="322"/>
      <c r="AI772" s="322"/>
      <c r="AJ772" s="322"/>
      <c r="AK772" s="81">
        <f ca="1">Y772+1</f>
        <v>867</v>
      </c>
      <c r="AL772" s="28"/>
      <c r="AM772" s="318" t="s">
        <v>96</v>
      </c>
      <c r="AN772" s="319"/>
      <c r="AO772" s="320"/>
      <c r="AP772" s="321" t="str">
        <f ca="1">IFERROR(IF(INDEX('Staff List'!$U$9:$U$358, MATCH(AW771, 'Staff List'!$B$9:$B$358, 0))="", "", INDEX('Staff List'!$U$9:$U$358, MATCH(AW771, 'Staff List'!$B$9:$B$358, 0))), "")</f>
        <v/>
      </c>
      <c r="AQ772" s="322"/>
      <c r="AR772" s="322"/>
      <c r="AS772" s="322"/>
      <c r="AT772" s="322"/>
      <c r="AU772" s="322"/>
      <c r="AV772" s="322"/>
      <c r="AW772" s="81">
        <f ca="1">AK772+1</f>
        <v>868</v>
      </c>
      <c r="AX772" s="28"/>
      <c r="AY772" s="318" t="s">
        <v>96</v>
      </c>
      <c r="AZ772" s="319"/>
      <c r="BA772" s="320"/>
      <c r="BB772" s="321" t="str">
        <f ca="1">IFERROR(IF(INDEX('Staff List'!$U$9:$U$358, MATCH(BI771, 'Staff List'!$B$9:$B$358, 0))="", "", INDEX('Staff List'!$U$9:$U$358, MATCH(BI771, 'Staff List'!$B$9:$B$358, 0))), "")</f>
        <v/>
      </c>
      <c r="BC772" s="322"/>
      <c r="BD772" s="322"/>
      <c r="BE772" s="322"/>
      <c r="BF772" s="322"/>
      <c r="BG772" s="322"/>
      <c r="BH772" s="322"/>
      <c r="BI772" s="81">
        <f ca="1">AW772+1</f>
        <v>869</v>
      </c>
      <c r="BJ772" s="29"/>
      <c r="BK772" s="1"/>
    </row>
    <row r="773" spans="1:63" x14ac:dyDescent="0.25">
      <c r="A773" s="1"/>
      <c r="B773" s="27"/>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c r="BA773" s="28"/>
      <c r="BB773" s="28"/>
      <c r="BC773" s="28"/>
      <c r="BD773" s="28"/>
      <c r="BE773" s="28"/>
      <c r="BF773" s="28"/>
      <c r="BG773" s="28"/>
      <c r="BH773" s="28"/>
      <c r="BI773" s="28"/>
      <c r="BJ773" s="29"/>
      <c r="BK773" s="1"/>
    </row>
    <row r="774" spans="1:63" x14ac:dyDescent="0.25">
      <c r="A774" s="1"/>
      <c r="B774" s="27"/>
      <c r="C774" s="121" t="str">
        <f ca="1">"Tier "&amp;M780&amp;""</f>
        <v xml:space="preserve">Tier </v>
      </c>
      <c r="D774" s="122"/>
      <c r="E774" s="122"/>
      <c r="F774" s="122"/>
      <c r="G774" s="122"/>
      <c r="H774" s="122"/>
      <c r="I774" s="122"/>
      <c r="J774" s="122"/>
      <c r="K774" s="122"/>
      <c r="L774" s="122"/>
      <c r="M774" s="239"/>
      <c r="N774" s="28"/>
      <c r="O774" s="121" t="str">
        <f ca="1">"Tier "&amp;Y780&amp;""</f>
        <v xml:space="preserve">Tier </v>
      </c>
      <c r="P774" s="122"/>
      <c r="Q774" s="122"/>
      <c r="R774" s="122"/>
      <c r="S774" s="122"/>
      <c r="T774" s="122"/>
      <c r="U774" s="122"/>
      <c r="V774" s="122"/>
      <c r="W774" s="122"/>
      <c r="X774" s="122"/>
      <c r="Y774" s="239"/>
      <c r="Z774" s="28"/>
      <c r="AA774" s="121" t="str">
        <f ca="1">"Tier "&amp;AK780&amp;""</f>
        <v xml:space="preserve">Tier </v>
      </c>
      <c r="AB774" s="122"/>
      <c r="AC774" s="122"/>
      <c r="AD774" s="122"/>
      <c r="AE774" s="122"/>
      <c r="AF774" s="122"/>
      <c r="AG774" s="122"/>
      <c r="AH774" s="122"/>
      <c r="AI774" s="122"/>
      <c r="AJ774" s="122"/>
      <c r="AK774" s="239"/>
      <c r="AL774" s="28"/>
      <c r="AM774" s="121" t="str">
        <f ca="1">"Tier "&amp;AW780&amp;""</f>
        <v xml:space="preserve">Tier </v>
      </c>
      <c r="AN774" s="122"/>
      <c r="AO774" s="122"/>
      <c r="AP774" s="122"/>
      <c r="AQ774" s="122"/>
      <c r="AR774" s="122"/>
      <c r="AS774" s="122"/>
      <c r="AT774" s="122"/>
      <c r="AU774" s="122"/>
      <c r="AV774" s="122"/>
      <c r="AW774" s="239"/>
      <c r="AX774" s="28"/>
      <c r="AY774" s="121" t="str">
        <f ca="1">"Tier "&amp;BI780&amp;""</f>
        <v xml:space="preserve">Tier </v>
      </c>
      <c r="AZ774" s="122"/>
      <c r="BA774" s="122"/>
      <c r="BB774" s="122"/>
      <c r="BC774" s="122"/>
      <c r="BD774" s="122"/>
      <c r="BE774" s="122"/>
      <c r="BF774" s="122"/>
      <c r="BG774" s="122"/>
      <c r="BH774" s="122"/>
      <c r="BI774" s="239"/>
      <c r="BJ774" s="29"/>
      <c r="BK774" s="1"/>
    </row>
    <row r="775" spans="1:63" x14ac:dyDescent="0.25">
      <c r="A775" s="1"/>
      <c r="B775" s="27"/>
      <c r="C775" s="326" t="s">
        <v>91</v>
      </c>
      <c r="D775" s="325"/>
      <c r="E775" s="327"/>
      <c r="F775" s="328" t="str">
        <f ca="1">IFERROR(IF(INDEX('Staff List'!$C$9:$C$358, MATCH(M781, 'Staff List'!$B$9:$B$358, 0))="", "", INDEX('Staff List'!$C$9:$C$358, MATCH(M781, 'Staff List'!$B$9:$B$358, 0))), "")</f>
        <v/>
      </c>
      <c r="G775" s="329"/>
      <c r="H775" s="329"/>
      <c r="I775" s="329"/>
      <c r="J775" s="329"/>
      <c r="K775" s="329"/>
      <c r="L775" s="329"/>
      <c r="M775" s="330"/>
      <c r="N775" s="28"/>
      <c r="O775" s="326" t="s">
        <v>91</v>
      </c>
      <c r="P775" s="325"/>
      <c r="Q775" s="327"/>
      <c r="R775" s="328" t="str">
        <f ca="1">IFERROR(IF(INDEX('Staff List'!$C$9:$C$358, MATCH(Y781, 'Staff List'!$B$9:$B$358, 0))="", "", INDEX('Staff List'!$C$9:$C$358, MATCH(Y781, 'Staff List'!$B$9:$B$358, 0))), "")</f>
        <v/>
      </c>
      <c r="S775" s="329"/>
      <c r="T775" s="329"/>
      <c r="U775" s="329"/>
      <c r="V775" s="329"/>
      <c r="W775" s="329"/>
      <c r="X775" s="329"/>
      <c r="Y775" s="330"/>
      <c r="Z775" s="28"/>
      <c r="AA775" s="326" t="s">
        <v>91</v>
      </c>
      <c r="AB775" s="325"/>
      <c r="AC775" s="327"/>
      <c r="AD775" s="328" t="str">
        <f ca="1">IFERROR(IF(INDEX('Staff List'!$C$9:$C$358, MATCH(AK781, 'Staff List'!$B$9:$B$358, 0))="", "", INDEX('Staff List'!$C$9:$C$358, MATCH(AK781, 'Staff List'!$B$9:$B$358, 0))), "")</f>
        <v/>
      </c>
      <c r="AE775" s="329"/>
      <c r="AF775" s="329"/>
      <c r="AG775" s="329"/>
      <c r="AH775" s="329"/>
      <c r="AI775" s="329"/>
      <c r="AJ775" s="329"/>
      <c r="AK775" s="330"/>
      <c r="AL775" s="28"/>
      <c r="AM775" s="326" t="s">
        <v>91</v>
      </c>
      <c r="AN775" s="325"/>
      <c r="AO775" s="327"/>
      <c r="AP775" s="328" t="str">
        <f ca="1">IFERROR(IF(INDEX('Staff List'!$C$9:$C$358, MATCH(AW781, 'Staff List'!$B$9:$B$358, 0))="", "", INDEX('Staff List'!$C$9:$C$358, MATCH(AW781, 'Staff List'!$B$9:$B$358, 0))), "")</f>
        <v/>
      </c>
      <c r="AQ775" s="329"/>
      <c r="AR775" s="329"/>
      <c r="AS775" s="329"/>
      <c r="AT775" s="329"/>
      <c r="AU775" s="329"/>
      <c r="AV775" s="329"/>
      <c r="AW775" s="330"/>
      <c r="AX775" s="28"/>
      <c r="AY775" s="326" t="s">
        <v>91</v>
      </c>
      <c r="AZ775" s="325"/>
      <c r="BA775" s="327"/>
      <c r="BB775" s="328" t="str">
        <f ca="1">IFERROR(IF(INDEX('Staff List'!$C$9:$C$358, MATCH(BI781, 'Staff List'!$B$9:$B$358, 0))="", "", INDEX('Staff List'!$C$9:$C$358, MATCH(BI781, 'Staff List'!$B$9:$B$358, 0))), "")</f>
        <v/>
      </c>
      <c r="BC775" s="329"/>
      <c r="BD775" s="329"/>
      <c r="BE775" s="329"/>
      <c r="BF775" s="329"/>
      <c r="BG775" s="329"/>
      <c r="BH775" s="329"/>
      <c r="BI775" s="330"/>
      <c r="BJ775" s="29"/>
      <c r="BK775" s="1"/>
    </row>
    <row r="776" spans="1:63" x14ac:dyDescent="0.25">
      <c r="A776" s="1"/>
      <c r="B776" s="27"/>
      <c r="C776" s="332" t="s">
        <v>90</v>
      </c>
      <c r="D776" s="333"/>
      <c r="E776" s="72" t="str">
        <f ca="1">IFERROR(INDEX('Staff List'!$K$9:$K$358, MATCH(M781, 'Staff List'!$B$9:$B$358, 0)), "")</f>
        <v/>
      </c>
      <c r="F776" s="317" t="str">
        <f ca="1">IFERROR(IF(INDEX('Staff List'!$D$9:$D$358, MATCH(M781, 'Staff List'!$B$9:$B$358, 0))="", "", INDEX('Staff List'!$D$9:$D$358, MATCH(M781, 'Staff List'!$B$9:$B$358, 0))), "")</f>
        <v/>
      </c>
      <c r="G776" s="313"/>
      <c r="H776" s="313"/>
      <c r="I776" s="313"/>
      <c r="J776" s="313"/>
      <c r="K776" s="313"/>
      <c r="L776" s="313"/>
      <c r="M776" s="331"/>
      <c r="N776" s="28"/>
      <c r="O776" s="332" t="s">
        <v>90</v>
      </c>
      <c r="P776" s="333"/>
      <c r="Q776" s="72" t="str">
        <f ca="1">IFERROR(INDEX('Staff List'!$K$9:$K$358, MATCH(Y781, 'Staff List'!$B$9:$B$358, 0)), "")</f>
        <v/>
      </c>
      <c r="R776" s="317" t="str">
        <f ca="1">IFERROR(IF(INDEX('Staff List'!$D$9:$D$358, MATCH(Y781, 'Staff List'!$B$9:$B$358, 0))="", "", INDEX('Staff List'!$D$9:$D$358, MATCH(Y781, 'Staff List'!$B$9:$B$358, 0))), "")</f>
        <v/>
      </c>
      <c r="S776" s="313"/>
      <c r="T776" s="313"/>
      <c r="U776" s="313"/>
      <c r="V776" s="313"/>
      <c r="W776" s="313"/>
      <c r="X776" s="313"/>
      <c r="Y776" s="331"/>
      <c r="Z776" s="28"/>
      <c r="AA776" s="332" t="s">
        <v>90</v>
      </c>
      <c r="AB776" s="333"/>
      <c r="AC776" s="72" t="str">
        <f ca="1">IFERROR(INDEX('Staff List'!$K$9:$K$358, MATCH(AK781, 'Staff List'!$B$9:$B$358, 0)), "")</f>
        <v/>
      </c>
      <c r="AD776" s="317" t="str">
        <f ca="1">IFERROR(IF(INDEX('Staff List'!$D$9:$D$358, MATCH(AK781, 'Staff List'!$B$9:$B$358, 0))="", "", INDEX('Staff List'!$D$9:$D$358, MATCH(AK781, 'Staff List'!$B$9:$B$358, 0))), "")</f>
        <v/>
      </c>
      <c r="AE776" s="313"/>
      <c r="AF776" s="313"/>
      <c r="AG776" s="313"/>
      <c r="AH776" s="313"/>
      <c r="AI776" s="313"/>
      <c r="AJ776" s="313"/>
      <c r="AK776" s="331"/>
      <c r="AL776" s="28"/>
      <c r="AM776" s="332" t="s">
        <v>90</v>
      </c>
      <c r="AN776" s="333"/>
      <c r="AO776" s="72" t="str">
        <f ca="1">IFERROR(INDEX('Staff List'!$K$9:$K$358, MATCH(AW781, 'Staff List'!$B$9:$B$358, 0)), "")</f>
        <v/>
      </c>
      <c r="AP776" s="317" t="str">
        <f ca="1">IFERROR(IF(INDEX('Staff List'!$D$9:$D$358, MATCH(AW781, 'Staff List'!$B$9:$B$358, 0))="", "", INDEX('Staff List'!$D$9:$D$358, MATCH(AW781, 'Staff List'!$B$9:$B$358, 0))), "")</f>
        <v/>
      </c>
      <c r="AQ776" s="313"/>
      <c r="AR776" s="313"/>
      <c r="AS776" s="313"/>
      <c r="AT776" s="313"/>
      <c r="AU776" s="313"/>
      <c r="AV776" s="313"/>
      <c r="AW776" s="331"/>
      <c r="AX776" s="28"/>
      <c r="AY776" s="332" t="s">
        <v>90</v>
      </c>
      <c r="AZ776" s="333"/>
      <c r="BA776" s="72" t="str">
        <f ca="1">IFERROR(INDEX('Staff List'!$K$9:$K$358, MATCH(BI781, 'Staff List'!$B$9:$B$358, 0)), "")</f>
        <v/>
      </c>
      <c r="BB776" s="317" t="str">
        <f ca="1">IFERROR(IF(INDEX('Staff List'!$D$9:$D$358, MATCH(BI781, 'Staff List'!$B$9:$B$358, 0))="", "", INDEX('Staff List'!$D$9:$D$358, MATCH(BI781, 'Staff List'!$B$9:$B$358, 0))), "")</f>
        <v/>
      </c>
      <c r="BC776" s="313"/>
      <c r="BD776" s="313"/>
      <c r="BE776" s="313"/>
      <c r="BF776" s="313"/>
      <c r="BG776" s="313"/>
      <c r="BH776" s="313"/>
      <c r="BI776" s="331"/>
      <c r="BJ776" s="29"/>
      <c r="BK776" s="1"/>
    </row>
    <row r="777" spans="1:63" x14ac:dyDescent="0.25">
      <c r="A777" s="1"/>
      <c r="B777" s="27"/>
      <c r="C777" s="314" t="s">
        <v>95</v>
      </c>
      <c r="D777" s="315"/>
      <c r="E777" s="315"/>
      <c r="F777" s="325"/>
      <c r="G777" s="73" t="str">
        <f ca="1">IFERROR(INDEX('Staff List'!$H$9:$H$358, MATCH(M781, 'Staff List'!$B$9:$B$358, 0)), "")</f>
        <v/>
      </c>
      <c r="H777" s="323" t="str">
        <f ca="1">IFERROR(INDEX('Staff List'!$AU$6:$AU$10, MATCH(G777, 'Staff List'!$AJ$6:$AJ$10, 0)), "")</f>
        <v/>
      </c>
      <c r="I777" s="324"/>
      <c r="J777" s="324"/>
      <c r="K777" s="324"/>
      <c r="L777" s="324"/>
      <c r="M777" s="331"/>
      <c r="N777" s="28"/>
      <c r="O777" s="314" t="s">
        <v>95</v>
      </c>
      <c r="P777" s="315"/>
      <c r="Q777" s="315"/>
      <c r="R777" s="325"/>
      <c r="S777" s="73" t="str">
        <f ca="1">IFERROR(INDEX('Staff List'!$H$9:$H$358, MATCH(Y781, 'Staff List'!$B$9:$B$358, 0)), "")</f>
        <v/>
      </c>
      <c r="T777" s="323" t="str">
        <f ca="1">IFERROR(INDEX('Staff List'!$AU$6:$AU$10, MATCH(S777, 'Staff List'!$AJ$6:$AJ$10, 0)), "")</f>
        <v/>
      </c>
      <c r="U777" s="324"/>
      <c r="V777" s="324"/>
      <c r="W777" s="324"/>
      <c r="X777" s="324"/>
      <c r="Y777" s="331"/>
      <c r="Z777" s="28"/>
      <c r="AA777" s="314" t="s">
        <v>95</v>
      </c>
      <c r="AB777" s="315"/>
      <c r="AC777" s="315"/>
      <c r="AD777" s="325"/>
      <c r="AE777" s="73" t="str">
        <f ca="1">IFERROR(INDEX('Staff List'!$H$9:$H$358, MATCH(AK781, 'Staff List'!$B$9:$B$358, 0)), "")</f>
        <v/>
      </c>
      <c r="AF777" s="323" t="str">
        <f ca="1">IFERROR(INDEX('Staff List'!$AU$6:$AU$10, MATCH(AE777, 'Staff List'!$AJ$6:$AJ$10, 0)), "")</f>
        <v/>
      </c>
      <c r="AG777" s="324"/>
      <c r="AH777" s="324"/>
      <c r="AI777" s="324"/>
      <c r="AJ777" s="324"/>
      <c r="AK777" s="331"/>
      <c r="AL777" s="28"/>
      <c r="AM777" s="314" t="s">
        <v>95</v>
      </c>
      <c r="AN777" s="315"/>
      <c r="AO777" s="315"/>
      <c r="AP777" s="325"/>
      <c r="AQ777" s="73" t="str">
        <f ca="1">IFERROR(INDEX('Staff List'!$H$9:$H$358, MATCH(AW781, 'Staff List'!$B$9:$B$358, 0)), "")</f>
        <v/>
      </c>
      <c r="AR777" s="323" t="str">
        <f ca="1">IFERROR(INDEX('Staff List'!$AU$6:$AU$10, MATCH(AQ777, 'Staff List'!$AJ$6:$AJ$10, 0)), "")</f>
        <v/>
      </c>
      <c r="AS777" s="324"/>
      <c r="AT777" s="324"/>
      <c r="AU777" s="324"/>
      <c r="AV777" s="324"/>
      <c r="AW777" s="331"/>
      <c r="AX777" s="28"/>
      <c r="AY777" s="314" t="s">
        <v>95</v>
      </c>
      <c r="AZ777" s="315"/>
      <c r="BA777" s="315"/>
      <c r="BB777" s="325"/>
      <c r="BC777" s="73" t="str">
        <f ca="1">IFERROR(INDEX('Staff List'!$H$9:$H$358, MATCH(BI781, 'Staff List'!$B$9:$B$358, 0)), "")</f>
        <v/>
      </c>
      <c r="BD777" s="323" t="str">
        <f ca="1">IFERROR(INDEX('Staff List'!$AU$6:$AU$10, MATCH(BC777, 'Staff List'!$AJ$6:$AJ$10, 0)), "")</f>
        <v/>
      </c>
      <c r="BE777" s="324"/>
      <c r="BF777" s="324"/>
      <c r="BG777" s="324"/>
      <c r="BH777" s="324"/>
      <c r="BI777" s="331"/>
      <c r="BJ777" s="29"/>
      <c r="BK777" s="1"/>
    </row>
    <row r="778" spans="1:63" x14ac:dyDescent="0.25">
      <c r="A778" s="1"/>
      <c r="B778" s="27"/>
      <c r="C778" s="314" t="s">
        <v>94</v>
      </c>
      <c r="D778" s="315"/>
      <c r="E778" s="315"/>
      <c r="F778" s="315"/>
      <c r="G778" s="74" t="str">
        <f ca="1">IFERROR(INDEX('Staff List'!$G$9:$G$358, MATCH(M781, 'Staff List'!$B$9:$B$358, 0)), "")</f>
        <v/>
      </c>
      <c r="H778" s="317" t="str">
        <f ca="1">IFERROR(INDEX('Staff List'!$AP$6:$AP$8, MATCH(G778, 'Staff List'!$AI$6:$AI$8, 0)), "")</f>
        <v/>
      </c>
      <c r="I778" s="313"/>
      <c r="J778" s="313"/>
      <c r="K778" s="313"/>
      <c r="L778" s="313"/>
      <c r="M778" s="331"/>
      <c r="N778" s="28"/>
      <c r="O778" s="314" t="s">
        <v>94</v>
      </c>
      <c r="P778" s="315"/>
      <c r="Q778" s="315"/>
      <c r="R778" s="315"/>
      <c r="S778" s="74" t="str">
        <f ca="1">IFERROR(INDEX('Staff List'!$G$9:$G$358, MATCH(Y781, 'Staff List'!$B$9:$B$358, 0)), "")</f>
        <v/>
      </c>
      <c r="T778" s="317" t="str">
        <f ca="1">IFERROR(INDEX('Staff List'!$AP$6:$AP$8, MATCH(S778, 'Staff List'!$AI$6:$AI$8, 0)), "")</f>
        <v/>
      </c>
      <c r="U778" s="313"/>
      <c r="V778" s="313"/>
      <c r="W778" s="313"/>
      <c r="X778" s="313"/>
      <c r="Y778" s="331"/>
      <c r="Z778" s="28"/>
      <c r="AA778" s="314" t="s">
        <v>94</v>
      </c>
      <c r="AB778" s="315"/>
      <c r="AC778" s="315"/>
      <c r="AD778" s="315"/>
      <c r="AE778" s="74" t="str">
        <f ca="1">IFERROR(INDEX('Staff List'!$G$9:$G$358, MATCH(AK781, 'Staff List'!$B$9:$B$358, 0)), "")</f>
        <v/>
      </c>
      <c r="AF778" s="317" t="str">
        <f ca="1">IFERROR(INDEX('Staff List'!$AP$6:$AP$8, MATCH(AE778, 'Staff List'!$AI$6:$AI$8, 0)), "")</f>
        <v/>
      </c>
      <c r="AG778" s="313"/>
      <c r="AH778" s="313"/>
      <c r="AI778" s="313"/>
      <c r="AJ778" s="313"/>
      <c r="AK778" s="331"/>
      <c r="AL778" s="28"/>
      <c r="AM778" s="314" t="s">
        <v>94</v>
      </c>
      <c r="AN778" s="315"/>
      <c r="AO778" s="315"/>
      <c r="AP778" s="315"/>
      <c r="AQ778" s="74" t="str">
        <f ca="1">IFERROR(INDEX('Staff List'!$G$9:$G$358, MATCH(AW781, 'Staff List'!$B$9:$B$358, 0)), "")</f>
        <v/>
      </c>
      <c r="AR778" s="317" t="str">
        <f ca="1">IFERROR(INDEX('Staff List'!$AP$6:$AP$8, MATCH(AQ778, 'Staff List'!$AI$6:$AI$8, 0)), "")</f>
        <v/>
      </c>
      <c r="AS778" s="313"/>
      <c r="AT778" s="313"/>
      <c r="AU778" s="313"/>
      <c r="AV778" s="313"/>
      <c r="AW778" s="331"/>
      <c r="AX778" s="28"/>
      <c r="AY778" s="314" t="s">
        <v>94</v>
      </c>
      <c r="AZ778" s="315"/>
      <c r="BA778" s="315"/>
      <c r="BB778" s="315"/>
      <c r="BC778" s="74" t="str">
        <f ca="1">IFERROR(INDEX('Staff List'!$G$9:$G$358, MATCH(BI781, 'Staff List'!$B$9:$B$358, 0)), "")</f>
        <v/>
      </c>
      <c r="BD778" s="317" t="str">
        <f ca="1">IFERROR(INDEX('Staff List'!$AP$6:$AP$8, MATCH(BC778, 'Staff List'!$AI$6:$AI$8, 0)), "")</f>
        <v/>
      </c>
      <c r="BE778" s="313"/>
      <c r="BF778" s="313"/>
      <c r="BG778" s="313"/>
      <c r="BH778" s="313"/>
      <c r="BI778" s="331"/>
      <c r="BJ778" s="29"/>
      <c r="BK778" s="1"/>
    </row>
    <row r="779" spans="1:63" x14ac:dyDescent="0.25">
      <c r="A779" s="1"/>
      <c r="B779" s="27"/>
      <c r="C779" s="314" t="s">
        <v>97</v>
      </c>
      <c r="D779" s="315"/>
      <c r="E779" s="315"/>
      <c r="F779" s="319"/>
      <c r="G779" s="320"/>
      <c r="H779" s="317" t="str">
        <f ca="1">IFERROR(INDEX('Staff List'!$AT$6:$AT$8, MATCH(E776, 'Staff List'!$AM$6:$AM$8, 0)), "")</f>
        <v/>
      </c>
      <c r="I779" s="313"/>
      <c r="J779" s="313"/>
      <c r="K779" s="313"/>
      <c r="L779" s="313"/>
      <c r="M779" s="75" t="e">
        <f ca="1">INDEX($BY$2:$BY$401, MATCH(M782, $BT$2:$BT$401, 0))</f>
        <v>#N/A</v>
      </c>
      <c r="N779" s="28"/>
      <c r="O779" s="314" t="s">
        <v>97</v>
      </c>
      <c r="P779" s="315"/>
      <c r="Q779" s="315"/>
      <c r="R779" s="319"/>
      <c r="S779" s="320"/>
      <c r="T779" s="317" t="str">
        <f ca="1">IFERROR(INDEX('Staff List'!$AT$6:$AT$8, MATCH(Q776, 'Staff List'!$AM$6:$AM$8, 0)), "")</f>
        <v/>
      </c>
      <c r="U779" s="313"/>
      <c r="V779" s="313"/>
      <c r="W779" s="313"/>
      <c r="X779" s="313"/>
      <c r="Y779" s="75" t="e">
        <f ca="1">INDEX($BY$2:$BY$401, MATCH(Y782, $BT$2:$BT$401, 0))</f>
        <v>#N/A</v>
      </c>
      <c r="Z779" s="28"/>
      <c r="AA779" s="314" t="s">
        <v>97</v>
      </c>
      <c r="AB779" s="315"/>
      <c r="AC779" s="315"/>
      <c r="AD779" s="319"/>
      <c r="AE779" s="320"/>
      <c r="AF779" s="317" t="str">
        <f ca="1">IFERROR(INDEX('Staff List'!$AT$6:$AT$8, MATCH(AC776, 'Staff List'!$AM$6:$AM$8, 0)), "")</f>
        <v/>
      </c>
      <c r="AG779" s="313"/>
      <c r="AH779" s="313"/>
      <c r="AI779" s="313"/>
      <c r="AJ779" s="313"/>
      <c r="AK779" s="75" t="e">
        <f ca="1">INDEX($BY$2:$BY$401, MATCH(AK782, $BT$2:$BT$401, 0))</f>
        <v>#N/A</v>
      </c>
      <c r="AL779" s="28"/>
      <c r="AM779" s="314" t="s">
        <v>97</v>
      </c>
      <c r="AN779" s="315"/>
      <c r="AO779" s="315"/>
      <c r="AP779" s="319"/>
      <c r="AQ779" s="320"/>
      <c r="AR779" s="317" t="str">
        <f ca="1">IFERROR(INDEX('Staff List'!$AT$6:$AT$8, MATCH(AO776, 'Staff List'!$AM$6:$AM$8, 0)), "")</f>
        <v/>
      </c>
      <c r="AS779" s="313"/>
      <c r="AT779" s="313"/>
      <c r="AU779" s="313"/>
      <c r="AV779" s="313"/>
      <c r="AW779" s="75" t="e">
        <f ca="1">INDEX($BY$2:$BY$401, MATCH(AW782, $BT$2:$BT$401, 0))</f>
        <v>#N/A</v>
      </c>
      <c r="AX779" s="28"/>
      <c r="AY779" s="314" t="s">
        <v>97</v>
      </c>
      <c r="AZ779" s="315"/>
      <c r="BA779" s="315"/>
      <c r="BB779" s="319"/>
      <c r="BC779" s="320"/>
      <c r="BD779" s="317" t="str">
        <f ca="1">IFERROR(INDEX('Staff List'!$AT$6:$AT$8, MATCH(BA776, 'Staff List'!$AM$6:$AM$8, 0)), "")</f>
        <v/>
      </c>
      <c r="BE779" s="313"/>
      <c r="BF779" s="313"/>
      <c r="BG779" s="313"/>
      <c r="BH779" s="313"/>
      <c r="BI779" s="75" t="e">
        <f ca="1">INDEX($BY$2:$BY$401, MATCH(BI782, $BT$2:$BT$401, 0))</f>
        <v>#N/A</v>
      </c>
      <c r="BJ779" s="29"/>
      <c r="BK779" s="1"/>
    </row>
    <row r="780" spans="1:63" x14ac:dyDescent="0.25">
      <c r="A780" s="1"/>
      <c r="B780" s="27"/>
      <c r="C780" s="314" t="s">
        <v>93</v>
      </c>
      <c r="D780" s="315"/>
      <c r="E780" s="316"/>
      <c r="F780" s="313" t="str">
        <f ca="1">IFERROR(IF(INDEX('Staff List'!$M$9:$M$358, MATCH(M781, 'Staff List'!$B$9:$B$358, 0))="", "", INDEX('Staff List'!$M$9:$M$358, MATCH(M781, 'Staff List'!$B$9:$B$358, 0))), "")</f>
        <v/>
      </c>
      <c r="G780" s="313"/>
      <c r="H780" s="313"/>
      <c r="I780" s="313"/>
      <c r="J780" s="313"/>
      <c r="K780" s="313"/>
      <c r="L780" s="313"/>
      <c r="M780" s="75" t="str">
        <f ca="1">IFERROR(INDEX($BO$2:$BO$351, MATCH(M779, $BP$2:$BP$351, 0)), "")</f>
        <v/>
      </c>
      <c r="N780" s="28"/>
      <c r="O780" s="314" t="s">
        <v>93</v>
      </c>
      <c r="P780" s="315"/>
      <c r="Q780" s="316"/>
      <c r="R780" s="313" t="str">
        <f ca="1">IFERROR(IF(INDEX('Staff List'!$M$9:$M$358, MATCH(Y781, 'Staff List'!$B$9:$B$358, 0))="", "", INDEX('Staff List'!$M$9:$M$358, MATCH(Y781, 'Staff List'!$B$9:$B$358, 0))), "")</f>
        <v/>
      </c>
      <c r="S780" s="313"/>
      <c r="T780" s="313"/>
      <c r="U780" s="313"/>
      <c r="V780" s="313"/>
      <c r="W780" s="313"/>
      <c r="X780" s="313"/>
      <c r="Y780" s="75" t="str">
        <f ca="1">IFERROR(INDEX($BO$2:$BO$351, MATCH(Y779, $BP$2:$BP$351, 0)), "")</f>
        <v/>
      </c>
      <c r="Z780" s="28"/>
      <c r="AA780" s="314" t="s">
        <v>93</v>
      </c>
      <c r="AB780" s="315"/>
      <c r="AC780" s="316"/>
      <c r="AD780" s="313" t="str">
        <f ca="1">IFERROR(IF(INDEX('Staff List'!$M$9:$M$358, MATCH(AK781, 'Staff List'!$B$9:$B$358, 0))="", "", INDEX('Staff List'!$M$9:$M$358, MATCH(AK781, 'Staff List'!$B$9:$B$358, 0))), "")</f>
        <v/>
      </c>
      <c r="AE780" s="313"/>
      <c r="AF780" s="313"/>
      <c r="AG780" s="313"/>
      <c r="AH780" s="313"/>
      <c r="AI780" s="313"/>
      <c r="AJ780" s="313"/>
      <c r="AK780" s="75" t="str">
        <f ca="1">IFERROR(INDEX($BO$2:$BO$351, MATCH(AK779, $BP$2:$BP$351, 0)), "")</f>
        <v/>
      </c>
      <c r="AL780" s="28"/>
      <c r="AM780" s="314" t="s">
        <v>93</v>
      </c>
      <c r="AN780" s="315"/>
      <c r="AO780" s="316"/>
      <c r="AP780" s="313" t="str">
        <f ca="1">IFERROR(IF(INDEX('Staff List'!$M$9:$M$358, MATCH(AW781, 'Staff List'!$B$9:$B$358, 0))="", "", INDEX('Staff List'!$M$9:$M$358, MATCH(AW781, 'Staff List'!$B$9:$B$358, 0))), "")</f>
        <v/>
      </c>
      <c r="AQ780" s="313"/>
      <c r="AR780" s="313"/>
      <c r="AS780" s="313"/>
      <c r="AT780" s="313"/>
      <c r="AU780" s="313"/>
      <c r="AV780" s="313"/>
      <c r="AW780" s="75" t="str">
        <f ca="1">IFERROR(INDEX($BO$2:$BO$351, MATCH(AW779, $BP$2:$BP$351, 0)), "")</f>
        <v/>
      </c>
      <c r="AX780" s="28"/>
      <c r="AY780" s="314" t="s">
        <v>93</v>
      </c>
      <c r="AZ780" s="315"/>
      <c r="BA780" s="316"/>
      <c r="BB780" s="313" t="str">
        <f ca="1">IFERROR(IF(INDEX('Staff List'!$M$9:$M$358, MATCH(BI781, 'Staff List'!$B$9:$B$358, 0))="", "", INDEX('Staff List'!$M$9:$M$358, MATCH(BI781, 'Staff List'!$B$9:$B$358, 0))), "")</f>
        <v/>
      </c>
      <c r="BC780" s="313"/>
      <c r="BD780" s="313"/>
      <c r="BE780" s="313"/>
      <c r="BF780" s="313"/>
      <c r="BG780" s="313"/>
      <c r="BH780" s="313"/>
      <c r="BI780" s="75" t="str">
        <f ca="1">IFERROR(INDEX($BO$2:$BO$351, MATCH(BI779, $BP$2:$BP$351, 0)), "")</f>
        <v/>
      </c>
      <c r="BJ780" s="29"/>
      <c r="BK780" s="1"/>
    </row>
    <row r="781" spans="1:63" x14ac:dyDescent="0.25">
      <c r="A781" s="1"/>
      <c r="B781" s="27"/>
      <c r="C781" s="314" t="s">
        <v>92</v>
      </c>
      <c r="D781" s="315"/>
      <c r="E781" s="316"/>
      <c r="F781" s="317" t="str">
        <f ca="1">IFERROR(IF(INDEX('Staff List'!$Q$9:$Q$358, MATCH(M781, 'Staff List'!$B$9:$B$358, 0))="", "", INDEX('Staff List'!$Q$9:$Q$358, MATCH(M781, 'Staff List'!$B$9:$B$358, 0))), "")</f>
        <v/>
      </c>
      <c r="G781" s="313"/>
      <c r="H781" s="313"/>
      <c r="I781" s="313"/>
      <c r="J781" s="313"/>
      <c r="K781" s="313"/>
      <c r="L781" s="313"/>
      <c r="M781" s="75" t="str">
        <f ca="1">IFERROR(IF(M779="", "", INDEX($BN$2:$BN$351, MATCH(M779, $BP$2:$BP$351, 0))), "")</f>
        <v/>
      </c>
      <c r="N781" s="28"/>
      <c r="O781" s="314" t="s">
        <v>92</v>
      </c>
      <c r="P781" s="315"/>
      <c r="Q781" s="316"/>
      <c r="R781" s="317" t="str">
        <f ca="1">IFERROR(IF(INDEX('Staff List'!$Q$9:$Q$358, MATCH(Y781, 'Staff List'!$B$9:$B$358, 0))="", "", INDEX('Staff List'!$Q$9:$Q$358, MATCH(Y781, 'Staff List'!$B$9:$B$358, 0))), "")</f>
        <v/>
      </c>
      <c r="S781" s="313"/>
      <c r="T781" s="313"/>
      <c r="U781" s="313"/>
      <c r="V781" s="313"/>
      <c r="W781" s="313"/>
      <c r="X781" s="313"/>
      <c r="Y781" s="75" t="str">
        <f ca="1">IFERROR(IF(Y779="", "", INDEX($BN$2:$BN$351, MATCH(Y779, $BP$2:$BP$351, 0))), "")</f>
        <v/>
      </c>
      <c r="Z781" s="28"/>
      <c r="AA781" s="314" t="s">
        <v>92</v>
      </c>
      <c r="AB781" s="315"/>
      <c r="AC781" s="316"/>
      <c r="AD781" s="317" t="str">
        <f ca="1">IFERROR(IF(INDEX('Staff List'!$Q$9:$Q$358, MATCH(AK781, 'Staff List'!$B$9:$B$358, 0))="", "", INDEX('Staff List'!$Q$9:$Q$358, MATCH(AK781, 'Staff List'!$B$9:$B$358, 0))), "")</f>
        <v/>
      </c>
      <c r="AE781" s="313"/>
      <c r="AF781" s="313"/>
      <c r="AG781" s="313"/>
      <c r="AH781" s="313"/>
      <c r="AI781" s="313"/>
      <c r="AJ781" s="313"/>
      <c r="AK781" s="75" t="str">
        <f ca="1">IFERROR(IF(AK779="", "", INDEX($BN$2:$BN$351, MATCH(AK779, $BP$2:$BP$351, 0))), "")</f>
        <v/>
      </c>
      <c r="AL781" s="28"/>
      <c r="AM781" s="314" t="s">
        <v>92</v>
      </c>
      <c r="AN781" s="315"/>
      <c r="AO781" s="316"/>
      <c r="AP781" s="317" t="str">
        <f ca="1">IFERROR(IF(INDEX('Staff List'!$Q$9:$Q$358, MATCH(AW781, 'Staff List'!$B$9:$B$358, 0))="", "", INDEX('Staff List'!$Q$9:$Q$358, MATCH(AW781, 'Staff List'!$B$9:$B$358, 0))), "")</f>
        <v/>
      </c>
      <c r="AQ781" s="313"/>
      <c r="AR781" s="313"/>
      <c r="AS781" s="313"/>
      <c r="AT781" s="313"/>
      <c r="AU781" s="313"/>
      <c r="AV781" s="313"/>
      <c r="AW781" s="75" t="str">
        <f ca="1">IFERROR(IF(AW779="", "", INDEX($BN$2:$BN$351, MATCH(AW779, $BP$2:$BP$351, 0))), "")</f>
        <v/>
      </c>
      <c r="AX781" s="28"/>
      <c r="AY781" s="314" t="s">
        <v>92</v>
      </c>
      <c r="AZ781" s="315"/>
      <c r="BA781" s="316"/>
      <c r="BB781" s="317" t="str">
        <f ca="1">IFERROR(IF(INDEX('Staff List'!$Q$9:$Q$358, MATCH(BI781, 'Staff List'!$B$9:$B$358, 0))="", "", INDEX('Staff List'!$Q$9:$Q$358, MATCH(BI781, 'Staff List'!$B$9:$B$358, 0))), "")</f>
        <v/>
      </c>
      <c r="BC781" s="313"/>
      <c r="BD781" s="313"/>
      <c r="BE781" s="313"/>
      <c r="BF781" s="313"/>
      <c r="BG781" s="313"/>
      <c r="BH781" s="313"/>
      <c r="BI781" s="75" t="str">
        <f ca="1">IFERROR(IF(BI779="", "", INDEX($BN$2:$BN$351, MATCH(BI779, $BP$2:$BP$351, 0))), "")</f>
        <v/>
      </c>
      <c r="BJ781" s="29"/>
      <c r="BK781" s="1"/>
    </row>
    <row r="782" spans="1:63" x14ac:dyDescent="0.25">
      <c r="A782" s="1"/>
      <c r="B782" s="27"/>
      <c r="C782" s="318" t="s">
        <v>96</v>
      </c>
      <c r="D782" s="319"/>
      <c r="E782" s="320"/>
      <c r="F782" s="321" t="str">
        <f ca="1">IFERROR(IF(INDEX('Staff List'!$U$9:$U$358, MATCH(M781, 'Staff List'!$B$9:$B$358, 0))="", "", INDEX('Staff List'!$U$9:$U$358, MATCH(M781, 'Staff List'!$B$9:$B$358, 0))), "")</f>
        <v/>
      </c>
      <c r="G782" s="322"/>
      <c r="H782" s="322"/>
      <c r="I782" s="322"/>
      <c r="J782" s="322"/>
      <c r="K782" s="322"/>
      <c r="L782" s="322"/>
      <c r="M782" s="81">
        <f ca="1">BI772+1</f>
        <v>870</v>
      </c>
      <c r="N782" s="28"/>
      <c r="O782" s="318" t="s">
        <v>96</v>
      </c>
      <c r="P782" s="319"/>
      <c r="Q782" s="320"/>
      <c r="R782" s="321" t="str">
        <f ca="1">IFERROR(IF(INDEX('Staff List'!$U$9:$U$358, MATCH(Y781, 'Staff List'!$B$9:$B$358, 0))="", "", INDEX('Staff List'!$U$9:$U$358, MATCH(Y781, 'Staff List'!$B$9:$B$358, 0))), "")</f>
        <v/>
      </c>
      <c r="S782" s="322"/>
      <c r="T782" s="322"/>
      <c r="U782" s="322"/>
      <c r="V782" s="322"/>
      <c r="W782" s="322"/>
      <c r="X782" s="322"/>
      <c r="Y782" s="81">
        <f ca="1">M782+1</f>
        <v>871</v>
      </c>
      <c r="Z782" s="28"/>
      <c r="AA782" s="318" t="s">
        <v>96</v>
      </c>
      <c r="AB782" s="319"/>
      <c r="AC782" s="320"/>
      <c r="AD782" s="321" t="str">
        <f ca="1">IFERROR(IF(INDEX('Staff List'!$U$9:$U$358, MATCH(AK781, 'Staff List'!$B$9:$B$358, 0))="", "", INDEX('Staff List'!$U$9:$U$358, MATCH(AK781, 'Staff List'!$B$9:$B$358, 0))), "")</f>
        <v/>
      </c>
      <c r="AE782" s="322"/>
      <c r="AF782" s="322"/>
      <c r="AG782" s="322"/>
      <c r="AH782" s="322"/>
      <c r="AI782" s="322"/>
      <c r="AJ782" s="322"/>
      <c r="AK782" s="81">
        <f ca="1">Y782+1</f>
        <v>872</v>
      </c>
      <c r="AL782" s="28"/>
      <c r="AM782" s="318" t="s">
        <v>96</v>
      </c>
      <c r="AN782" s="319"/>
      <c r="AO782" s="320"/>
      <c r="AP782" s="321" t="str">
        <f ca="1">IFERROR(IF(INDEX('Staff List'!$U$9:$U$358, MATCH(AW781, 'Staff List'!$B$9:$B$358, 0))="", "", INDEX('Staff List'!$U$9:$U$358, MATCH(AW781, 'Staff List'!$B$9:$B$358, 0))), "")</f>
        <v/>
      </c>
      <c r="AQ782" s="322"/>
      <c r="AR782" s="322"/>
      <c r="AS782" s="322"/>
      <c r="AT782" s="322"/>
      <c r="AU782" s="322"/>
      <c r="AV782" s="322"/>
      <c r="AW782" s="81">
        <f ca="1">AK782+1</f>
        <v>873</v>
      </c>
      <c r="AX782" s="28"/>
      <c r="AY782" s="318" t="s">
        <v>96</v>
      </c>
      <c r="AZ782" s="319"/>
      <c r="BA782" s="320"/>
      <c r="BB782" s="321" t="str">
        <f ca="1">IFERROR(IF(INDEX('Staff List'!$U$9:$U$358, MATCH(BI781, 'Staff List'!$B$9:$B$358, 0))="", "", INDEX('Staff List'!$U$9:$U$358, MATCH(BI781, 'Staff List'!$B$9:$B$358, 0))), "")</f>
        <v/>
      </c>
      <c r="BC782" s="322"/>
      <c r="BD782" s="322"/>
      <c r="BE782" s="322"/>
      <c r="BF782" s="322"/>
      <c r="BG782" s="322"/>
      <c r="BH782" s="322"/>
      <c r="BI782" s="81">
        <f ca="1">AW782+1</f>
        <v>874</v>
      </c>
      <c r="BJ782" s="29"/>
      <c r="BK782" s="1"/>
    </row>
    <row r="783" spans="1:63" x14ac:dyDescent="0.25">
      <c r="A783" s="1"/>
      <c r="B783" s="27"/>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c r="BA783" s="28"/>
      <c r="BB783" s="28"/>
      <c r="BC783" s="28"/>
      <c r="BD783" s="28"/>
      <c r="BE783" s="28"/>
      <c r="BF783" s="28"/>
      <c r="BG783" s="28"/>
      <c r="BH783" s="28"/>
      <c r="BI783" s="28"/>
      <c r="BJ783" s="29"/>
      <c r="BK783" s="1"/>
    </row>
    <row r="784" spans="1:63" x14ac:dyDescent="0.25">
      <c r="A784" s="1"/>
      <c r="B784" s="27"/>
      <c r="C784" s="121" t="str">
        <f ca="1">"Tier "&amp;M790&amp;""</f>
        <v xml:space="preserve">Tier </v>
      </c>
      <c r="D784" s="122"/>
      <c r="E784" s="122"/>
      <c r="F784" s="122"/>
      <c r="G784" s="122"/>
      <c r="H784" s="122"/>
      <c r="I784" s="122"/>
      <c r="J784" s="122"/>
      <c r="K784" s="122"/>
      <c r="L784" s="122"/>
      <c r="M784" s="239"/>
      <c r="N784" s="28"/>
      <c r="O784" s="121" t="str">
        <f ca="1">"Tier "&amp;Y790&amp;""</f>
        <v xml:space="preserve">Tier </v>
      </c>
      <c r="P784" s="122"/>
      <c r="Q784" s="122"/>
      <c r="R784" s="122"/>
      <c r="S784" s="122"/>
      <c r="T784" s="122"/>
      <c r="U784" s="122"/>
      <c r="V784" s="122"/>
      <c r="W784" s="122"/>
      <c r="X784" s="122"/>
      <c r="Y784" s="239"/>
      <c r="Z784" s="28"/>
      <c r="AA784" s="121" t="str">
        <f ca="1">"Tier "&amp;AK790&amp;""</f>
        <v xml:space="preserve">Tier </v>
      </c>
      <c r="AB784" s="122"/>
      <c r="AC784" s="122"/>
      <c r="AD784" s="122"/>
      <c r="AE784" s="122"/>
      <c r="AF784" s="122"/>
      <c r="AG784" s="122"/>
      <c r="AH784" s="122"/>
      <c r="AI784" s="122"/>
      <c r="AJ784" s="122"/>
      <c r="AK784" s="239"/>
      <c r="AL784" s="28"/>
      <c r="AM784" s="121" t="str">
        <f ca="1">"Tier "&amp;AW790&amp;""</f>
        <v xml:space="preserve">Tier </v>
      </c>
      <c r="AN784" s="122"/>
      <c r="AO784" s="122"/>
      <c r="AP784" s="122"/>
      <c r="AQ784" s="122"/>
      <c r="AR784" s="122"/>
      <c r="AS784" s="122"/>
      <c r="AT784" s="122"/>
      <c r="AU784" s="122"/>
      <c r="AV784" s="122"/>
      <c r="AW784" s="239"/>
      <c r="AX784" s="28"/>
      <c r="AY784" s="121" t="str">
        <f ca="1">"Tier "&amp;BI790&amp;""</f>
        <v xml:space="preserve">Tier </v>
      </c>
      <c r="AZ784" s="122"/>
      <c r="BA784" s="122"/>
      <c r="BB784" s="122"/>
      <c r="BC784" s="122"/>
      <c r="BD784" s="122"/>
      <c r="BE784" s="122"/>
      <c r="BF784" s="122"/>
      <c r="BG784" s="122"/>
      <c r="BH784" s="122"/>
      <c r="BI784" s="239"/>
      <c r="BJ784" s="29"/>
      <c r="BK784" s="1"/>
    </row>
    <row r="785" spans="1:63" x14ac:dyDescent="0.25">
      <c r="A785" s="1"/>
      <c r="B785" s="27"/>
      <c r="C785" s="326" t="s">
        <v>91</v>
      </c>
      <c r="D785" s="325"/>
      <c r="E785" s="327"/>
      <c r="F785" s="328" t="str">
        <f ca="1">IFERROR(IF(INDEX('Staff List'!$C$9:$C$358, MATCH(M791, 'Staff List'!$B$9:$B$358, 0))="", "", INDEX('Staff List'!$C$9:$C$358, MATCH(M791, 'Staff List'!$B$9:$B$358, 0))), "")</f>
        <v/>
      </c>
      <c r="G785" s="329"/>
      <c r="H785" s="329"/>
      <c r="I785" s="329"/>
      <c r="J785" s="329"/>
      <c r="K785" s="329"/>
      <c r="L785" s="329"/>
      <c r="M785" s="330"/>
      <c r="N785" s="28"/>
      <c r="O785" s="326" t="s">
        <v>91</v>
      </c>
      <c r="P785" s="325"/>
      <c r="Q785" s="327"/>
      <c r="R785" s="328" t="str">
        <f ca="1">IFERROR(IF(INDEX('Staff List'!$C$9:$C$358, MATCH(Y791, 'Staff List'!$B$9:$B$358, 0))="", "", INDEX('Staff List'!$C$9:$C$358, MATCH(Y791, 'Staff List'!$B$9:$B$358, 0))), "")</f>
        <v/>
      </c>
      <c r="S785" s="329"/>
      <c r="T785" s="329"/>
      <c r="U785" s="329"/>
      <c r="V785" s="329"/>
      <c r="W785" s="329"/>
      <c r="X785" s="329"/>
      <c r="Y785" s="330"/>
      <c r="Z785" s="28"/>
      <c r="AA785" s="326" t="s">
        <v>91</v>
      </c>
      <c r="AB785" s="325"/>
      <c r="AC785" s="327"/>
      <c r="AD785" s="328" t="str">
        <f ca="1">IFERROR(IF(INDEX('Staff List'!$C$9:$C$358, MATCH(AK791, 'Staff List'!$B$9:$B$358, 0))="", "", INDEX('Staff List'!$C$9:$C$358, MATCH(AK791, 'Staff List'!$B$9:$B$358, 0))), "")</f>
        <v/>
      </c>
      <c r="AE785" s="329"/>
      <c r="AF785" s="329"/>
      <c r="AG785" s="329"/>
      <c r="AH785" s="329"/>
      <c r="AI785" s="329"/>
      <c r="AJ785" s="329"/>
      <c r="AK785" s="330"/>
      <c r="AL785" s="28"/>
      <c r="AM785" s="326" t="s">
        <v>91</v>
      </c>
      <c r="AN785" s="325"/>
      <c r="AO785" s="327"/>
      <c r="AP785" s="328" t="str">
        <f ca="1">IFERROR(IF(INDEX('Staff List'!$C$9:$C$358, MATCH(AW791, 'Staff List'!$B$9:$B$358, 0))="", "", INDEX('Staff List'!$C$9:$C$358, MATCH(AW791, 'Staff List'!$B$9:$B$358, 0))), "")</f>
        <v/>
      </c>
      <c r="AQ785" s="329"/>
      <c r="AR785" s="329"/>
      <c r="AS785" s="329"/>
      <c r="AT785" s="329"/>
      <c r="AU785" s="329"/>
      <c r="AV785" s="329"/>
      <c r="AW785" s="330"/>
      <c r="AX785" s="28"/>
      <c r="AY785" s="326" t="s">
        <v>91</v>
      </c>
      <c r="AZ785" s="325"/>
      <c r="BA785" s="327"/>
      <c r="BB785" s="328" t="str">
        <f ca="1">IFERROR(IF(INDEX('Staff List'!$C$9:$C$358, MATCH(BI791, 'Staff List'!$B$9:$B$358, 0))="", "", INDEX('Staff List'!$C$9:$C$358, MATCH(BI791, 'Staff List'!$B$9:$B$358, 0))), "")</f>
        <v/>
      </c>
      <c r="BC785" s="329"/>
      <c r="BD785" s="329"/>
      <c r="BE785" s="329"/>
      <c r="BF785" s="329"/>
      <c r="BG785" s="329"/>
      <c r="BH785" s="329"/>
      <c r="BI785" s="330"/>
      <c r="BJ785" s="29"/>
      <c r="BK785" s="1"/>
    </row>
    <row r="786" spans="1:63" x14ac:dyDescent="0.25">
      <c r="A786" s="1"/>
      <c r="B786" s="27"/>
      <c r="C786" s="332" t="s">
        <v>90</v>
      </c>
      <c r="D786" s="333"/>
      <c r="E786" s="72" t="str">
        <f ca="1">IFERROR(INDEX('Staff List'!$K$9:$K$358, MATCH(M791, 'Staff List'!$B$9:$B$358, 0)), "")</f>
        <v/>
      </c>
      <c r="F786" s="317" t="str">
        <f ca="1">IFERROR(IF(INDEX('Staff List'!$D$9:$D$358, MATCH(M791, 'Staff List'!$B$9:$B$358, 0))="", "", INDEX('Staff List'!$D$9:$D$358, MATCH(M791, 'Staff List'!$B$9:$B$358, 0))), "")</f>
        <v/>
      </c>
      <c r="G786" s="313"/>
      <c r="H786" s="313"/>
      <c r="I786" s="313"/>
      <c r="J786" s="313"/>
      <c r="K786" s="313"/>
      <c r="L786" s="313"/>
      <c r="M786" s="331"/>
      <c r="N786" s="28"/>
      <c r="O786" s="332" t="s">
        <v>90</v>
      </c>
      <c r="P786" s="333"/>
      <c r="Q786" s="72" t="str">
        <f ca="1">IFERROR(INDEX('Staff List'!$K$9:$K$358, MATCH(Y791, 'Staff List'!$B$9:$B$358, 0)), "")</f>
        <v/>
      </c>
      <c r="R786" s="317" t="str">
        <f ca="1">IFERROR(IF(INDEX('Staff List'!$D$9:$D$358, MATCH(Y791, 'Staff List'!$B$9:$B$358, 0))="", "", INDEX('Staff List'!$D$9:$D$358, MATCH(Y791, 'Staff List'!$B$9:$B$358, 0))), "")</f>
        <v/>
      </c>
      <c r="S786" s="313"/>
      <c r="T786" s="313"/>
      <c r="U786" s="313"/>
      <c r="V786" s="313"/>
      <c r="W786" s="313"/>
      <c r="X786" s="313"/>
      <c r="Y786" s="331"/>
      <c r="Z786" s="28"/>
      <c r="AA786" s="332" t="s">
        <v>90</v>
      </c>
      <c r="AB786" s="333"/>
      <c r="AC786" s="72" t="str">
        <f ca="1">IFERROR(INDEX('Staff List'!$K$9:$K$358, MATCH(AK791, 'Staff List'!$B$9:$B$358, 0)), "")</f>
        <v/>
      </c>
      <c r="AD786" s="317" t="str">
        <f ca="1">IFERROR(IF(INDEX('Staff List'!$D$9:$D$358, MATCH(AK791, 'Staff List'!$B$9:$B$358, 0))="", "", INDEX('Staff List'!$D$9:$D$358, MATCH(AK791, 'Staff List'!$B$9:$B$358, 0))), "")</f>
        <v/>
      </c>
      <c r="AE786" s="313"/>
      <c r="AF786" s="313"/>
      <c r="AG786" s="313"/>
      <c r="AH786" s="313"/>
      <c r="AI786" s="313"/>
      <c r="AJ786" s="313"/>
      <c r="AK786" s="331"/>
      <c r="AL786" s="28"/>
      <c r="AM786" s="332" t="s">
        <v>90</v>
      </c>
      <c r="AN786" s="333"/>
      <c r="AO786" s="72" t="str">
        <f ca="1">IFERROR(INDEX('Staff List'!$K$9:$K$358, MATCH(AW791, 'Staff List'!$B$9:$B$358, 0)), "")</f>
        <v/>
      </c>
      <c r="AP786" s="317" t="str">
        <f ca="1">IFERROR(IF(INDEX('Staff List'!$D$9:$D$358, MATCH(AW791, 'Staff List'!$B$9:$B$358, 0))="", "", INDEX('Staff List'!$D$9:$D$358, MATCH(AW791, 'Staff List'!$B$9:$B$358, 0))), "")</f>
        <v/>
      </c>
      <c r="AQ786" s="313"/>
      <c r="AR786" s="313"/>
      <c r="AS786" s="313"/>
      <c r="AT786" s="313"/>
      <c r="AU786" s="313"/>
      <c r="AV786" s="313"/>
      <c r="AW786" s="331"/>
      <c r="AX786" s="28"/>
      <c r="AY786" s="332" t="s">
        <v>90</v>
      </c>
      <c r="AZ786" s="333"/>
      <c r="BA786" s="72" t="str">
        <f ca="1">IFERROR(INDEX('Staff List'!$K$9:$K$358, MATCH(BI791, 'Staff List'!$B$9:$B$358, 0)), "")</f>
        <v/>
      </c>
      <c r="BB786" s="317" t="str">
        <f ca="1">IFERROR(IF(INDEX('Staff List'!$D$9:$D$358, MATCH(BI791, 'Staff List'!$B$9:$B$358, 0))="", "", INDEX('Staff List'!$D$9:$D$358, MATCH(BI791, 'Staff List'!$B$9:$B$358, 0))), "")</f>
        <v/>
      </c>
      <c r="BC786" s="313"/>
      <c r="BD786" s="313"/>
      <c r="BE786" s="313"/>
      <c r="BF786" s="313"/>
      <c r="BG786" s="313"/>
      <c r="BH786" s="313"/>
      <c r="BI786" s="331"/>
      <c r="BJ786" s="29"/>
      <c r="BK786" s="1"/>
    </row>
    <row r="787" spans="1:63" x14ac:dyDescent="0.25">
      <c r="A787" s="1"/>
      <c r="B787" s="27"/>
      <c r="C787" s="314" t="s">
        <v>95</v>
      </c>
      <c r="D787" s="315"/>
      <c r="E787" s="315"/>
      <c r="F787" s="325"/>
      <c r="G787" s="73" t="str">
        <f ca="1">IFERROR(INDEX('Staff List'!$H$9:$H$358, MATCH(M791, 'Staff List'!$B$9:$B$358, 0)), "")</f>
        <v/>
      </c>
      <c r="H787" s="323" t="str">
        <f ca="1">IFERROR(INDEX('Staff List'!$AU$6:$AU$10, MATCH(G787, 'Staff List'!$AJ$6:$AJ$10, 0)), "")</f>
        <v/>
      </c>
      <c r="I787" s="324"/>
      <c r="J787" s="324"/>
      <c r="K787" s="324"/>
      <c r="L787" s="324"/>
      <c r="M787" s="331"/>
      <c r="N787" s="28"/>
      <c r="O787" s="314" t="s">
        <v>95</v>
      </c>
      <c r="P787" s="315"/>
      <c r="Q787" s="315"/>
      <c r="R787" s="325"/>
      <c r="S787" s="73" t="str">
        <f ca="1">IFERROR(INDEX('Staff List'!$H$9:$H$358, MATCH(Y791, 'Staff List'!$B$9:$B$358, 0)), "")</f>
        <v/>
      </c>
      <c r="T787" s="323" t="str">
        <f ca="1">IFERROR(INDEX('Staff List'!$AU$6:$AU$10, MATCH(S787, 'Staff List'!$AJ$6:$AJ$10, 0)), "")</f>
        <v/>
      </c>
      <c r="U787" s="324"/>
      <c r="V787" s="324"/>
      <c r="W787" s="324"/>
      <c r="X787" s="324"/>
      <c r="Y787" s="331"/>
      <c r="Z787" s="28"/>
      <c r="AA787" s="314" t="s">
        <v>95</v>
      </c>
      <c r="AB787" s="315"/>
      <c r="AC787" s="315"/>
      <c r="AD787" s="325"/>
      <c r="AE787" s="73" t="str">
        <f ca="1">IFERROR(INDEX('Staff List'!$H$9:$H$358, MATCH(AK791, 'Staff List'!$B$9:$B$358, 0)), "")</f>
        <v/>
      </c>
      <c r="AF787" s="323" t="str">
        <f ca="1">IFERROR(INDEX('Staff List'!$AU$6:$AU$10, MATCH(AE787, 'Staff List'!$AJ$6:$AJ$10, 0)), "")</f>
        <v/>
      </c>
      <c r="AG787" s="324"/>
      <c r="AH787" s="324"/>
      <c r="AI787" s="324"/>
      <c r="AJ787" s="324"/>
      <c r="AK787" s="331"/>
      <c r="AL787" s="28"/>
      <c r="AM787" s="314" t="s">
        <v>95</v>
      </c>
      <c r="AN787" s="315"/>
      <c r="AO787" s="315"/>
      <c r="AP787" s="325"/>
      <c r="AQ787" s="73" t="str">
        <f ca="1">IFERROR(INDEX('Staff List'!$H$9:$H$358, MATCH(AW791, 'Staff List'!$B$9:$B$358, 0)), "")</f>
        <v/>
      </c>
      <c r="AR787" s="323" t="str">
        <f ca="1">IFERROR(INDEX('Staff List'!$AU$6:$AU$10, MATCH(AQ787, 'Staff List'!$AJ$6:$AJ$10, 0)), "")</f>
        <v/>
      </c>
      <c r="AS787" s="324"/>
      <c r="AT787" s="324"/>
      <c r="AU787" s="324"/>
      <c r="AV787" s="324"/>
      <c r="AW787" s="331"/>
      <c r="AX787" s="28"/>
      <c r="AY787" s="314" t="s">
        <v>95</v>
      </c>
      <c r="AZ787" s="315"/>
      <c r="BA787" s="315"/>
      <c r="BB787" s="325"/>
      <c r="BC787" s="73" t="str">
        <f ca="1">IFERROR(INDEX('Staff List'!$H$9:$H$358, MATCH(BI791, 'Staff List'!$B$9:$B$358, 0)), "")</f>
        <v/>
      </c>
      <c r="BD787" s="323" t="str">
        <f ca="1">IFERROR(INDEX('Staff List'!$AU$6:$AU$10, MATCH(BC787, 'Staff List'!$AJ$6:$AJ$10, 0)), "")</f>
        <v/>
      </c>
      <c r="BE787" s="324"/>
      <c r="BF787" s="324"/>
      <c r="BG787" s="324"/>
      <c r="BH787" s="324"/>
      <c r="BI787" s="331"/>
      <c r="BJ787" s="29"/>
      <c r="BK787" s="1"/>
    </row>
    <row r="788" spans="1:63" x14ac:dyDescent="0.25">
      <c r="A788" s="1"/>
      <c r="B788" s="27"/>
      <c r="C788" s="314" t="s">
        <v>94</v>
      </c>
      <c r="D788" s="315"/>
      <c r="E788" s="315"/>
      <c r="F788" s="315"/>
      <c r="G788" s="74" t="str">
        <f ca="1">IFERROR(INDEX('Staff List'!$G$9:$G$358, MATCH(M791, 'Staff List'!$B$9:$B$358, 0)), "")</f>
        <v/>
      </c>
      <c r="H788" s="317" t="str">
        <f ca="1">IFERROR(INDEX('Staff List'!$AP$6:$AP$8, MATCH(G788, 'Staff List'!$AI$6:$AI$8, 0)), "")</f>
        <v/>
      </c>
      <c r="I788" s="313"/>
      <c r="J788" s="313"/>
      <c r="K788" s="313"/>
      <c r="L788" s="313"/>
      <c r="M788" s="331"/>
      <c r="N788" s="28"/>
      <c r="O788" s="314" t="s">
        <v>94</v>
      </c>
      <c r="P788" s="315"/>
      <c r="Q788" s="315"/>
      <c r="R788" s="315"/>
      <c r="S788" s="74" t="str">
        <f ca="1">IFERROR(INDEX('Staff List'!$G$9:$G$358, MATCH(Y791, 'Staff List'!$B$9:$B$358, 0)), "")</f>
        <v/>
      </c>
      <c r="T788" s="317" t="str">
        <f ca="1">IFERROR(INDEX('Staff List'!$AP$6:$AP$8, MATCH(S788, 'Staff List'!$AI$6:$AI$8, 0)), "")</f>
        <v/>
      </c>
      <c r="U788" s="313"/>
      <c r="V788" s="313"/>
      <c r="W788" s="313"/>
      <c r="X788" s="313"/>
      <c r="Y788" s="331"/>
      <c r="Z788" s="28"/>
      <c r="AA788" s="314" t="s">
        <v>94</v>
      </c>
      <c r="AB788" s="315"/>
      <c r="AC788" s="315"/>
      <c r="AD788" s="315"/>
      <c r="AE788" s="74" t="str">
        <f ca="1">IFERROR(INDEX('Staff List'!$G$9:$G$358, MATCH(AK791, 'Staff List'!$B$9:$B$358, 0)), "")</f>
        <v/>
      </c>
      <c r="AF788" s="317" t="str">
        <f ca="1">IFERROR(INDEX('Staff List'!$AP$6:$AP$8, MATCH(AE788, 'Staff List'!$AI$6:$AI$8, 0)), "")</f>
        <v/>
      </c>
      <c r="AG788" s="313"/>
      <c r="AH788" s="313"/>
      <c r="AI788" s="313"/>
      <c r="AJ788" s="313"/>
      <c r="AK788" s="331"/>
      <c r="AL788" s="28"/>
      <c r="AM788" s="314" t="s">
        <v>94</v>
      </c>
      <c r="AN788" s="315"/>
      <c r="AO788" s="315"/>
      <c r="AP788" s="315"/>
      <c r="AQ788" s="74" t="str">
        <f ca="1">IFERROR(INDEX('Staff List'!$G$9:$G$358, MATCH(AW791, 'Staff List'!$B$9:$B$358, 0)), "")</f>
        <v/>
      </c>
      <c r="AR788" s="317" t="str">
        <f ca="1">IFERROR(INDEX('Staff List'!$AP$6:$AP$8, MATCH(AQ788, 'Staff List'!$AI$6:$AI$8, 0)), "")</f>
        <v/>
      </c>
      <c r="AS788" s="313"/>
      <c r="AT788" s="313"/>
      <c r="AU788" s="313"/>
      <c r="AV788" s="313"/>
      <c r="AW788" s="331"/>
      <c r="AX788" s="28"/>
      <c r="AY788" s="314" t="s">
        <v>94</v>
      </c>
      <c r="AZ788" s="315"/>
      <c r="BA788" s="315"/>
      <c r="BB788" s="315"/>
      <c r="BC788" s="74" t="str">
        <f ca="1">IFERROR(INDEX('Staff List'!$G$9:$G$358, MATCH(BI791, 'Staff List'!$B$9:$B$358, 0)), "")</f>
        <v/>
      </c>
      <c r="BD788" s="317" t="str">
        <f ca="1">IFERROR(INDEX('Staff List'!$AP$6:$AP$8, MATCH(BC788, 'Staff List'!$AI$6:$AI$8, 0)), "")</f>
        <v/>
      </c>
      <c r="BE788" s="313"/>
      <c r="BF788" s="313"/>
      <c r="BG788" s="313"/>
      <c r="BH788" s="313"/>
      <c r="BI788" s="331"/>
      <c r="BJ788" s="29"/>
      <c r="BK788" s="1"/>
    </row>
    <row r="789" spans="1:63" x14ac:dyDescent="0.25">
      <c r="A789" s="1"/>
      <c r="B789" s="27"/>
      <c r="C789" s="314" t="s">
        <v>97</v>
      </c>
      <c r="D789" s="315"/>
      <c r="E789" s="315"/>
      <c r="F789" s="319"/>
      <c r="G789" s="320"/>
      <c r="H789" s="317" t="str">
        <f ca="1">IFERROR(INDEX('Staff List'!$AT$6:$AT$8, MATCH(E786, 'Staff List'!$AM$6:$AM$8, 0)), "")</f>
        <v/>
      </c>
      <c r="I789" s="313"/>
      <c r="J789" s="313"/>
      <c r="K789" s="313"/>
      <c r="L789" s="313"/>
      <c r="M789" s="75" t="e">
        <f ca="1">INDEX($BY$2:$BY$401, MATCH(M792, $BT$2:$BT$401, 0))</f>
        <v>#N/A</v>
      </c>
      <c r="N789" s="28"/>
      <c r="O789" s="314" t="s">
        <v>97</v>
      </c>
      <c r="P789" s="315"/>
      <c r="Q789" s="315"/>
      <c r="R789" s="319"/>
      <c r="S789" s="320"/>
      <c r="T789" s="317" t="str">
        <f ca="1">IFERROR(INDEX('Staff List'!$AT$6:$AT$8, MATCH(Q786, 'Staff List'!$AM$6:$AM$8, 0)), "")</f>
        <v/>
      </c>
      <c r="U789" s="313"/>
      <c r="V789" s="313"/>
      <c r="W789" s="313"/>
      <c r="X789" s="313"/>
      <c r="Y789" s="75" t="e">
        <f ca="1">INDEX($BY$2:$BY$401, MATCH(Y792, $BT$2:$BT$401, 0))</f>
        <v>#N/A</v>
      </c>
      <c r="Z789" s="28"/>
      <c r="AA789" s="314" t="s">
        <v>97</v>
      </c>
      <c r="AB789" s="315"/>
      <c r="AC789" s="315"/>
      <c r="AD789" s="319"/>
      <c r="AE789" s="320"/>
      <c r="AF789" s="317" t="str">
        <f ca="1">IFERROR(INDEX('Staff List'!$AT$6:$AT$8, MATCH(AC786, 'Staff List'!$AM$6:$AM$8, 0)), "")</f>
        <v/>
      </c>
      <c r="AG789" s="313"/>
      <c r="AH789" s="313"/>
      <c r="AI789" s="313"/>
      <c r="AJ789" s="313"/>
      <c r="AK789" s="75" t="e">
        <f ca="1">INDEX($BY$2:$BY$401, MATCH(AK792, $BT$2:$BT$401, 0))</f>
        <v>#N/A</v>
      </c>
      <c r="AL789" s="28"/>
      <c r="AM789" s="314" t="s">
        <v>97</v>
      </c>
      <c r="AN789" s="315"/>
      <c r="AO789" s="315"/>
      <c r="AP789" s="319"/>
      <c r="AQ789" s="320"/>
      <c r="AR789" s="317" t="str">
        <f ca="1">IFERROR(INDEX('Staff List'!$AT$6:$AT$8, MATCH(AO786, 'Staff List'!$AM$6:$AM$8, 0)), "")</f>
        <v/>
      </c>
      <c r="AS789" s="313"/>
      <c r="AT789" s="313"/>
      <c r="AU789" s="313"/>
      <c r="AV789" s="313"/>
      <c r="AW789" s="75" t="e">
        <f ca="1">INDEX($BY$2:$BY$401, MATCH(AW792, $BT$2:$BT$401, 0))</f>
        <v>#N/A</v>
      </c>
      <c r="AX789" s="28"/>
      <c r="AY789" s="314" t="s">
        <v>97</v>
      </c>
      <c r="AZ789" s="315"/>
      <c r="BA789" s="315"/>
      <c r="BB789" s="319"/>
      <c r="BC789" s="320"/>
      <c r="BD789" s="317" t="str">
        <f ca="1">IFERROR(INDEX('Staff List'!$AT$6:$AT$8, MATCH(BA786, 'Staff List'!$AM$6:$AM$8, 0)), "")</f>
        <v/>
      </c>
      <c r="BE789" s="313"/>
      <c r="BF789" s="313"/>
      <c r="BG789" s="313"/>
      <c r="BH789" s="313"/>
      <c r="BI789" s="75" t="e">
        <f ca="1">INDEX($BY$2:$BY$401, MATCH(BI792, $BT$2:$BT$401, 0))</f>
        <v>#N/A</v>
      </c>
      <c r="BJ789" s="29"/>
      <c r="BK789" s="1"/>
    </row>
    <row r="790" spans="1:63" x14ac:dyDescent="0.25">
      <c r="A790" s="1"/>
      <c r="B790" s="27"/>
      <c r="C790" s="314" t="s">
        <v>93</v>
      </c>
      <c r="D790" s="315"/>
      <c r="E790" s="316"/>
      <c r="F790" s="313" t="str">
        <f ca="1">IFERROR(IF(INDEX('Staff List'!$M$9:$M$358, MATCH(M791, 'Staff List'!$B$9:$B$358, 0))="", "", INDEX('Staff List'!$M$9:$M$358, MATCH(M791, 'Staff List'!$B$9:$B$358, 0))), "")</f>
        <v/>
      </c>
      <c r="G790" s="313"/>
      <c r="H790" s="313"/>
      <c r="I790" s="313"/>
      <c r="J790" s="313"/>
      <c r="K790" s="313"/>
      <c r="L790" s="313"/>
      <c r="M790" s="75" t="str">
        <f ca="1">IFERROR(INDEX($BO$2:$BO$351, MATCH(M789, $BP$2:$BP$351, 0)), "")</f>
        <v/>
      </c>
      <c r="N790" s="28"/>
      <c r="O790" s="314" t="s">
        <v>93</v>
      </c>
      <c r="P790" s="315"/>
      <c r="Q790" s="316"/>
      <c r="R790" s="313" t="str">
        <f ca="1">IFERROR(IF(INDEX('Staff List'!$M$9:$M$358, MATCH(Y791, 'Staff List'!$B$9:$B$358, 0))="", "", INDEX('Staff List'!$M$9:$M$358, MATCH(Y791, 'Staff List'!$B$9:$B$358, 0))), "")</f>
        <v/>
      </c>
      <c r="S790" s="313"/>
      <c r="T790" s="313"/>
      <c r="U790" s="313"/>
      <c r="V790" s="313"/>
      <c r="W790" s="313"/>
      <c r="X790" s="313"/>
      <c r="Y790" s="75" t="str">
        <f ca="1">IFERROR(INDEX($BO$2:$BO$351, MATCH(Y789, $BP$2:$BP$351, 0)), "")</f>
        <v/>
      </c>
      <c r="Z790" s="28"/>
      <c r="AA790" s="314" t="s">
        <v>93</v>
      </c>
      <c r="AB790" s="315"/>
      <c r="AC790" s="316"/>
      <c r="AD790" s="313" t="str">
        <f ca="1">IFERROR(IF(INDEX('Staff List'!$M$9:$M$358, MATCH(AK791, 'Staff List'!$B$9:$B$358, 0))="", "", INDEX('Staff List'!$M$9:$M$358, MATCH(AK791, 'Staff List'!$B$9:$B$358, 0))), "")</f>
        <v/>
      </c>
      <c r="AE790" s="313"/>
      <c r="AF790" s="313"/>
      <c r="AG790" s="313"/>
      <c r="AH790" s="313"/>
      <c r="AI790" s="313"/>
      <c r="AJ790" s="313"/>
      <c r="AK790" s="75" t="str">
        <f ca="1">IFERROR(INDEX($BO$2:$BO$351, MATCH(AK789, $BP$2:$BP$351, 0)), "")</f>
        <v/>
      </c>
      <c r="AL790" s="28"/>
      <c r="AM790" s="314" t="s">
        <v>93</v>
      </c>
      <c r="AN790" s="315"/>
      <c r="AO790" s="316"/>
      <c r="AP790" s="313" t="str">
        <f ca="1">IFERROR(IF(INDEX('Staff List'!$M$9:$M$358, MATCH(AW791, 'Staff List'!$B$9:$B$358, 0))="", "", INDEX('Staff List'!$M$9:$M$358, MATCH(AW791, 'Staff List'!$B$9:$B$358, 0))), "")</f>
        <v/>
      </c>
      <c r="AQ790" s="313"/>
      <c r="AR790" s="313"/>
      <c r="AS790" s="313"/>
      <c r="AT790" s="313"/>
      <c r="AU790" s="313"/>
      <c r="AV790" s="313"/>
      <c r="AW790" s="75" t="str">
        <f ca="1">IFERROR(INDEX($BO$2:$BO$351, MATCH(AW789, $BP$2:$BP$351, 0)), "")</f>
        <v/>
      </c>
      <c r="AX790" s="28"/>
      <c r="AY790" s="314" t="s">
        <v>93</v>
      </c>
      <c r="AZ790" s="315"/>
      <c r="BA790" s="316"/>
      <c r="BB790" s="313" t="str">
        <f ca="1">IFERROR(IF(INDEX('Staff List'!$M$9:$M$358, MATCH(BI791, 'Staff List'!$B$9:$B$358, 0))="", "", INDEX('Staff List'!$M$9:$M$358, MATCH(BI791, 'Staff List'!$B$9:$B$358, 0))), "")</f>
        <v/>
      </c>
      <c r="BC790" s="313"/>
      <c r="BD790" s="313"/>
      <c r="BE790" s="313"/>
      <c r="BF790" s="313"/>
      <c r="BG790" s="313"/>
      <c r="BH790" s="313"/>
      <c r="BI790" s="75" t="str">
        <f ca="1">IFERROR(INDEX($BO$2:$BO$351, MATCH(BI789, $BP$2:$BP$351, 0)), "")</f>
        <v/>
      </c>
      <c r="BJ790" s="29"/>
      <c r="BK790" s="1"/>
    </row>
    <row r="791" spans="1:63" x14ac:dyDescent="0.25">
      <c r="A791" s="1"/>
      <c r="B791" s="27"/>
      <c r="C791" s="314" t="s">
        <v>92</v>
      </c>
      <c r="D791" s="315"/>
      <c r="E791" s="316"/>
      <c r="F791" s="317" t="str">
        <f ca="1">IFERROR(IF(INDEX('Staff List'!$Q$9:$Q$358, MATCH(M791, 'Staff List'!$B$9:$B$358, 0))="", "", INDEX('Staff List'!$Q$9:$Q$358, MATCH(M791, 'Staff List'!$B$9:$B$358, 0))), "")</f>
        <v/>
      </c>
      <c r="G791" s="313"/>
      <c r="H791" s="313"/>
      <c r="I791" s="313"/>
      <c r="J791" s="313"/>
      <c r="K791" s="313"/>
      <c r="L791" s="313"/>
      <c r="M791" s="75" t="str">
        <f ca="1">IFERROR(IF(M789="", "", INDEX($BN$2:$BN$351, MATCH(M789, $BP$2:$BP$351, 0))), "")</f>
        <v/>
      </c>
      <c r="N791" s="28"/>
      <c r="O791" s="314" t="s">
        <v>92</v>
      </c>
      <c r="P791" s="315"/>
      <c r="Q791" s="316"/>
      <c r="R791" s="317" t="str">
        <f ca="1">IFERROR(IF(INDEX('Staff List'!$Q$9:$Q$358, MATCH(Y791, 'Staff List'!$B$9:$B$358, 0))="", "", INDEX('Staff List'!$Q$9:$Q$358, MATCH(Y791, 'Staff List'!$B$9:$B$358, 0))), "")</f>
        <v/>
      </c>
      <c r="S791" s="313"/>
      <c r="T791" s="313"/>
      <c r="U791" s="313"/>
      <c r="V791" s="313"/>
      <c r="W791" s="313"/>
      <c r="X791" s="313"/>
      <c r="Y791" s="75" t="str">
        <f ca="1">IFERROR(IF(Y789="", "", INDEX($BN$2:$BN$351, MATCH(Y789, $BP$2:$BP$351, 0))), "")</f>
        <v/>
      </c>
      <c r="Z791" s="28"/>
      <c r="AA791" s="314" t="s">
        <v>92</v>
      </c>
      <c r="AB791" s="315"/>
      <c r="AC791" s="316"/>
      <c r="AD791" s="317" t="str">
        <f ca="1">IFERROR(IF(INDEX('Staff List'!$Q$9:$Q$358, MATCH(AK791, 'Staff List'!$B$9:$B$358, 0))="", "", INDEX('Staff List'!$Q$9:$Q$358, MATCH(AK791, 'Staff List'!$B$9:$B$358, 0))), "")</f>
        <v/>
      </c>
      <c r="AE791" s="313"/>
      <c r="AF791" s="313"/>
      <c r="AG791" s="313"/>
      <c r="AH791" s="313"/>
      <c r="AI791" s="313"/>
      <c r="AJ791" s="313"/>
      <c r="AK791" s="75" t="str">
        <f ca="1">IFERROR(IF(AK789="", "", INDEX($BN$2:$BN$351, MATCH(AK789, $BP$2:$BP$351, 0))), "")</f>
        <v/>
      </c>
      <c r="AL791" s="28"/>
      <c r="AM791" s="314" t="s">
        <v>92</v>
      </c>
      <c r="AN791" s="315"/>
      <c r="AO791" s="316"/>
      <c r="AP791" s="317" t="str">
        <f ca="1">IFERROR(IF(INDEX('Staff List'!$Q$9:$Q$358, MATCH(AW791, 'Staff List'!$B$9:$B$358, 0))="", "", INDEX('Staff List'!$Q$9:$Q$358, MATCH(AW791, 'Staff List'!$B$9:$B$358, 0))), "")</f>
        <v/>
      </c>
      <c r="AQ791" s="313"/>
      <c r="AR791" s="313"/>
      <c r="AS791" s="313"/>
      <c r="AT791" s="313"/>
      <c r="AU791" s="313"/>
      <c r="AV791" s="313"/>
      <c r="AW791" s="75" t="str">
        <f ca="1">IFERROR(IF(AW789="", "", INDEX($BN$2:$BN$351, MATCH(AW789, $BP$2:$BP$351, 0))), "")</f>
        <v/>
      </c>
      <c r="AX791" s="28"/>
      <c r="AY791" s="314" t="s">
        <v>92</v>
      </c>
      <c r="AZ791" s="315"/>
      <c r="BA791" s="316"/>
      <c r="BB791" s="317" t="str">
        <f ca="1">IFERROR(IF(INDEX('Staff List'!$Q$9:$Q$358, MATCH(BI791, 'Staff List'!$B$9:$B$358, 0))="", "", INDEX('Staff List'!$Q$9:$Q$358, MATCH(BI791, 'Staff List'!$B$9:$B$358, 0))), "")</f>
        <v/>
      </c>
      <c r="BC791" s="313"/>
      <c r="BD791" s="313"/>
      <c r="BE791" s="313"/>
      <c r="BF791" s="313"/>
      <c r="BG791" s="313"/>
      <c r="BH791" s="313"/>
      <c r="BI791" s="75" t="str">
        <f ca="1">IFERROR(IF(BI789="", "", INDEX($BN$2:$BN$351, MATCH(BI789, $BP$2:$BP$351, 0))), "")</f>
        <v/>
      </c>
      <c r="BJ791" s="29"/>
      <c r="BK791" s="1"/>
    </row>
    <row r="792" spans="1:63" x14ac:dyDescent="0.25">
      <c r="A792" s="1"/>
      <c r="B792" s="27"/>
      <c r="C792" s="318" t="s">
        <v>96</v>
      </c>
      <c r="D792" s="319"/>
      <c r="E792" s="320"/>
      <c r="F792" s="321" t="str">
        <f ca="1">IFERROR(IF(INDEX('Staff List'!$U$9:$U$358, MATCH(M791, 'Staff List'!$B$9:$B$358, 0))="", "", INDEX('Staff List'!$U$9:$U$358, MATCH(M791, 'Staff List'!$B$9:$B$358, 0))), "")</f>
        <v/>
      </c>
      <c r="G792" s="322"/>
      <c r="H792" s="322"/>
      <c r="I792" s="322"/>
      <c r="J792" s="322"/>
      <c r="K792" s="322"/>
      <c r="L792" s="322"/>
      <c r="M792" s="81">
        <f ca="1">BI782+1</f>
        <v>875</v>
      </c>
      <c r="N792" s="28"/>
      <c r="O792" s="318" t="s">
        <v>96</v>
      </c>
      <c r="P792" s="319"/>
      <c r="Q792" s="320"/>
      <c r="R792" s="321" t="str">
        <f ca="1">IFERROR(IF(INDEX('Staff List'!$U$9:$U$358, MATCH(Y791, 'Staff List'!$B$9:$B$358, 0))="", "", INDEX('Staff List'!$U$9:$U$358, MATCH(Y791, 'Staff List'!$B$9:$B$358, 0))), "")</f>
        <v/>
      </c>
      <c r="S792" s="322"/>
      <c r="T792" s="322"/>
      <c r="U792" s="322"/>
      <c r="V792" s="322"/>
      <c r="W792" s="322"/>
      <c r="X792" s="322"/>
      <c r="Y792" s="81">
        <f ca="1">M792+1</f>
        <v>876</v>
      </c>
      <c r="Z792" s="28"/>
      <c r="AA792" s="318" t="s">
        <v>96</v>
      </c>
      <c r="AB792" s="319"/>
      <c r="AC792" s="320"/>
      <c r="AD792" s="321" t="str">
        <f ca="1">IFERROR(IF(INDEX('Staff List'!$U$9:$U$358, MATCH(AK791, 'Staff List'!$B$9:$B$358, 0))="", "", INDEX('Staff List'!$U$9:$U$358, MATCH(AK791, 'Staff List'!$B$9:$B$358, 0))), "")</f>
        <v/>
      </c>
      <c r="AE792" s="322"/>
      <c r="AF792" s="322"/>
      <c r="AG792" s="322"/>
      <c r="AH792" s="322"/>
      <c r="AI792" s="322"/>
      <c r="AJ792" s="322"/>
      <c r="AK792" s="81">
        <f ca="1">Y792+1</f>
        <v>877</v>
      </c>
      <c r="AL792" s="28"/>
      <c r="AM792" s="318" t="s">
        <v>96</v>
      </c>
      <c r="AN792" s="319"/>
      <c r="AO792" s="320"/>
      <c r="AP792" s="321" t="str">
        <f ca="1">IFERROR(IF(INDEX('Staff List'!$U$9:$U$358, MATCH(AW791, 'Staff List'!$B$9:$B$358, 0))="", "", INDEX('Staff List'!$U$9:$U$358, MATCH(AW791, 'Staff List'!$B$9:$B$358, 0))), "")</f>
        <v/>
      </c>
      <c r="AQ792" s="322"/>
      <c r="AR792" s="322"/>
      <c r="AS792" s="322"/>
      <c r="AT792" s="322"/>
      <c r="AU792" s="322"/>
      <c r="AV792" s="322"/>
      <c r="AW792" s="81">
        <f ca="1">AK792+1</f>
        <v>878</v>
      </c>
      <c r="AX792" s="28"/>
      <c r="AY792" s="318" t="s">
        <v>96</v>
      </c>
      <c r="AZ792" s="319"/>
      <c r="BA792" s="320"/>
      <c r="BB792" s="321" t="str">
        <f ca="1">IFERROR(IF(INDEX('Staff List'!$U$9:$U$358, MATCH(BI791, 'Staff List'!$B$9:$B$358, 0))="", "", INDEX('Staff List'!$U$9:$U$358, MATCH(BI791, 'Staff List'!$B$9:$B$358, 0))), "")</f>
        <v/>
      </c>
      <c r="BC792" s="322"/>
      <c r="BD792" s="322"/>
      <c r="BE792" s="322"/>
      <c r="BF792" s="322"/>
      <c r="BG792" s="322"/>
      <c r="BH792" s="322"/>
      <c r="BI792" s="81">
        <f ca="1">AW792+1</f>
        <v>879</v>
      </c>
      <c r="BJ792" s="29"/>
      <c r="BK792" s="1"/>
    </row>
    <row r="793" spans="1:63" x14ac:dyDescent="0.25">
      <c r="A793" s="1"/>
      <c r="B793" s="27"/>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c r="BA793" s="28"/>
      <c r="BB793" s="28"/>
      <c r="BC793" s="28"/>
      <c r="BD793" s="28"/>
      <c r="BE793" s="28"/>
      <c r="BF793" s="28"/>
      <c r="BG793" s="28"/>
      <c r="BH793" s="28"/>
      <c r="BI793" s="28"/>
      <c r="BJ793" s="29"/>
      <c r="BK793" s="1"/>
    </row>
    <row r="794" spans="1:63" x14ac:dyDescent="0.25">
      <c r="A794" s="1"/>
      <c r="B794" s="27"/>
      <c r="C794" s="121" t="str">
        <f ca="1">"Tier "&amp;M800&amp;""</f>
        <v xml:space="preserve">Tier </v>
      </c>
      <c r="D794" s="122"/>
      <c r="E794" s="122"/>
      <c r="F794" s="122"/>
      <c r="G794" s="122"/>
      <c r="H794" s="122"/>
      <c r="I794" s="122"/>
      <c r="J794" s="122"/>
      <c r="K794" s="122"/>
      <c r="L794" s="122"/>
      <c r="M794" s="239"/>
      <c r="N794" s="28"/>
      <c r="O794" s="121" t="str">
        <f ca="1">"Tier "&amp;Y800&amp;""</f>
        <v xml:space="preserve">Tier </v>
      </c>
      <c r="P794" s="122"/>
      <c r="Q794" s="122"/>
      <c r="R794" s="122"/>
      <c r="S794" s="122"/>
      <c r="T794" s="122"/>
      <c r="U794" s="122"/>
      <c r="V794" s="122"/>
      <c r="W794" s="122"/>
      <c r="X794" s="122"/>
      <c r="Y794" s="239"/>
      <c r="Z794" s="28"/>
      <c r="AA794" s="121" t="str">
        <f ca="1">"Tier "&amp;AK800&amp;""</f>
        <v xml:space="preserve">Tier </v>
      </c>
      <c r="AB794" s="122"/>
      <c r="AC794" s="122"/>
      <c r="AD794" s="122"/>
      <c r="AE794" s="122"/>
      <c r="AF794" s="122"/>
      <c r="AG794" s="122"/>
      <c r="AH794" s="122"/>
      <c r="AI794" s="122"/>
      <c r="AJ794" s="122"/>
      <c r="AK794" s="239"/>
      <c r="AL794" s="28"/>
      <c r="AM794" s="121" t="str">
        <f ca="1">"Tier "&amp;AW800&amp;""</f>
        <v xml:space="preserve">Tier </v>
      </c>
      <c r="AN794" s="122"/>
      <c r="AO794" s="122"/>
      <c r="AP794" s="122"/>
      <c r="AQ794" s="122"/>
      <c r="AR794" s="122"/>
      <c r="AS794" s="122"/>
      <c r="AT794" s="122"/>
      <c r="AU794" s="122"/>
      <c r="AV794" s="122"/>
      <c r="AW794" s="239"/>
      <c r="AX794" s="28"/>
      <c r="AY794" s="121" t="str">
        <f ca="1">"Tier "&amp;BI800&amp;""</f>
        <v xml:space="preserve">Tier </v>
      </c>
      <c r="AZ794" s="122"/>
      <c r="BA794" s="122"/>
      <c r="BB794" s="122"/>
      <c r="BC794" s="122"/>
      <c r="BD794" s="122"/>
      <c r="BE794" s="122"/>
      <c r="BF794" s="122"/>
      <c r="BG794" s="122"/>
      <c r="BH794" s="122"/>
      <c r="BI794" s="239"/>
      <c r="BJ794" s="29"/>
      <c r="BK794" s="1"/>
    </row>
    <row r="795" spans="1:63" x14ac:dyDescent="0.25">
      <c r="A795" s="1"/>
      <c r="B795" s="27"/>
      <c r="C795" s="326" t="s">
        <v>91</v>
      </c>
      <c r="D795" s="325"/>
      <c r="E795" s="327"/>
      <c r="F795" s="328" t="str">
        <f ca="1">IFERROR(IF(INDEX('Staff List'!$C$9:$C$358, MATCH(M801, 'Staff List'!$B$9:$B$358, 0))="", "", INDEX('Staff List'!$C$9:$C$358, MATCH(M801, 'Staff List'!$B$9:$B$358, 0))), "")</f>
        <v/>
      </c>
      <c r="G795" s="329"/>
      <c r="H795" s="329"/>
      <c r="I795" s="329"/>
      <c r="J795" s="329"/>
      <c r="K795" s="329"/>
      <c r="L795" s="329"/>
      <c r="M795" s="330"/>
      <c r="N795" s="28"/>
      <c r="O795" s="326" t="s">
        <v>91</v>
      </c>
      <c r="P795" s="325"/>
      <c r="Q795" s="327"/>
      <c r="R795" s="328" t="str">
        <f ca="1">IFERROR(IF(INDEX('Staff List'!$C$9:$C$358, MATCH(Y801, 'Staff List'!$B$9:$B$358, 0))="", "", INDEX('Staff List'!$C$9:$C$358, MATCH(Y801, 'Staff List'!$B$9:$B$358, 0))), "")</f>
        <v/>
      </c>
      <c r="S795" s="329"/>
      <c r="T795" s="329"/>
      <c r="U795" s="329"/>
      <c r="V795" s="329"/>
      <c r="W795" s="329"/>
      <c r="X795" s="329"/>
      <c r="Y795" s="330"/>
      <c r="Z795" s="28"/>
      <c r="AA795" s="326" t="s">
        <v>91</v>
      </c>
      <c r="AB795" s="325"/>
      <c r="AC795" s="327"/>
      <c r="AD795" s="328" t="str">
        <f ca="1">IFERROR(IF(INDEX('Staff List'!$C$9:$C$358, MATCH(AK801, 'Staff List'!$B$9:$B$358, 0))="", "", INDEX('Staff List'!$C$9:$C$358, MATCH(AK801, 'Staff List'!$B$9:$B$358, 0))), "")</f>
        <v/>
      </c>
      <c r="AE795" s="329"/>
      <c r="AF795" s="329"/>
      <c r="AG795" s="329"/>
      <c r="AH795" s="329"/>
      <c r="AI795" s="329"/>
      <c r="AJ795" s="329"/>
      <c r="AK795" s="330"/>
      <c r="AL795" s="28"/>
      <c r="AM795" s="326" t="s">
        <v>91</v>
      </c>
      <c r="AN795" s="325"/>
      <c r="AO795" s="327"/>
      <c r="AP795" s="328" t="str">
        <f ca="1">IFERROR(IF(INDEX('Staff List'!$C$9:$C$358, MATCH(AW801, 'Staff List'!$B$9:$B$358, 0))="", "", INDEX('Staff List'!$C$9:$C$358, MATCH(AW801, 'Staff List'!$B$9:$B$358, 0))), "")</f>
        <v/>
      </c>
      <c r="AQ795" s="329"/>
      <c r="AR795" s="329"/>
      <c r="AS795" s="329"/>
      <c r="AT795" s="329"/>
      <c r="AU795" s="329"/>
      <c r="AV795" s="329"/>
      <c r="AW795" s="330"/>
      <c r="AX795" s="28"/>
      <c r="AY795" s="326" t="s">
        <v>91</v>
      </c>
      <c r="AZ795" s="325"/>
      <c r="BA795" s="327"/>
      <c r="BB795" s="328" t="str">
        <f ca="1">IFERROR(IF(INDEX('Staff List'!$C$9:$C$358, MATCH(BI801, 'Staff List'!$B$9:$B$358, 0))="", "", INDEX('Staff List'!$C$9:$C$358, MATCH(BI801, 'Staff List'!$B$9:$B$358, 0))), "")</f>
        <v/>
      </c>
      <c r="BC795" s="329"/>
      <c r="BD795" s="329"/>
      <c r="BE795" s="329"/>
      <c r="BF795" s="329"/>
      <c r="BG795" s="329"/>
      <c r="BH795" s="329"/>
      <c r="BI795" s="330"/>
      <c r="BJ795" s="29"/>
      <c r="BK795" s="1"/>
    </row>
    <row r="796" spans="1:63" x14ac:dyDescent="0.25">
      <c r="A796" s="1"/>
      <c r="B796" s="27"/>
      <c r="C796" s="332" t="s">
        <v>90</v>
      </c>
      <c r="D796" s="333"/>
      <c r="E796" s="72" t="str">
        <f ca="1">IFERROR(INDEX('Staff List'!$K$9:$K$358, MATCH(M801, 'Staff List'!$B$9:$B$358, 0)), "")</f>
        <v/>
      </c>
      <c r="F796" s="317" t="str">
        <f ca="1">IFERROR(IF(INDEX('Staff List'!$D$9:$D$358, MATCH(M801, 'Staff List'!$B$9:$B$358, 0))="", "", INDEX('Staff List'!$D$9:$D$358, MATCH(M801, 'Staff List'!$B$9:$B$358, 0))), "")</f>
        <v/>
      </c>
      <c r="G796" s="313"/>
      <c r="H796" s="313"/>
      <c r="I796" s="313"/>
      <c r="J796" s="313"/>
      <c r="K796" s="313"/>
      <c r="L796" s="313"/>
      <c r="M796" s="331"/>
      <c r="N796" s="28"/>
      <c r="O796" s="332" t="s">
        <v>90</v>
      </c>
      <c r="P796" s="333"/>
      <c r="Q796" s="72" t="str">
        <f ca="1">IFERROR(INDEX('Staff List'!$K$9:$K$358, MATCH(Y801, 'Staff List'!$B$9:$B$358, 0)), "")</f>
        <v/>
      </c>
      <c r="R796" s="317" t="str">
        <f ca="1">IFERROR(IF(INDEX('Staff List'!$D$9:$D$358, MATCH(Y801, 'Staff List'!$B$9:$B$358, 0))="", "", INDEX('Staff List'!$D$9:$D$358, MATCH(Y801, 'Staff List'!$B$9:$B$358, 0))), "")</f>
        <v/>
      </c>
      <c r="S796" s="313"/>
      <c r="T796" s="313"/>
      <c r="U796" s="313"/>
      <c r="V796" s="313"/>
      <c r="W796" s="313"/>
      <c r="X796" s="313"/>
      <c r="Y796" s="331"/>
      <c r="Z796" s="28"/>
      <c r="AA796" s="332" t="s">
        <v>90</v>
      </c>
      <c r="AB796" s="333"/>
      <c r="AC796" s="72" t="str">
        <f ca="1">IFERROR(INDEX('Staff List'!$K$9:$K$358, MATCH(AK801, 'Staff List'!$B$9:$B$358, 0)), "")</f>
        <v/>
      </c>
      <c r="AD796" s="317" t="str">
        <f ca="1">IFERROR(IF(INDEX('Staff List'!$D$9:$D$358, MATCH(AK801, 'Staff List'!$B$9:$B$358, 0))="", "", INDEX('Staff List'!$D$9:$D$358, MATCH(AK801, 'Staff List'!$B$9:$B$358, 0))), "")</f>
        <v/>
      </c>
      <c r="AE796" s="313"/>
      <c r="AF796" s="313"/>
      <c r="AG796" s="313"/>
      <c r="AH796" s="313"/>
      <c r="AI796" s="313"/>
      <c r="AJ796" s="313"/>
      <c r="AK796" s="331"/>
      <c r="AL796" s="28"/>
      <c r="AM796" s="332" t="s">
        <v>90</v>
      </c>
      <c r="AN796" s="333"/>
      <c r="AO796" s="72" t="str">
        <f ca="1">IFERROR(INDEX('Staff List'!$K$9:$K$358, MATCH(AW801, 'Staff List'!$B$9:$B$358, 0)), "")</f>
        <v/>
      </c>
      <c r="AP796" s="317" t="str">
        <f ca="1">IFERROR(IF(INDEX('Staff List'!$D$9:$D$358, MATCH(AW801, 'Staff List'!$B$9:$B$358, 0))="", "", INDEX('Staff List'!$D$9:$D$358, MATCH(AW801, 'Staff List'!$B$9:$B$358, 0))), "")</f>
        <v/>
      </c>
      <c r="AQ796" s="313"/>
      <c r="AR796" s="313"/>
      <c r="AS796" s="313"/>
      <c r="AT796" s="313"/>
      <c r="AU796" s="313"/>
      <c r="AV796" s="313"/>
      <c r="AW796" s="331"/>
      <c r="AX796" s="28"/>
      <c r="AY796" s="332" t="s">
        <v>90</v>
      </c>
      <c r="AZ796" s="333"/>
      <c r="BA796" s="72" t="str">
        <f ca="1">IFERROR(INDEX('Staff List'!$K$9:$K$358, MATCH(BI801, 'Staff List'!$B$9:$B$358, 0)), "")</f>
        <v/>
      </c>
      <c r="BB796" s="317" t="str">
        <f ca="1">IFERROR(IF(INDEX('Staff List'!$D$9:$D$358, MATCH(BI801, 'Staff List'!$B$9:$B$358, 0))="", "", INDEX('Staff List'!$D$9:$D$358, MATCH(BI801, 'Staff List'!$B$9:$B$358, 0))), "")</f>
        <v/>
      </c>
      <c r="BC796" s="313"/>
      <c r="BD796" s="313"/>
      <c r="BE796" s="313"/>
      <c r="BF796" s="313"/>
      <c r="BG796" s="313"/>
      <c r="BH796" s="313"/>
      <c r="BI796" s="331"/>
      <c r="BJ796" s="29"/>
      <c r="BK796" s="1"/>
    </row>
    <row r="797" spans="1:63" x14ac:dyDescent="0.25">
      <c r="A797" s="1"/>
      <c r="B797" s="27"/>
      <c r="C797" s="314" t="s">
        <v>95</v>
      </c>
      <c r="D797" s="315"/>
      <c r="E797" s="315"/>
      <c r="F797" s="325"/>
      <c r="G797" s="73" t="str">
        <f ca="1">IFERROR(INDEX('Staff List'!$H$9:$H$358, MATCH(M801, 'Staff List'!$B$9:$B$358, 0)), "")</f>
        <v/>
      </c>
      <c r="H797" s="323" t="str">
        <f ca="1">IFERROR(INDEX('Staff List'!$AU$6:$AU$10, MATCH(G797, 'Staff List'!$AJ$6:$AJ$10, 0)), "")</f>
        <v/>
      </c>
      <c r="I797" s="324"/>
      <c r="J797" s="324"/>
      <c r="K797" s="324"/>
      <c r="L797" s="324"/>
      <c r="M797" s="331"/>
      <c r="N797" s="28"/>
      <c r="O797" s="314" t="s">
        <v>95</v>
      </c>
      <c r="P797" s="315"/>
      <c r="Q797" s="315"/>
      <c r="R797" s="325"/>
      <c r="S797" s="73" t="str">
        <f ca="1">IFERROR(INDEX('Staff List'!$H$9:$H$358, MATCH(Y801, 'Staff List'!$B$9:$B$358, 0)), "")</f>
        <v/>
      </c>
      <c r="T797" s="323" t="str">
        <f ca="1">IFERROR(INDEX('Staff List'!$AU$6:$AU$10, MATCH(S797, 'Staff List'!$AJ$6:$AJ$10, 0)), "")</f>
        <v/>
      </c>
      <c r="U797" s="324"/>
      <c r="V797" s="324"/>
      <c r="W797" s="324"/>
      <c r="X797" s="324"/>
      <c r="Y797" s="331"/>
      <c r="Z797" s="28"/>
      <c r="AA797" s="314" t="s">
        <v>95</v>
      </c>
      <c r="AB797" s="315"/>
      <c r="AC797" s="315"/>
      <c r="AD797" s="325"/>
      <c r="AE797" s="73" t="str">
        <f ca="1">IFERROR(INDEX('Staff List'!$H$9:$H$358, MATCH(AK801, 'Staff List'!$B$9:$B$358, 0)), "")</f>
        <v/>
      </c>
      <c r="AF797" s="323" t="str">
        <f ca="1">IFERROR(INDEX('Staff List'!$AU$6:$AU$10, MATCH(AE797, 'Staff List'!$AJ$6:$AJ$10, 0)), "")</f>
        <v/>
      </c>
      <c r="AG797" s="324"/>
      <c r="AH797" s="324"/>
      <c r="AI797" s="324"/>
      <c r="AJ797" s="324"/>
      <c r="AK797" s="331"/>
      <c r="AL797" s="28"/>
      <c r="AM797" s="314" t="s">
        <v>95</v>
      </c>
      <c r="AN797" s="315"/>
      <c r="AO797" s="315"/>
      <c r="AP797" s="325"/>
      <c r="AQ797" s="73" t="str">
        <f ca="1">IFERROR(INDEX('Staff List'!$H$9:$H$358, MATCH(AW801, 'Staff List'!$B$9:$B$358, 0)), "")</f>
        <v/>
      </c>
      <c r="AR797" s="323" t="str">
        <f ca="1">IFERROR(INDEX('Staff List'!$AU$6:$AU$10, MATCH(AQ797, 'Staff List'!$AJ$6:$AJ$10, 0)), "")</f>
        <v/>
      </c>
      <c r="AS797" s="324"/>
      <c r="AT797" s="324"/>
      <c r="AU797" s="324"/>
      <c r="AV797" s="324"/>
      <c r="AW797" s="331"/>
      <c r="AX797" s="28"/>
      <c r="AY797" s="314" t="s">
        <v>95</v>
      </c>
      <c r="AZ797" s="315"/>
      <c r="BA797" s="315"/>
      <c r="BB797" s="325"/>
      <c r="BC797" s="73" t="str">
        <f ca="1">IFERROR(INDEX('Staff List'!$H$9:$H$358, MATCH(BI801, 'Staff List'!$B$9:$B$358, 0)), "")</f>
        <v/>
      </c>
      <c r="BD797" s="323" t="str">
        <f ca="1">IFERROR(INDEX('Staff List'!$AU$6:$AU$10, MATCH(BC797, 'Staff List'!$AJ$6:$AJ$10, 0)), "")</f>
        <v/>
      </c>
      <c r="BE797" s="324"/>
      <c r="BF797" s="324"/>
      <c r="BG797" s="324"/>
      <c r="BH797" s="324"/>
      <c r="BI797" s="331"/>
      <c r="BJ797" s="29"/>
      <c r="BK797" s="1"/>
    </row>
    <row r="798" spans="1:63" x14ac:dyDescent="0.25">
      <c r="A798" s="1"/>
      <c r="B798" s="27"/>
      <c r="C798" s="314" t="s">
        <v>94</v>
      </c>
      <c r="D798" s="315"/>
      <c r="E798" s="315"/>
      <c r="F798" s="315"/>
      <c r="G798" s="74" t="str">
        <f ca="1">IFERROR(INDEX('Staff List'!$G$9:$G$358, MATCH(M801, 'Staff List'!$B$9:$B$358, 0)), "")</f>
        <v/>
      </c>
      <c r="H798" s="317" t="str">
        <f ca="1">IFERROR(INDEX('Staff List'!$AP$6:$AP$8, MATCH(G798, 'Staff List'!$AI$6:$AI$8, 0)), "")</f>
        <v/>
      </c>
      <c r="I798" s="313"/>
      <c r="J798" s="313"/>
      <c r="K798" s="313"/>
      <c r="L798" s="313"/>
      <c r="M798" s="331"/>
      <c r="N798" s="28"/>
      <c r="O798" s="314" t="s">
        <v>94</v>
      </c>
      <c r="P798" s="315"/>
      <c r="Q798" s="315"/>
      <c r="R798" s="315"/>
      <c r="S798" s="74" t="str">
        <f ca="1">IFERROR(INDEX('Staff List'!$G$9:$G$358, MATCH(Y801, 'Staff List'!$B$9:$B$358, 0)), "")</f>
        <v/>
      </c>
      <c r="T798" s="317" t="str">
        <f ca="1">IFERROR(INDEX('Staff List'!$AP$6:$AP$8, MATCH(S798, 'Staff List'!$AI$6:$AI$8, 0)), "")</f>
        <v/>
      </c>
      <c r="U798" s="313"/>
      <c r="V798" s="313"/>
      <c r="W798" s="313"/>
      <c r="X798" s="313"/>
      <c r="Y798" s="331"/>
      <c r="Z798" s="28"/>
      <c r="AA798" s="314" t="s">
        <v>94</v>
      </c>
      <c r="AB798" s="315"/>
      <c r="AC798" s="315"/>
      <c r="AD798" s="315"/>
      <c r="AE798" s="74" t="str">
        <f ca="1">IFERROR(INDEX('Staff List'!$G$9:$G$358, MATCH(AK801, 'Staff List'!$B$9:$B$358, 0)), "")</f>
        <v/>
      </c>
      <c r="AF798" s="317" t="str">
        <f ca="1">IFERROR(INDEX('Staff List'!$AP$6:$AP$8, MATCH(AE798, 'Staff List'!$AI$6:$AI$8, 0)), "")</f>
        <v/>
      </c>
      <c r="AG798" s="313"/>
      <c r="AH798" s="313"/>
      <c r="AI798" s="313"/>
      <c r="AJ798" s="313"/>
      <c r="AK798" s="331"/>
      <c r="AL798" s="28"/>
      <c r="AM798" s="314" t="s">
        <v>94</v>
      </c>
      <c r="AN798" s="315"/>
      <c r="AO798" s="315"/>
      <c r="AP798" s="315"/>
      <c r="AQ798" s="74" t="str">
        <f ca="1">IFERROR(INDEX('Staff List'!$G$9:$G$358, MATCH(AW801, 'Staff List'!$B$9:$B$358, 0)), "")</f>
        <v/>
      </c>
      <c r="AR798" s="317" t="str">
        <f ca="1">IFERROR(INDEX('Staff List'!$AP$6:$AP$8, MATCH(AQ798, 'Staff List'!$AI$6:$AI$8, 0)), "")</f>
        <v/>
      </c>
      <c r="AS798" s="313"/>
      <c r="AT798" s="313"/>
      <c r="AU798" s="313"/>
      <c r="AV798" s="313"/>
      <c r="AW798" s="331"/>
      <c r="AX798" s="28"/>
      <c r="AY798" s="314" t="s">
        <v>94</v>
      </c>
      <c r="AZ798" s="315"/>
      <c r="BA798" s="315"/>
      <c r="BB798" s="315"/>
      <c r="BC798" s="74" t="str">
        <f ca="1">IFERROR(INDEX('Staff List'!$G$9:$G$358, MATCH(BI801, 'Staff List'!$B$9:$B$358, 0)), "")</f>
        <v/>
      </c>
      <c r="BD798" s="317" t="str">
        <f ca="1">IFERROR(INDEX('Staff List'!$AP$6:$AP$8, MATCH(BC798, 'Staff List'!$AI$6:$AI$8, 0)), "")</f>
        <v/>
      </c>
      <c r="BE798" s="313"/>
      <c r="BF798" s="313"/>
      <c r="BG798" s="313"/>
      <c r="BH798" s="313"/>
      <c r="BI798" s="331"/>
      <c r="BJ798" s="29"/>
      <c r="BK798" s="1"/>
    </row>
    <row r="799" spans="1:63" x14ac:dyDescent="0.25">
      <c r="A799" s="1"/>
      <c r="B799" s="27"/>
      <c r="C799" s="314" t="s">
        <v>97</v>
      </c>
      <c r="D799" s="315"/>
      <c r="E799" s="315"/>
      <c r="F799" s="319"/>
      <c r="G799" s="320"/>
      <c r="H799" s="317" t="str">
        <f ca="1">IFERROR(INDEX('Staff List'!$AT$6:$AT$8, MATCH(E796, 'Staff List'!$AM$6:$AM$8, 0)), "")</f>
        <v/>
      </c>
      <c r="I799" s="313"/>
      <c r="J799" s="313"/>
      <c r="K799" s="313"/>
      <c r="L799" s="313"/>
      <c r="M799" s="75" t="e">
        <f ca="1">INDEX($BY$2:$BY$401, MATCH(M802, $BT$2:$BT$401, 0))</f>
        <v>#N/A</v>
      </c>
      <c r="N799" s="28"/>
      <c r="O799" s="314" t="s">
        <v>97</v>
      </c>
      <c r="P799" s="315"/>
      <c r="Q799" s="315"/>
      <c r="R799" s="319"/>
      <c r="S799" s="320"/>
      <c r="T799" s="317" t="str">
        <f ca="1">IFERROR(INDEX('Staff List'!$AT$6:$AT$8, MATCH(Q796, 'Staff List'!$AM$6:$AM$8, 0)), "")</f>
        <v/>
      </c>
      <c r="U799" s="313"/>
      <c r="V799" s="313"/>
      <c r="W799" s="313"/>
      <c r="X799" s="313"/>
      <c r="Y799" s="75" t="e">
        <f ca="1">INDEX($BY$2:$BY$401, MATCH(Y802, $BT$2:$BT$401, 0))</f>
        <v>#N/A</v>
      </c>
      <c r="Z799" s="28"/>
      <c r="AA799" s="314" t="s">
        <v>97</v>
      </c>
      <c r="AB799" s="315"/>
      <c r="AC799" s="315"/>
      <c r="AD799" s="319"/>
      <c r="AE799" s="320"/>
      <c r="AF799" s="317" t="str">
        <f ca="1">IFERROR(INDEX('Staff List'!$AT$6:$AT$8, MATCH(AC796, 'Staff List'!$AM$6:$AM$8, 0)), "")</f>
        <v/>
      </c>
      <c r="AG799" s="313"/>
      <c r="AH799" s="313"/>
      <c r="AI799" s="313"/>
      <c r="AJ799" s="313"/>
      <c r="AK799" s="75" t="e">
        <f ca="1">INDEX($BY$2:$BY$401, MATCH(AK802, $BT$2:$BT$401, 0))</f>
        <v>#N/A</v>
      </c>
      <c r="AL799" s="28"/>
      <c r="AM799" s="314" t="s">
        <v>97</v>
      </c>
      <c r="AN799" s="315"/>
      <c r="AO799" s="315"/>
      <c r="AP799" s="319"/>
      <c r="AQ799" s="320"/>
      <c r="AR799" s="317" t="str">
        <f ca="1">IFERROR(INDEX('Staff List'!$AT$6:$AT$8, MATCH(AO796, 'Staff List'!$AM$6:$AM$8, 0)), "")</f>
        <v/>
      </c>
      <c r="AS799" s="313"/>
      <c r="AT799" s="313"/>
      <c r="AU799" s="313"/>
      <c r="AV799" s="313"/>
      <c r="AW799" s="75" t="e">
        <f ca="1">INDEX($BY$2:$BY$401, MATCH(AW802, $BT$2:$BT$401, 0))</f>
        <v>#N/A</v>
      </c>
      <c r="AX799" s="28"/>
      <c r="AY799" s="314" t="s">
        <v>97</v>
      </c>
      <c r="AZ799" s="315"/>
      <c r="BA799" s="315"/>
      <c r="BB799" s="319"/>
      <c r="BC799" s="320"/>
      <c r="BD799" s="317" t="str">
        <f ca="1">IFERROR(INDEX('Staff List'!$AT$6:$AT$8, MATCH(BA796, 'Staff List'!$AM$6:$AM$8, 0)), "")</f>
        <v/>
      </c>
      <c r="BE799" s="313"/>
      <c r="BF799" s="313"/>
      <c r="BG799" s="313"/>
      <c r="BH799" s="313"/>
      <c r="BI799" s="75" t="e">
        <f ca="1">INDEX($BY$2:$BY$401, MATCH(BI802, $BT$2:$BT$401, 0))</f>
        <v>#N/A</v>
      </c>
      <c r="BJ799" s="29"/>
      <c r="BK799" s="1"/>
    </row>
    <row r="800" spans="1:63" x14ac:dyDescent="0.25">
      <c r="A800" s="1"/>
      <c r="B800" s="27"/>
      <c r="C800" s="314" t="s">
        <v>93</v>
      </c>
      <c r="D800" s="315"/>
      <c r="E800" s="316"/>
      <c r="F800" s="313" t="str">
        <f ca="1">IFERROR(IF(INDEX('Staff List'!$M$9:$M$358, MATCH(M801, 'Staff List'!$B$9:$B$358, 0))="", "", INDEX('Staff List'!$M$9:$M$358, MATCH(M801, 'Staff List'!$B$9:$B$358, 0))), "")</f>
        <v/>
      </c>
      <c r="G800" s="313"/>
      <c r="H800" s="313"/>
      <c r="I800" s="313"/>
      <c r="J800" s="313"/>
      <c r="K800" s="313"/>
      <c r="L800" s="313"/>
      <c r="M800" s="75" t="str">
        <f ca="1">IFERROR(INDEX($BO$2:$BO$351, MATCH(M799, $BP$2:$BP$351, 0)), "")</f>
        <v/>
      </c>
      <c r="N800" s="28"/>
      <c r="O800" s="314" t="s">
        <v>93</v>
      </c>
      <c r="P800" s="315"/>
      <c r="Q800" s="316"/>
      <c r="R800" s="313" t="str">
        <f ca="1">IFERROR(IF(INDEX('Staff List'!$M$9:$M$358, MATCH(Y801, 'Staff List'!$B$9:$B$358, 0))="", "", INDEX('Staff List'!$M$9:$M$358, MATCH(Y801, 'Staff List'!$B$9:$B$358, 0))), "")</f>
        <v/>
      </c>
      <c r="S800" s="313"/>
      <c r="T800" s="313"/>
      <c r="U800" s="313"/>
      <c r="V800" s="313"/>
      <c r="W800" s="313"/>
      <c r="X800" s="313"/>
      <c r="Y800" s="75" t="str">
        <f ca="1">IFERROR(INDEX($BO$2:$BO$351, MATCH(Y799, $BP$2:$BP$351, 0)), "")</f>
        <v/>
      </c>
      <c r="Z800" s="28"/>
      <c r="AA800" s="314" t="s">
        <v>93</v>
      </c>
      <c r="AB800" s="315"/>
      <c r="AC800" s="316"/>
      <c r="AD800" s="313" t="str">
        <f ca="1">IFERROR(IF(INDEX('Staff List'!$M$9:$M$358, MATCH(AK801, 'Staff List'!$B$9:$B$358, 0))="", "", INDEX('Staff List'!$M$9:$M$358, MATCH(AK801, 'Staff List'!$B$9:$B$358, 0))), "")</f>
        <v/>
      </c>
      <c r="AE800" s="313"/>
      <c r="AF800" s="313"/>
      <c r="AG800" s="313"/>
      <c r="AH800" s="313"/>
      <c r="AI800" s="313"/>
      <c r="AJ800" s="313"/>
      <c r="AK800" s="75" t="str">
        <f ca="1">IFERROR(INDEX($BO$2:$BO$351, MATCH(AK799, $BP$2:$BP$351, 0)), "")</f>
        <v/>
      </c>
      <c r="AL800" s="28"/>
      <c r="AM800" s="314" t="s">
        <v>93</v>
      </c>
      <c r="AN800" s="315"/>
      <c r="AO800" s="316"/>
      <c r="AP800" s="313" t="str">
        <f ca="1">IFERROR(IF(INDEX('Staff List'!$M$9:$M$358, MATCH(AW801, 'Staff List'!$B$9:$B$358, 0))="", "", INDEX('Staff List'!$M$9:$M$358, MATCH(AW801, 'Staff List'!$B$9:$B$358, 0))), "")</f>
        <v/>
      </c>
      <c r="AQ800" s="313"/>
      <c r="AR800" s="313"/>
      <c r="AS800" s="313"/>
      <c r="AT800" s="313"/>
      <c r="AU800" s="313"/>
      <c r="AV800" s="313"/>
      <c r="AW800" s="75" t="str">
        <f ca="1">IFERROR(INDEX($BO$2:$BO$351, MATCH(AW799, $BP$2:$BP$351, 0)), "")</f>
        <v/>
      </c>
      <c r="AX800" s="28"/>
      <c r="AY800" s="314" t="s">
        <v>93</v>
      </c>
      <c r="AZ800" s="315"/>
      <c r="BA800" s="316"/>
      <c r="BB800" s="313" t="str">
        <f ca="1">IFERROR(IF(INDEX('Staff List'!$M$9:$M$358, MATCH(BI801, 'Staff List'!$B$9:$B$358, 0))="", "", INDEX('Staff List'!$M$9:$M$358, MATCH(BI801, 'Staff List'!$B$9:$B$358, 0))), "")</f>
        <v/>
      </c>
      <c r="BC800" s="313"/>
      <c r="BD800" s="313"/>
      <c r="BE800" s="313"/>
      <c r="BF800" s="313"/>
      <c r="BG800" s="313"/>
      <c r="BH800" s="313"/>
      <c r="BI800" s="75" t="str">
        <f ca="1">IFERROR(INDEX($BO$2:$BO$351, MATCH(BI799, $BP$2:$BP$351, 0)), "")</f>
        <v/>
      </c>
      <c r="BJ800" s="29"/>
      <c r="BK800" s="1"/>
    </row>
    <row r="801" spans="1:63" x14ac:dyDescent="0.25">
      <c r="A801" s="1"/>
      <c r="B801" s="27"/>
      <c r="C801" s="314" t="s">
        <v>92</v>
      </c>
      <c r="D801" s="315"/>
      <c r="E801" s="316"/>
      <c r="F801" s="317" t="str">
        <f ca="1">IFERROR(IF(INDEX('Staff List'!$Q$9:$Q$358, MATCH(M801, 'Staff List'!$B$9:$B$358, 0))="", "", INDEX('Staff List'!$Q$9:$Q$358, MATCH(M801, 'Staff List'!$B$9:$B$358, 0))), "")</f>
        <v/>
      </c>
      <c r="G801" s="313"/>
      <c r="H801" s="313"/>
      <c r="I801" s="313"/>
      <c r="J801" s="313"/>
      <c r="K801" s="313"/>
      <c r="L801" s="313"/>
      <c r="M801" s="75" t="str">
        <f ca="1">IFERROR(IF(M799="", "", INDEX($BN$2:$BN$351, MATCH(M799, $BP$2:$BP$351, 0))), "")</f>
        <v/>
      </c>
      <c r="N801" s="28"/>
      <c r="O801" s="314" t="s">
        <v>92</v>
      </c>
      <c r="P801" s="315"/>
      <c r="Q801" s="316"/>
      <c r="R801" s="317" t="str">
        <f ca="1">IFERROR(IF(INDEX('Staff List'!$Q$9:$Q$358, MATCH(Y801, 'Staff List'!$B$9:$B$358, 0))="", "", INDEX('Staff List'!$Q$9:$Q$358, MATCH(Y801, 'Staff List'!$B$9:$B$358, 0))), "")</f>
        <v/>
      </c>
      <c r="S801" s="313"/>
      <c r="T801" s="313"/>
      <c r="U801" s="313"/>
      <c r="V801" s="313"/>
      <c r="W801" s="313"/>
      <c r="X801" s="313"/>
      <c r="Y801" s="75" t="str">
        <f ca="1">IFERROR(IF(Y799="", "", INDEX($BN$2:$BN$351, MATCH(Y799, $BP$2:$BP$351, 0))), "")</f>
        <v/>
      </c>
      <c r="Z801" s="28"/>
      <c r="AA801" s="314" t="s">
        <v>92</v>
      </c>
      <c r="AB801" s="315"/>
      <c r="AC801" s="316"/>
      <c r="AD801" s="317" t="str">
        <f ca="1">IFERROR(IF(INDEX('Staff List'!$Q$9:$Q$358, MATCH(AK801, 'Staff List'!$B$9:$B$358, 0))="", "", INDEX('Staff List'!$Q$9:$Q$358, MATCH(AK801, 'Staff List'!$B$9:$B$358, 0))), "")</f>
        <v/>
      </c>
      <c r="AE801" s="313"/>
      <c r="AF801" s="313"/>
      <c r="AG801" s="313"/>
      <c r="AH801" s="313"/>
      <c r="AI801" s="313"/>
      <c r="AJ801" s="313"/>
      <c r="AK801" s="75" t="str">
        <f ca="1">IFERROR(IF(AK799="", "", INDEX($BN$2:$BN$351, MATCH(AK799, $BP$2:$BP$351, 0))), "")</f>
        <v/>
      </c>
      <c r="AL801" s="28"/>
      <c r="AM801" s="314" t="s">
        <v>92</v>
      </c>
      <c r="AN801" s="315"/>
      <c r="AO801" s="316"/>
      <c r="AP801" s="317" t="str">
        <f ca="1">IFERROR(IF(INDEX('Staff List'!$Q$9:$Q$358, MATCH(AW801, 'Staff List'!$B$9:$B$358, 0))="", "", INDEX('Staff List'!$Q$9:$Q$358, MATCH(AW801, 'Staff List'!$B$9:$B$358, 0))), "")</f>
        <v/>
      </c>
      <c r="AQ801" s="313"/>
      <c r="AR801" s="313"/>
      <c r="AS801" s="313"/>
      <c r="AT801" s="313"/>
      <c r="AU801" s="313"/>
      <c r="AV801" s="313"/>
      <c r="AW801" s="75" t="str">
        <f ca="1">IFERROR(IF(AW799="", "", INDEX($BN$2:$BN$351, MATCH(AW799, $BP$2:$BP$351, 0))), "")</f>
        <v/>
      </c>
      <c r="AX801" s="28"/>
      <c r="AY801" s="314" t="s">
        <v>92</v>
      </c>
      <c r="AZ801" s="315"/>
      <c r="BA801" s="316"/>
      <c r="BB801" s="317" t="str">
        <f ca="1">IFERROR(IF(INDEX('Staff List'!$Q$9:$Q$358, MATCH(BI801, 'Staff List'!$B$9:$B$358, 0))="", "", INDEX('Staff List'!$Q$9:$Q$358, MATCH(BI801, 'Staff List'!$B$9:$B$358, 0))), "")</f>
        <v/>
      </c>
      <c r="BC801" s="313"/>
      <c r="BD801" s="313"/>
      <c r="BE801" s="313"/>
      <c r="BF801" s="313"/>
      <c r="BG801" s="313"/>
      <c r="BH801" s="313"/>
      <c r="BI801" s="75" t="str">
        <f ca="1">IFERROR(IF(BI799="", "", INDEX($BN$2:$BN$351, MATCH(BI799, $BP$2:$BP$351, 0))), "")</f>
        <v/>
      </c>
      <c r="BJ801" s="29"/>
      <c r="BK801" s="1"/>
    </row>
    <row r="802" spans="1:63" x14ac:dyDescent="0.25">
      <c r="A802" s="1"/>
      <c r="B802" s="27"/>
      <c r="C802" s="318" t="s">
        <v>96</v>
      </c>
      <c r="D802" s="319"/>
      <c r="E802" s="320"/>
      <c r="F802" s="321" t="str">
        <f ca="1">IFERROR(IF(INDEX('Staff List'!$U$9:$U$358, MATCH(M801, 'Staff List'!$B$9:$B$358, 0))="", "", INDEX('Staff List'!$U$9:$U$358, MATCH(M801, 'Staff List'!$B$9:$B$358, 0))), "")</f>
        <v/>
      </c>
      <c r="G802" s="322"/>
      <c r="H802" s="322"/>
      <c r="I802" s="322"/>
      <c r="J802" s="322"/>
      <c r="K802" s="322"/>
      <c r="L802" s="322"/>
      <c r="M802" s="81">
        <f ca="1">BI792+1</f>
        <v>880</v>
      </c>
      <c r="N802" s="28"/>
      <c r="O802" s="318" t="s">
        <v>96</v>
      </c>
      <c r="P802" s="319"/>
      <c r="Q802" s="320"/>
      <c r="R802" s="321" t="str">
        <f ca="1">IFERROR(IF(INDEX('Staff List'!$U$9:$U$358, MATCH(Y801, 'Staff List'!$B$9:$B$358, 0))="", "", INDEX('Staff List'!$U$9:$U$358, MATCH(Y801, 'Staff List'!$B$9:$B$358, 0))), "")</f>
        <v/>
      </c>
      <c r="S802" s="322"/>
      <c r="T802" s="322"/>
      <c r="U802" s="322"/>
      <c r="V802" s="322"/>
      <c r="W802" s="322"/>
      <c r="X802" s="322"/>
      <c r="Y802" s="81">
        <f ca="1">M802+1</f>
        <v>881</v>
      </c>
      <c r="Z802" s="28"/>
      <c r="AA802" s="318" t="s">
        <v>96</v>
      </c>
      <c r="AB802" s="319"/>
      <c r="AC802" s="320"/>
      <c r="AD802" s="321" t="str">
        <f ca="1">IFERROR(IF(INDEX('Staff List'!$U$9:$U$358, MATCH(AK801, 'Staff List'!$B$9:$B$358, 0))="", "", INDEX('Staff List'!$U$9:$U$358, MATCH(AK801, 'Staff List'!$B$9:$B$358, 0))), "")</f>
        <v/>
      </c>
      <c r="AE802" s="322"/>
      <c r="AF802" s="322"/>
      <c r="AG802" s="322"/>
      <c r="AH802" s="322"/>
      <c r="AI802" s="322"/>
      <c r="AJ802" s="322"/>
      <c r="AK802" s="81">
        <f ca="1">Y802+1</f>
        <v>882</v>
      </c>
      <c r="AL802" s="28"/>
      <c r="AM802" s="318" t="s">
        <v>96</v>
      </c>
      <c r="AN802" s="319"/>
      <c r="AO802" s="320"/>
      <c r="AP802" s="321" t="str">
        <f ca="1">IFERROR(IF(INDEX('Staff List'!$U$9:$U$358, MATCH(AW801, 'Staff List'!$B$9:$B$358, 0))="", "", INDEX('Staff List'!$U$9:$U$358, MATCH(AW801, 'Staff List'!$B$9:$B$358, 0))), "")</f>
        <v/>
      </c>
      <c r="AQ802" s="322"/>
      <c r="AR802" s="322"/>
      <c r="AS802" s="322"/>
      <c r="AT802" s="322"/>
      <c r="AU802" s="322"/>
      <c r="AV802" s="322"/>
      <c r="AW802" s="81">
        <f ca="1">AK802+1</f>
        <v>883</v>
      </c>
      <c r="AX802" s="28"/>
      <c r="AY802" s="318" t="s">
        <v>96</v>
      </c>
      <c r="AZ802" s="319"/>
      <c r="BA802" s="320"/>
      <c r="BB802" s="321" t="str">
        <f ca="1">IFERROR(IF(INDEX('Staff List'!$U$9:$U$358, MATCH(BI801, 'Staff List'!$B$9:$B$358, 0))="", "", INDEX('Staff List'!$U$9:$U$358, MATCH(BI801, 'Staff List'!$B$9:$B$358, 0))), "")</f>
        <v/>
      </c>
      <c r="BC802" s="322"/>
      <c r="BD802" s="322"/>
      <c r="BE802" s="322"/>
      <c r="BF802" s="322"/>
      <c r="BG802" s="322"/>
      <c r="BH802" s="322"/>
      <c r="BI802" s="81">
        <f ca="1">AW802+1</f>
        <v>884</v>
      </c>
      <c r="BJ802" s="29"/>
      <c r="BK802" s="1"/>
    </row>
    <row r="803" spans="1:63" x14ac:dyDescent="0.25">
      <c r="A803" s="1"/>
      <c r="B803" s="27"/>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c r="BA803" s="28"/>
      <c r="BB803" s="28"/>
      <c r="BC803" s="28"/>
      <c r="BD803" s="28"/>
      <c r="BE803" s="28"/>
      <c r="BF803" s="28"/>
      <c r="BG803" s="28"/>
      <c r="BH803" s="28"/>
      <c r="BI803" s="28"/>
      <c r="BJ803" s="29"/>
      <c r="BK803" s="1"/>
    </row>
    <row r="804" spans="1:63" x14ac:dyDescent="0.25">
      <c r="A804" s="1"/>
      <c r="B804" s="27"/>
      <c r="C804" s="121" t="str">
        <f ca="1">"Tier "&amp;M810&amp;""</f>
        <v xml:space="preserve">Tier </v>
      </c>
      <c r="D804" s="122"/>
      <c r="E804" s="122"/>
      <c r="F804" s="122"/>
      <c r="G804" s="122"/>
      <c r="H804" s="122"/>
      <c r="I804" s="122"/>
      <c r="J804" s="122"/>
      <c r="K804" s="122"/>
      <c r="L804" s="122"/>
      <c r="M804" s="239"/>
      <c r="N804" s="28"/>
      <c r="O804" s="121" t="str">
        <f ca="1">"Tier "&amp;Y810&amp;""</f>
        <v xml:space="preserve">Tier </v>
      </c>
      <c r="P804" s="122"/>
      <c r="Q804" s="122"/>
      <c r="R804" s="122"/>
      <c r="S804" s="122"/>
      <c r="T804" s="122"/>
      <c r="U804" s="122"/>
      <c r="V804" s="122"/>
      <c r="W804" s="122"/>
      <c r="X804" s="122"/>
      <c r="Y804" s="239"/>
      <c r="Z804" s="28"/>
      <c r="AA804" s="121" t="str">
        <f ca="1">"Tier "&amp;AK810&amp;""</f>
        <v xml:space="preserve">Tier </v>
      </c>
      <c r="AB804" s="122"/>
      <c r="AC804" s="122"/>
      <c r="AD804" s="122"/>
      <c r="AE804" s="122"/>
      <c r="AF804" s="122"/>
      <c r="AG804" s="122"/>
      <c r="AH804" s="122"/>
      <c r="AI804" s="122"/>
      <c r="AJ804" s="122"/>
      <c r="AK804" s="239"/>
      <c r="AL804" s="28"/>
      <c r="AM804" s="121" t="str">
        <f ca="1">"Tier "&amp;AW810&amp;""</f>
        <v xml:space="preserve">Tier </v>
      </c>
      <c r="AN804" s="122"/>
      <c r="AO804" s="122"/>
      <c r="AP804" s="122"/>
      <c r="AQ804" s="122"/>
      <c r="AR804" s="122"/>
      <c r="AS804" s="122"/>
      <c r="AT804" s="122"/>
      <c r="AU804" s="122"/>
      <c r="AV804" s="122"/>
      <c r="AW804" s="239"/>
      <c r="AX804" s="28"/>
      <c r="AY804" s="121" t="str">
        <f ca="1">"Tier "&amp;BI810&amp;""</f>
        <v xml:space="preserve">Tier </v>
      </c>
      <c r="AZ804" s="122"/>
      <c r="BA804" s="122"/>
      <c r="BB804" s="122"/>
      <c r="BC804" s="122"/>
      <c r="BD804" s="122"/>
      <c r="BE804" s="122"/>
      <c r="BF804" s="122"/>
      <c r="BG804" s="122"/>
      <c r="BH804" s="122"/>
      <c r="BI804" s="239"/>
      <c r="BJ804" s="29"/>
      <c r="BK804" s="1"/>
    </row>
    <row r="805" spans="1:63" x14ac:dyDescent="0.25">
      <c r="A805" s="1"/>
      <c r="B805" s="27"/>
      <c r="C805" s="326" t="s">
        <v>91</v>
      </c>
      <c r="D805" s="325"/>
      <c r="E805" s="327"/>
      <c r="F805" s="328" t="str">
        <f ca="1">IFERROR(IF(INDEX('Staff List'!$C$9:$C$358, MATCH(M811, 'Staff List'!$B$9:$B$358, 0))="", "", INDEX('Staff List'!$C$9:$C$358, MATCH(M811, 'Staff List'!$B$9:$B$358, 0))), "")</f>
        <v/>
      </c>
      <c r="G805" s="329"/>
      <c r="H805" s="329"/>
      <c r="I805" s="329"/>
      <c r="J805" s="329"/>
      <c r="K805" s="329"/>
      <c r="L805" s="329"/>
      <c r="M805" s="330"/>
      <c r="N805" s="28"/>
      <c r="O805" s="326" t="s">
        <v>91</v>
      </c>
      <c r="P805" s="325"/>
      <c r="Q805" s="327"/>
      <c r="R805" s="328" t="str">
        <f ca="1">IFERROR(IF(INDEX('Staff List'!$C$9:$C$358, MATCH(Y811, 'Staff List'!$B$9:$B$358, 0))="", "", INDEX('Staff List'!$C$9:$C$358, MATCH(Y811, 'Staff List'!$B$9:$B$358, 0))), "")</f>
        <v/>
      </c>
      <c r="S805" s="329"/>
      <c r="T805" s="329"/>
      <c r="U805" s="329"/>
      <c r="V805" s="329"/>
      <c r="W805" s="329"/>
      <c r="X805" s="329"/>
      <c r="Y805" s="330"/>
      <c r="Z805" s="28"/>
      <c r="AA805" s="326" t="s">
        <v>91</v>
      </c>
      <c r="AB805" s="325"/>
      <c r="AC805" s="327"/>
      <c r="AD805" s="328" t="str">
        <f ca="1">IFERROR(IF(INDEX('Staff List'!$C$9:$C$358, MATCH(AK811, 'Staff List'!$B$9:$B$358, 0))="", "", INDEX('Staff List'!$C$9:$C$358, MATCH(AK811, 'Staff List'!$B$9:$B$358, 0))), "")</f>
        <v/>
      </c>
      <c r="AE805" s="329"/>
      <c r="AF805" s="329"/>
      <c r="AG805" s="329"/>
      <c r="AH805" s="329"/>
      <c r="AI805" s="329"/>
      <c r="AJ805" s="329"/>
      <c r="AK805" s="330"/>
      <c r="AL805" s="28"/>
      <c r="AM805" s="326" t="s">
        <v>91</v>
      </c>
      <c r="AN805" s="325"/>
      <c r="AO805" s="327"/>
      <c r="AP805" s="328" t="str">
        <f ca="1">IFERROR(IF(INDEX('Staff List'!$C$9:$C$358, MATCH(AW811, 'Staff List'!$B$9:$B$358, 0))="", "", INDEX('Staff List'!$C$9:$C$358, MATCH(AW811, 'Staff List'!$B$9:$B$358, 0))), "")</f>
        <v/>
      </c>
      <c r="AQ805" s="329"/>
      <c r="AR805" s="329"/>
      <c r="AS805" s="329"/>
      <c r="AT805" s="329"/>
      <c r="AU805" s="329"/>
      <c r="AV805" s="329"/>
      <c r="AW805" s="330"/>
      <c r="AX805" s="28"/>
      <c r="AY805" s="326" t="s">
        <v>91</v>
      </c>
      <c r="AZ805" s="325"/>
      <c r="BA805" s="327"/>
      <c r="BB805" s="328" t="str">
        <f ca="1">IFERROR(IF(INDEX('Staff List'!$C$9:$C$358, MATCH(BI811, 'Staff List'!$B$9:$B$358, 0))="", "", INDEX('Staff List'!$C$9:$C$358, MATCH(BI811, 'Staff List'!$B$9:$B$358, 0))), "")</f>
        <v/>
      </c>
      <c r="BC805" s="329"/>
      <c r="BD805" s="329"/>
      <c r="BE805" s="329"/>
      <c r="BF805" s="329"/>
      <c r="BG805" s="329"/>
      <c r="BH805" s="329"/>
      <c r="BI805" s="330"/>
      <c r="BJ805" s="29"/>
      <c r="BK805" s="1"/>
    </row>
    <row r="806" spans="1:63" x14ac:dyDescent="0.25">
      <c r="A806" s="1"/>
      <c r="B806" s="27"/>
      <c r="C806" s="332" t="s">
        <v>90</v>
      </c>
      <c r="D806" s="333"/>
      <c r="E806" s="72" t="str">
        <f ca="1">IFERROR(INDEX('Staff List'!$K$9:$K$358, MATCH(M811, 'Staff List'!$B$9:$B$358, 0)), "")</f>
        <v/>
      </c>
      <c r="F806" s="317" t="str">
        <f ca="1">IFERROR(IF(INDEX('Staff List'!$D$9:$D$358, MATCH(M811, 'Staff List'!$B$9:$B$358, 0))="", "", INDEX('Staff List'!$D$9:$D$358, MATCH(M811, 'Staff List'!$B$9:$B$358, 0))), "")</f>
        <v/>
      </c>
      <c r="G806" s="313"/>
      <c r="H806" s="313"/>
      <c r="I806" s="313"/>
      <c r="J806" s="313"/>
      <c r="K806" s="313"/>
      <c r="L806" s="313"/>
      <c r="M806" s="331"/>
      <c r="N806" s="28"/>
      <c r="O806" s="332" t="s">
        <v>90</v>
      </c>
      <c r="P806" s="333"/>
      <c r="Q806" s="72" t="str">
        <f ca="1">IFERROR(INDEX('Staff List'!$K$9:$K$358, MATCH(Y811, 'Staff List'!$B$9:$B$358, 0)), "")</f>
        <v/>
      </c>
      <c r="R806" s="317" t="str">
        <f ca="1">IFERROR(IF(INDEX('Staff List'!$D$9:$D$358, MATCH(Y811, 'Staff List'!$B$9:$B$358, 0))="", "", INDEX('Staff List'!$D$9:$D$358, MATCH(Y811, 'Staff List'!$B$9:$B$358, 0))), "")</f>
        <v/>
      </c>
      <c r="S806" s="313"/>
      <c r="T806" s="313"/>
      <c r="U806" s="313"/>
      <c r="V806" s="313"/>
      <c r="W806" s="313"/>
      <c r="X806" s="313"/>
      <c r="Y806" s="331"/>
      <c r="Z806" s="28"/>
      <c r="AA806" s="332" t="s">
        <v>90</v>
      </c>
      <c r="AB806" s="333"/>
      <c r="AC806" s="72" t="str">
        <f ca="1">IFERROR(INDEX('Staff List'!$K$9:$K$358, MATCH(AK811, 'Staff List'!$B$9:$B$358, 0)), "")</f>
        <v/>
      </c>
      <c r="AD806" s="317" t="str">
        <f ca="1">IFERROR(IF(INDEX('Staff List'!$D$9:$D$358, MATCH(AK811, 'Staff List'!$B$9:$B$358, 0))="", "", INDEX('Staff List'!$D$9:$D$358, MATCH(AK811, 'Staff List'!$B$9:$B$358, 0))), "")</f>
        <v/>
      </c>
      <c r="AE806" s="313"/>
      <c r="AF806" s="313"/>
      <c r="AG806" s="313"/>
      <c r="AH806" s="313"/>
      <c r="AI806" s="313"/>
      <c r="AJ806" s="313"/>
      <c r="AK806" s="331"/>
      <c r="AL806" s="28"/>
      <c r="AM806" s="332" t="s">
        <v>90</v>
      </c>
      <c r="AN806" s="333"/>
      <c r="AO806" s="72" t="str">
        <f ca="1">IFERROR(INDEX('Staff List'!$K$9:$K$358, MATCH(AW811, 'Staff List'!$B$9:$B$358, 0)), "")</f>
        <v/>
      </c>
      <c r="AP806" s="317" t="str">
        <f ca="1">IFERROR(IF(INDEX('Staff List'!$D$9:$D$358, MATCH(AW811, 'Staff List'!$B$9:$B$358, 0))="", "", INDEX('Staff List'!$D$9:$D$358, MATCH(AW811, 'Staff List'!$B$9:$B$358, 0))), "")</f>
        <v/>
      </c>
      <c r="AQ806" s="313"/>
      <c r="AR806" s="313"/>
      <c r="AS806" s="313"/>
      <c r="AT806" s="313"/>
      <c r="AU806" s="313"/>
      <c r="AV806" s="313"/>
      <c r="AW806" s="331"/>
      <c r="AX806" s="28"/>
      <c r="AY806" s="332" t="s">
        <v>90</v>
      </c>
      <c r="AZ806" s="333"/>
      <c r="BA806" s="72" t="str">
        <f ca="1">IFERROR(INDEX('Staff List'!$K$9:$K$358, MATCH(BI811, 'Staff List'!$B$9:$B$358, 0)), "")</f>
        <v/>
      </c>
      <c r="BB806" s="317" t="str">
        <f ca="1">IFERROR(IF(INDEX('Staff List'!$D$9:$D$358, MATCH(BI811, 'Staff List'!$B$9:$B$358, 0))="", "", INDEX('Staff List'!$D$9:$D$358, MATCH(BI811, 'Staff List'!$B$9:$B$358, 0))), "")</f>
        <v/>
      </c>
      <c r="BC806" s="313"/>
      <c r="BD806" s="313"/>
      <c r="BE806" s="313"/>
      <c r="BF806" s="313"/>
      <c r="BG806" s="313"/>
      <c r="BH806" s="313"/>
      <c r="BI806" s="331"/>
      <c r="BJ806" s="29"/>
      <c r="BK806" s="1"/>
    </row>
    <row r="807" spans="1:63" x14ac:dyDescent="0.25">
      <c r="A807" s="1"/>
      <c r="B807" s="27"/>
      <c r="C807" s="314" t="s">
        <v>95</v>
      </c>
      <c r="D807" s="315"/>
      <c r="E807" s="315"/>
      <c r="F807" s="325"/>
      <c r="G807" s="73" t="str">
        <f ca="1">IFERROR(INDEX('Staff List'!$H$9:$H$358, MATCH(M811, 'Staff List'!$B$9:$B$358, 0)), "")</f>
        <v/>
      </c>
      <c r="H807" s="323" t="str">
        <f ca="1">IFERROR(INDEX('Staff List'!$AU$6:$AU$10, MATCH(G807, 'Staff List'!$AJ$6:$AJ$10, 0)), "")</f>
        <v/>
      </c>
      <c r="I807" s="324"/>
      <c r="J807" s="324"/>
      <c r="K807" s="324"/>
      <c r="L807" s="324"/>
      <c r="M807" s="331"/>
      <c r="N807" s="28"/>
      <c r="O807" s="314" t="s">
        <v>95</v>
      </c>
      <c r="P807" s="315"/>
      <c r="Q807" s="315"/>
      <c r="R807" s="325"/>
      <c r="S807" s="73" t="str">
        <f ca="1">IFERROR(INDEX('Staff List'!$H$9:$H$358, MATCH(Y811, 'Staff List'!$B$9:$B$358, 0)), "")</f>
        <v/>
      </c>
      <c r="T807" s="323" t="str">
        <f ca="1">IFERROR(INDEX('Staff List'!$AU$6:$AU$10, MATCH(S807, 'Staff List'!$AJ$6:$AJ$10, 0)), "")</f>
        <v/>
      </c>
      <c r="U807" s="324"/>
      <c r="V807" s="324"/>
      <c r="W807" s="324"/>
      <c r="X807" s="324"/>
      <c r="Y807" s="331"/>
      <c r="Z807" s="28"/>
      <c r="AA807" s="314" t="s">
        <v>95</v>
      </c>
      <c r="AB807" s="315"/>
      <c r="AC807" s="315"/>
      <c r="AD807" s="325"/>
      <c r="AE807" s="73" t="str">
        <f ca="1">IFERROR(INDEX('Staff List'!$H$9:$H$358, MATCH(AK811, 'Staff List'!$B$9:$B$358, 0)), "")</f>
        <v/>
      </c>
      <c r="AF807" s="323" t="str">
        <f ca="1">IFERROR(INDEX('Staff List'!$AU$6:$AU$10, MATCH(AE807, 'Staff List'!$AJ$6:$AJ$10, 0)), "")</f>
        <v/>
      </c>
      <c r="AG807" s="324"/>
      <c r="AH807" s="324"/>
      <c r="AI807" s="324"/>
      <c r="AJ807" s="324"/>
      <c r="AK807" s="331"/>
      <c r="AL807" s="28"/>
      <c r="AM807" s="314" t="s">
        <v>95</v>
      </c>
      <c r="AN807" s="315"/>
      <c r="AO807" s="315"/>
      <c r="AP807" s="325"/>
      <c r="AQ807" s="73" t="str">
        <f ca="1">IFERROR(INDEX('Staff List'!$H$9:$H$358, MATCH(AW811, 'Staff List'!$B$9:$B$358, 0)), "")</f>
        <v/>
      </c>
      <c r="AR807" s="323" t="str">
        <f ca="1">IFERROR(INDEX('Staff List'!$AU$6:$AU$10, MATCH(AQ807, 'Staff List'!$AJ$6:$AJ$10, 0)), "")</f>
        <v/>
      </c>
      <c r="AS807" s="324"/>
      <c r="AT807" s="324"/>
      <c r="AU807" s="324"/>
      <c r="AV807" s="324"/>
      <c r="AW807" s="331"/>
      <c r="AX807" s="28"/>
      <c r="AY807" s="314" t="s">
        <v>95</v>
      </c>
      <c r="AZ807" s="315"/>
      <c r="BA807" s="315"/>
      <c r="BB807" s="325"/>
      <c r="BC807" s="73" t="str">
        <f ca="1">IFERROR(INDEX('Staff List'!$H$9:$H$358, MATCH(BI811, 'Staff List'!$B$9:$B$358, 0)), "")</f>
        <v/>
      </c>
      <c r="BD807" s="323" t="str">
        <f ca="1">IFERROR(INDEX('Staff List'!$AU$6:$AU$10, MATCH(BC807, 'Staff List'!$AJ$6:$AJ$10, 0)), "")</f>
        <v/>
      </c>
      <c r="BE807" s="324"/>
      <c r="BF807" s="324"/>
      <c r="BG807" s="324"/>
      <c r="BH807" s="324"/>
      <c r="BI807" s="331"/>
      <c r="BJ807" s="29"/>
      <c r="BK807" s="1"/>
    </row>
    <row r="808" spans="1:63" x14ac:dyDescent="0.25">
      <c r="A808" s="1"/>
      <c r="B808" s="27"/>
      <c r="C808" s="314" t="s">
        <v>94</v>
      </c>
      <c r="D808" s="315"/>
      <c r="E808" s="315"/>
      <c r="F808" s="315"/>
      <c r="G808" s="74" t="str">
        <f ca="1">IFERROR(INDEX('Staff List'!$G$9:$G$358, MATCH(M811, 'Staff List'!$B$9:$B$358, 0)), "")</f>
        <v/>
      </c>
      <c r="H808" s="317" t="str">
        <f ca="1">IFERROR(INDEX('Staff List'!$AP$6:$AP$8, MATCH(G808, 'Staff List'!$AI$6:$AI$8, 0)), "")</f>
        <v/>
      </c>
      <c r="I808" s="313"/>
      <c r="J808" s="313"/>
      <c r="K808" s="313"/>
      <c r="L808" s="313"/>
      <c r="M808" s="331"/>
      <c r="N808" s="28"/>
      <c r="O808" s="314" t="s">
        <v>94</v>
      </c>
      <c r="P808" s="315"/>
      <c r="Q808" s="315"/>
      <c r="R808" s="315"/>
      <c r="S808" s="74" t="str">
        <f ca="1">IFERROR(INDEX('Staff List'!$G$9:$G$358, MATCH(Y811, 'Staff List'!$B$9:$B$358, 0)), "")</f>
        <v/>
      </c>
      <c r="T808" s="317" t="str">
        <f ca="1">IFERROR(INDEX('Staff List'!$AP$6:$AP$8, MATCH(S808, 'Staff List'!$AI$6:$AI$8, 0)), "")</f>
        <v/>
      </c>
      <c r="U808" s="313"/>
      <c r="V808" s="313"/>
      <c r="W808" s="313"/>
      <c r="X808" s="313"/>
      <c r="Y808" s="331"/>
      <c r="Z808" s="28"/>
      <c r="AA808" s="314" t="s">
        <v>94</v>
      </c>
      <c r="AB808" s="315"/>
      <c r="AC808" s="315"/>
      <c r="AD808" s="315"/>
      <c r="AE808" s="74" t="str">
        <f ca="1">IFERROR(INDEX('Staff List'!$G$9:$G$358, MATCH(AK811, 'Staff List'!$B$9:$B$358, 0)), "")</f>
        <v/>
      </c>
      <c r="AF808" s="317" t="str">
        <f ca="1">IFERROR(INDEX('Staff List'!$AP$6:$AP$8, MATCH(AE808, 'Staff List'!$AI$6:$AI$8, 0)), "")</f>
        <v/>
      </c>
      <c r="AG808" s="313"/>
      <c r="AH808" s="313"/>
      <c r="AI808" s="313"/>
      <c r="AJ808" s="313"/>
      <c r="AK808" s="331"/>
      <c r="AL808" s="28"/>
      <c r="AM808" s="314" t="s">
        <v>94</v>
      </c>
      <c r="AN808" s="315"/>
      <c r="AO808" s="315"/>
      <c r="AP808" s="315"/>
      <c r="AQ808" s="74" t="str">
        <f ca="1">IFERROR(INDEX('Staff List'!$G$9:$G$358, MATCH(AW811, 'Staff List'!$B$9:$B$358, 0)), "")</f>
        <v/>
      </c>
      <c r="AR808" s="317" t="str">
        <f ca="1">IFERROR(INDEX('Staff List'!$AP$6:$AP$8, MATCH(AQ808, 'Staff List'!$AI$6:$AI$8, 0)), "")</f>
        <v/>
      </c>
      <c r="AS808" s="313"/>
      <c r="AT808" s="313"/>
      <c r="AU808" s="313"/>
      <c r="AV808" s="313"/>
      <c r="AW808" s="331"/>
      <c r="AX808" s="28"/>
      <c r="AY808" s="314" t="s">
        <v>94</v>
      </c>
      <c r="AZ808" s="315"/>
      <c r="BA808" s="315"/>
      <c r="BB808" s="315"/>
      <c r="BC808" s="74" t="str">
        <f ca="1">IFERROR(INDEX('Staff List'!$G$9:$G$358, MATCH(BI811, 'Staff List'!$B$9:$B$358, 0)), "")</f>
        <v/>
      </c>
      <c r="BD808" s="317" t="str">
        <f ca="1">IFERROR(INDEX('Staff List'!$AP$6:$AP$8, MATCH(BC808, 'Staff List'!$AI$6:$AI$8, 0)), "")</f>
        <v/>
      </c>
      <c r="BE808" s="313"/>
      <c r="BF808" s="313"/>
      <c r="BG808" s="313"/>
      <c r="BH808" s="313"/>
      <c r="BI808" s="331"/>
      <c r="BJ808" s="29"/>
      <c r="BK808" s="1"/>
    </row>
    <row r="809" spans="1:63" x14ac:dyDescent="0.25">
      <c r="A809" s="1"/>
      <c r="B809" s="27"/>
      <c r="C809" s="314" t="s">
        <v>97</v>
      </c>
      <c r="D809" s="315"/>
      <c r="E809" s="315"/>
      <c r="F809" s="319"/>
      <c r="G809" s="320"/>
      <c r="H809" s="317" t="str">
        <f ca="1">IFERROR(INDEX('Staff List'!$AT$6:$AT$8, MATCH(E806, 'Staff List'!$AM$6:$AM$8, 0)), "")</f>
        <v/>
      </c>
      <c r="I809" s="313"/>
      <c r="J809" s="313"/>
      <c r="K809" s="313"/>
      <c r="L809" s="313"/>
      <c r="M809" s="75" t="e">
        <f ca="1">INDEX($BY$2:$BY$401, MATCH(M812, $BT$2:$BT$401, 0))</f>
        <v>#N/A</v>
      </c>
      <c r="N809" s="28"/>
      <c r="O809" s="314" t="s">
        <v>97</v>
      </c>
      <c r="P809" s="315"/>
      <c r="Q809" s="315"/>
      <c r="R809" s="319"/>
      <c r="S809" s="320"/>
      <c r="T809" s="317" t="str">
        <f ca="1">IFERROR(INDEX('Staff List'!$AT$6:$AT$8, MATCH(Q806, 'Staff List'!$AM$6:$AM$8, 0)), "")</f>
        <v/>
      </c>
      <c r="U809" s="313"/>
      <c r="V809" s="313"/>
      <c r="W809" s="313"/>
      <c r="X809" s="313"/>
      <c r="Y809" s="75" t="e">
        <f ca="1">INDEX($BY$2:$BY$401, MATCH(Y812, $BT$2:$BT$401, 0))</f>
        <v>#N/A</v>
      </c>
      <c r="Z809" s="28"/>
      <c r="AA809" s="314" t="s">
        <v>97</v>
      </c>
      <c r="AB809" s="315"/>
      <c r="AC809" s="315"/>
      <c r="AD809" s="319"/>
      <c r="AE809" s="320"/>
      <c r="AF809" s="317" t="str">
        <f ca="1">IFERROR(INDEX('Staff List'!$AT$6:$AT$8, MATCH(AC806, 'Staff List'!$AM$6:$AM$8, 0)), "")</f>
        <v/>
      </c>
      <c r="AG809" s="313"/>
      <c r="AH809" s="313"/>
      <c r="AI809" s="313"/>
      <c r="AJ809" s="313"/>
      <c r="AK809" s="75" t="e">
        <f ca="1">INDEX($BY$2:$BY$401, MATCH(AK812, $BT$2:$BT$401, 0))</f>
        <v>#N/A</v>
      </c>
      <c r="AL809" s="28"/>
      <c r="AM809" s="314" t="s">
        <v>97</v>
      </c>
      <c r="AN809" s="315"/>
      <c r="AO809" s="315"/>
      <c r="AP809" s="319"/>
      <c r="AQ809" s="320"/>
      <c r="AR809" s="317" t="str">
        <f ca="1">IFERROR(INDEX('Staff List'!$AT$6:$AT$8, MATCH(AO806, 'Staff List'!$AM$6:$AM$8, 0)), "")</f>
        <v/>
      </c>
      <c r="AS809" s="313"/>
      <c r="AT809" s="313"/>
      <c r="AU809" s="313"/>
      <c r="AV809" s="313"/>
      <c r="AW809" s="75" t="e">
        <f ca="1">INDEX($BY$2:$BY$401, MATCH(AW812, $BT$2:$BT$401, 0))</f>
        <v>#N/A</v>
      </c>
      <c r="AX809" s="28"/>
      <c r="AY809" s="314" t="s">
        <v>97</v>
      </c>
      <c r="AZ809" s="315"/>
      <c r="BA809" s="315"/>
      <c r="BB809" s="319"/>
      <c r="BC809" s="320"/>
      <c r="BD809" s="317" t="str">
        <f ca="1">IFERROR(INDEX('Staff List'!$AT$6:$AT$8, MATCH(BA806, 'Staff List'!$AM$6:$AM$8, 0)), "")</f>
        <v/>
      </c>
      <c r="BE809" s="313"/>
      <c r="BF809" s="313"/>
      <c r="BG809" s="313"/>
      <c r="BH809" s="313"/>
      <c r="BI809" s="75" t="e">
        <f ca="1">INDEX($BY$2:$BY$401, MATCH(BI812, $BT$2:$BT$401, 0))</f>
        <v>#N/A</v>
      </c>
      <c r="BJ809" s="29"/>
      <c r="BK809" s="1"/>
    </row>
    <row r="810" spans="1:63" x14ac:dyDescent="0.25">
      <c r="A810" s="1"/>
      <c r="B810" s="27"/>
      <c r="C810" s="314" t="s">
        <v>93</v>
      </c>
      <c r="D810" s="315"/>
      <c r="E810" s="316"/>
      <c r="F810" s="313" t="str">
        <f ca="1">IFERROR(IF(INDEX('Staff List'!$M$9:$M$358, MATCH(M811, 'Staff List'!$B$9:$B$358, 0))="", "", INDEX('Staff List'!$M$9:$M$358, MATCH(M811, 'Staff List'!$B$9:$B$358, 0))), "")</f>
        <v/>
      </c>
      <c r="G810" s="313"/>
      <c r="H810" s="313"/>
      <c r="I810" s="313"/>
      <c r="J810" s="313"/>
      <c r="K810" s="313"/>
      <c r="L810" s="313"/>
      <c r="M810" s="75" t="str">
        <f ca="1">IFERROR(INDEX($BO$2:$BO$351, MATCH(M809, $BP$2:$BP$351, 0)), "")</f>
        <v/>
      </c>
      <c r="N810" s="28"/>
      <c r="O810" s="314" t="s">
        <v>93</v>
      </c>
      <c r="P810" s="315"/>
      <c r="Q810" s="316"/>
      <c r="R810" s="313" t="str">
        <f ca="1">IFERROR(IF(INDEX('Staff List'!$M$9:$M$358, MATCH(Y811, 'Staff List'!$B$9:$B$358, 0))="", "", INDEX('Staff List'!$M$9:$M$358, MATCH(Y811, 'Staff List'!$B$9:$B$358, 0))), "")</f>
        <v/>
      </c>
      <c r="S810" s="313"/>
      <c r="T810" s="313"/>
      <c r="U810" s="313"/>
      <c r="V810" s="313"/>
      <c r="W810" s="313"/>
      <c r="X810" s="313"/>
      <c r="Y810" s="75" t="str">
        <f ca="1">IFERROR(INDEX($BO$2:$BO$351, MATCH(Y809, $BP$2:$BP$351, 0)), "")</f>
        <v/>
      </c>
      <c r="Z810" s="28"/>
      <c r="AA810" s="314" t="s">
        <v>93</v>
      </c>
      <c r="AB810" s="315"/>
      <c r="AC810" s="316"/>
      <c r="AD810" s="313" t="str">
        <f ca="1">IFERROR(IF(INDEX('Staff List'!$M$9:$M$358, MATCH(AK811, 'Staff List'!$B$9:$B$358, 0))="", "", INDEX('Staff List'!$M$9:$M$358, MATCH(AK811, 'Staff List'!$B$9:$B$358, 0))), "")</f>
        <v/>
      </c>
      <c r="AE810" s="313"/>
      <c r="AF810" s="313"/>
      <c r="AG810" s="313"/>
      <c r="AH810" s="313"/>
      <c r="AI810" s="313"/>
      <c r="AJ810" s="313"/>
      <c r="AK810" s="75" t="str">
        <f ca="1">IFERROR(INDEX($BO$2:$BO$351, MATCH(AK809, $BP$2:$BP$351, 0)), "")</f>
        <v/>
      </c>
      <c r="AL810" s="28"/>
      <c r="AM810" s="314" t="s">
        <v>93</v>
      </c>
      <c r="AN810" s="315"/>
      <c r="AO810" s="316"/>
      <c r="AP810" s="313" t="str">
        <f ca="1">IFERROR(IF(INDEX('Staff List'!$M$9:$M$358, MATCH(AW811, 'Staff List'!$B$9:$B$358, 0))="", "", INDEX('Staff List'!$M$9:$M$358, MATCH(AW811, 'Staff List'!$B$9:$B$358, 0))), "")</f>
        <v/>
      </c>
      <c r="AQ810" s="313"/>
      <c r="AR810" s="313"/>
      <c r="AS810" s="313"/>
      <c r="AT810" s="313"/>
      <c r="AU810" s="313"/>
      <c r="AV810" s="313"/>
      <c r="AW810" s="75" t="str">
        <f ca="1">IFERROR(INDEX($BO$2:$BO$351, MATCH(AW809, $BP$2:$BP$351, 0)), "")</f>
        <v/>
      </c>
      <c r="AX810" s="28"/>
      <c r="AY810" s="314" t="s">
        <v>93</v>
      </c>
      <c r="AZ810" s="315"/>
      <c r="BA810" s="316"/>
      <c r="BB810" s="313" t="str">
        <f ca="1">IFERROR(IF(INDEX('Staff List'!$M$9:$M$358, MATCH(BI811, 'Staff List'!$B$9:$B$358, 0))="", "", INDEX('Staff List'!$M$9:$M$358, MATCH(BI811, 'Staff List'!$B$9:$B$358, 0))), "")</f>
        <v/>
      </c>
      <c r="BC810" s="313"/>
      <c r="BD810" s="313"/>
      <c r="BE810" s="313"/>
      <c r="BF810" s="313"/>
      <c r="BG810" s="313"/>
      <c r="BH810" s="313"/>
      <c r="BI810" s="75" t="str">
        <f ca="1">IFERROR(INDEX($BO$2:$BO$351, MATCH(BI809, $BP$2:$BP$351, 0)), "")</f>
        <v/>
      </c>
      <c r="BJ810" s="29"/>
      <c r="BK810" s="1"/>
    </row>
    <row r="811" spans="1:63" x14ac:dyDescent="0.25">
      <c r="A811" s="1"/>
      <c r="B811" s="27"/>
      <c r="C811" s="314" t="s">
        <v>92</v>
      </c>
      <c r="D811" s="315"/>
      <c r="E811" s="316"/>
      <c r="F811" s="317" t="str">
        <f ca="1">IFERROR(IF(INDEX('Staff List'!$Q$9:$Q$358, MATCH(M811, 'Staff List'!$B$9:$B$358, 0))="", "", INDEX('Staff List'!$Q$9:$Q$358, MATCH(M811, 'Staff List'!$B$9:$B$358, 0))), "")</f>
        <v/>
      </c>
      <c r="G811" s="313"/>
      <c r="H811" s="313"/>
      <c r="I811" s="313"/>
      <c r="J811" s="313"/>
      <c r="K811" s="313"/>
      <c r="L811" s="313"/>
      <c r="M811" s="75" t="str">
        <f ca="1">IFERROR(IF(M809="", "", INDEX($BN$2:$BN$351, MATCH(M809, $BP$2:$BP$351, 0))), "")</f>
        <v/>
      </c>
      <c r="N811" s="28"/>
      <c r="O811" s="314" t="s">
        <v>92</v>
      </c>
      <c r="P811" s="315"/>
      <c r="Q811" s="316"/>
      <c r="R811" s="317" t="str">
        <f ca="1">IFERROR(IF(INDEX('Staff List'!$Q$9:$Q$358, MATCH(Y811, 'Staff List'!$B$9:$B$358, 0))="", "", INDEX('Staff List'!$Q$9:$Q$358, MATCH(Y811, 'Staff List'!$B$9:$B$358, 0))), "")</f>
        <v/>
      </c>
      <c r="S811" s="313"/>
      <c r="T811" s="313"/>
      <c r="U811" s="313"/>
      <c r="V811" s="313"/>
      <c r="W811" s="313"/>
      <c r="X811" s="313"/>
      <c r="Y811" s="75" t="str">
        <f ca="1">IFERROR(IF(Y809="", "", INDEX($BN$2:$BN$351, MATCH(Y809, $BP$2:$BP$351, 0))), "")</f>
        <v/>
      </c>
      <c r="Z811" s="28"/>
      <c r="AA811" s="314" t="s">
        <v>92</v>
      </c>
      <c r="AB811" s="315"/>
      <c r="AC811" s="316"/>
      <c r="AD811" s="317" t="str">
        <f ca="1">IFERROR(IF(INDEX('Staff List'!$Q$9:$Q$358, MATCH(AK811, 'Staff List'!$B$9:$B$358, 0))="", "", INDEX('Staff List'!$Q$9:$Q$358, MATCH(AK811, 'Staff List'!$B$9:$B$358, 0))), "")</f>
        <v/>
      </c>
      <c r="AE811" s="313"/>
      <c r="AF811" s="313"/>
      <c r="AG811" s="313"/>
      <c r="AH811" s="313"/>
      <c r="AI811" s="313"/>
      <c r="AJ811" s="313"/>
      <c r="AK811" s="75" t="str">
        <f ca="1">IFERROR(IF(AK809="", "", INDEX($BN$2:$BN$351, MATCH(AK809, $BP$2:$BP$351, 0))), "")</f>
        <v/>
      </c>
      <c r="AL811" s="28"/>
      <c r="AM811" s="314" t="s">
        <v>92</v>
      </c>
      <c r="AN811" s="315"/>
      <c r="AO811" s="316"/>
      <c r="AP811" s="317" t="str">
        <f ca="1">IFERROR(IF(INDEX('Staff List'!$Q$9:$Q$358, MATCH(AW811, 'Staff List'!$B$9:$B$358, 0))="", "", INDEX('Staff List'!$Q$9:$Q$358, MATCH(AW811, 'Staff List'!$B$9:$B$358, 0))), "")</f>
        <v/>
      </c>
      <c r="AQ811" s="313"/>
      <c r="AR811" s="313"/>
      <c r="AS811" s="313"/>
      <c r="AT811" s="313"/>
      <c r="AU811" s="313"/>
      <c r="AV811" s="313"/>
      <c r="AW811" s="75" t="str">
        <f ca="1">IFERROR(IF(AW809="", "", INDEX($BN$2:$BN$351, MATCH(AW809, $BP$2:$BP$351, 0))), "")</f>
        <v/>
      </c>
      <c r="AX811" s="28"/>
      <c r="AY811" s="314" t="s">
        <v>92</v>
      </c>
      <c r="AZ811" s="315"/>
      <c r="BA811" s="316"/>
      <c r="BB811" s="317" t="str">
        <f ca="1">IFERROR(IF(INDEX('Staff List'!$Q$9:$Q$358, MATCH(BI811, 'Staff List'!$B$9:$B$358, 0))="", "", INDEX('Staff List'!$Q$9:$Q$358, MATCH(BI811, 'Staff List'!$B$9:$B$358, 0))), "")</f>
        <v/>
      </c>
      <c r="BC811" s="313"/>
      <c r="BD811" s="313"/>
      <c r="BE811" s="313"/>
      <c r="BF811" s="313"/>
      <c r="BG811" s="313"/>
      <c r="BH811" s="313"/>
      <c r="BI811" s="75" t="str">
        <f ca="1">IFERROR(IF(BI809="", "", INDEX($BN$2:$BN$351, MATCH(BI809, $BP$2:$BP$351, 0))), "")</f>
        <v/>
      </c>
      <c r="BJ811" s="29"/>
      <c r="BK811" s="1"/>
    </row>
    <row r="812" spans="1:63" x14ac:dyDescent="0.25">
      <c r="A812" s="1"/>
      <c r="B812" s="27"/>
      <c r="C812" s="318" t="s">
        <v>96</v>
      </c>
      <c r="D812" s="319"/>
      <c r="E812" s="320"/>
      <c r="F812" s="321" t="str">
        <f ca="1">IFERROR(IF(INDEX('Staff List'!$U$9:$U$358, MATCH(M811, 'Staff List'!$B$9:$B$358, 0))="", "", INDEX('Staff List'!$U$9:$U$358, MATCH(M811, 'Staff List'!$B$9:$B$358, 0))), "")</f>
        <v/>
      </c>
      <c r="G812" s="322"/>
      <c r="H812" s="322"/>
      <c r="I812" s="322"/>
      <c r="J812" s="322"/>
      <c r="K812" s="322"/>
      <c r="L812" s="322"/>
      <c r="M812" s="81">
        <f ca="1">BI802+1</f>
        <v>885</v>
      </c>
      <c r="N812" s="28"/>
      <c r="O812" s="318" t="s">
        <v>96</v>
      </c>
      <c r="P812" s="319"/>
      <c r="Q812" s="320"/>
      <c r="R812" s="321" t="str">
        <f ca="1">IFERROR(IF(INDEX('Staff List'!$U$9:$U$358, MATCH(Y811, 'Staff List'!$B$9:$B$358, 0))="", "", INDEX('Staff List'!$U$9:$U$358, MATCH(Y811, 'Staff List'!$B$9:$B$358, 0))), "")</f>
        <v/>
      </c>
      <c r="S812" s="322"/>
      <c r="T812" s="322"/>
      <c r="U812" s="322"/>
      <c r="V812" s="322"/>
      <c r="W812" s="322"/>
      <c r="X812" s="322"/>
      <c r="Y812" s="81">
        <f ca="1">M812+1</f>
        <v>886</v>
      </c>
      <c r="Z812" s="28"/>
      <c r="AA812" s="318" t="s">
        <v>96</v>
      </c>
      <c r="AB812" s="319"/>
      <c r="AC812" s="320"/>
      <c r="AD812" s="321" t="str">
        <f ca="1">IFERROR(IF(INDEX('Staff List'!$U$9:$U$358, MATCH(AK811, 'Staff List'!$B$9:$B$358, 0))="", "", INDEX('Staff List'!$U$9:$U$358, MATCH(AK811, 'Staff List'!$B$9:$B$358, 0))), "")</f>
        <v/>
      </c>
      <c r="AE812" s="322"/>
      <c r="AF812" s="322"/>
      <c r="AG812" s="322"/>
      <c r="AH812" s="322"/>
      <c r="AI812" s="322"/>
      <c r="AJ812" s="322"/>
      <c r="AK812" s="81">
        <f ca="1">Y812+1</f>
        <v>887</v>
      </c>
      <c r="AL812" s="28"/>
      <c r="AM812" s="318" t="s">
        <v>96</v>
      </c>
      <c r="AN812" s="319"/>
      <c r="AO812" s="320"/>
      <c r="AP812" s="321" t="str">
        <f ca="1">IFERROR(IF(INDEX('Staff List'!$U$9:$U$358, MATCH(AW811, 'Staff List'!$B$9:$B$358, 0))="", "", INDEX('Staff List'!$U$9:$U$358, MATCH(AW811, 'Staff List'!$B$9:$B$358, 0))), "")</f>
        <v/>
      </c>
      <c r="AQ812" s="322"/>
      <c r="AR812" s="322"/>
      <c r="AS812" s="322"/>
      <c r="AT812" s="322"/>
      <c r="AU812" s="322"/>
      <c r="AV812" s="322"/>
      <c r="AW812" s="81">
        <f ca="1">AK812+1</f>
        <v>888</v>
      </c>
      <c r="AX812" s="28"/>
      <c r="AY812" s="318" t="s">
        <v>96</v>
      </c>
      <c r="AZ812" s="319"/>
      <c r="BA812" s="320"/>
      <c r="BB812" s="321" t="str">
        <f ca="1">IFERROR(IF(INDEX('Staff List'!$U$9:$U$358, MATCH(BI811, 'Staff List'!$B$9:$B$358, 0))="", "", INDEX('Staff List'!$U$9:$U$358, MATCH(BI811, 'Staff List'!$B$9:$B$358, 0))), "")</f>
        <v/>
      </c>
      <c r="BC812" s="322"/>
      <c r="BD812" s="322"/>
      <c r="BE812" s="322"/>
      <c r="BF812" s="322"/>
      <c r="BG812" s="322"/>
      <c r="BH812" s="322"/>
      <c r="BI812" s="81">
        <f ca="1">AW812+1</f>
        <v>889</v>
      </c>
      <c r="BJ812" s="29"/>
      <c r="BK812" s="1"/>
    </row>
    <row r="813" spans="1:63" x14ac:dyDescent="0.25">
      <c r="A813" s="1"/>
      <c r="B813" s="27"/>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AY813" s="28"/>
      <c r="AZ813" s="28"/>
      <c r="BA813" s="28"/>
      <c r="BB813" s="28"/>
      <c r="BC813" s="28"/>
      <c r="BD813" s="28"/>
      <c r="BE813" s="28"/>
      <c r="BF813" s="28"/>
      <c r="BG813" s="28"/>
      <c r="BH813" s="28"/>
      <c r="BI813" s="28"/>
      <c r="BJ813" s="29"/>
      <c r="BK813" s="1"/>
    </row>
    <row r="814" spans="1:63" x14ac:dyDescent="0.25">
      <c r="A814" s="1"/>
      <c r="B814" s="27"/>
      <c r="C814" s="121" t="str">
        <f ca="1">"Tier "&amp;M820&amp;""</f>
        <v xml:space="preserve">Tier </v>
      </c>
      <c r="D814" s="122"/>
      <c r="E814" s="122"/>
      <c r="F814" s="122"/>
      <c r="G814" s="122"/>
      <c r="H814" s="122"/>
      <c r="I814" s="122"/>
      <c r="J814" s="122"/>
      <c r="K814" s="122"/>
      <c r="L814" s="122"/>
      <c r="M814" s="239"/>
      <c r="N814" s="28"/>
      <c r="O814" s="121" t="str">
        <f ca="1">"Tier "&amp;Y820&amp;""</f>
        <v xml:space="preserve">Tier </v>
      </c>
      <c r="P814" s="122"/>
      <c r="Q814" s="122"/>
      <c r="R814" s="122"/>
      <c r="S814" s="122"/>
      <c r="T814" s="122"/>
      <c r="U814" s="122"/>
      <c r="V814" s="122"/>
      <c r="W814" s="122"/>
      <c r="X814" s="122"/>
      <c r="Y814" s="239"/>
      <c r="Z814" s="28"/>
      <c r="AA814" s="121" t="str">
        <f ca="1">"Tier "&amp;AK820&amp;""</f>
        <v xml:space="preserve">Tier </v>
      </c>
      <c r="AB814" s="122"/>
      <c r="AC814" s="122"/>
      <c r="AD814" s="122"/>
      <c r="AE814" s="122"/>
      <c r="AF814" s="122"/>
      <c r="AG814" s="122"/>
      <c r="AH814" s="122"/>
      <c r="AI814" s="122"/>
      <c r="AJ814" s="122"/>
      <c r="AK814" s="239"/>
      <c r="AL814" s="28"/>
      <c r="AM814" s="121" t="str">
        <f ca="1">"Tier "&amp;AW820&amp;""</f>
        <v xml:space="preserve">Tier </v>
      </c>
      <c r="AN814" s="122"/>
      <c r="AO814" s="122"/>
      <c r="AP814" s="122"/>
      <c r="AQ814" s="122"/>
      <c r="AR814" s="122"/>
      <c r="AS814" s="122"/>
      <c r="AT814" s="122"/>
      <c r="AU814" s="122"/>
      <c r="AV814" s="122"/>
      <c r="AW814" s="239"/>
      <c r="AX814" s="28"/>
      <c r="AY814" s="121" t="str">
        <f ca="1">"Tier "&amp;BI820&amp;""</f>
        <v xml:space="preserve">Tier </v>
      </c>
      <c r="AZ814" s="122"/>
      <c r="BA814" s="122"/>
      <c r="BB814" s="122"/>
      <c r="BC814" s="122"/>
      <c r="BD814" s="122"/>
      <c r="BE814" s="122"/>
      <c r="BF814" s="122"/>
      <c r="BG814" s="122"/>
      <c r="BH814" s="122"/>
      <c r="BI814" s="239"/>
      <c r="BJ814" s="29"/>
      <c r="BK814" s="1"/>
    </row>
    <row r="815" spans="1:63" x14ac:dyDescent="0.25">
      <c r="A815" s="1"/>
      <c r="B815" s="27"/>
      <c r="C815" s="326" t="s">
        <v>91</v>
      </c>
      <c r="D815" s="325"/>
      <c r="E815" s="327"/>
      <c r="F815" s="328" t="str">
        <f ca="1">IFERROR(IF(INDEX('Staff List'!$C$9:$C$358, MATCH(M821, 'Staff List'!$B$9:$B$358, 0))="", "", INDEX('Staff List'!$C$9:$C$358, MATCH(M821, 'Staff List'!$B$9:$B$358, 0))), "")</f>
        <v/>
      </c>
      <c r="G815" s="329"/>
      <c r="H815" s="329"/>
      <c r="I815" s="329"/>
      <c r="J815" s="329"/>
      <c r="K815" s="329"/>
      <c r="L815" s="329"/>
      <c r="M815" s="330"/>
      <c r="N815" s="28"/>
      <c r="O815" s="326" t="s">
        <v>91</v>
      </c>
      <c r="P815" s="325"/>
      <c r="Q815" s="327"/>
      <c r="R815" s="328" t="str">
        <f ca="1">IFERROR(IF(INDEX('Staff List'!$C$9:$C$358, MATCH(Y821, 'Staff List'!$B$9:$B$358, 0))="", "", INDEX('Staff List'!$C$9:$C$358, MATCH(Y821, 'Staff List'!$B$9:$B$358, 0))), "")</f>
        <v/>
      </c>
      <c r="S815" s="329"/>
      <c r="T815" s="329"/>
      <c r="U815" s="329"/>
      <c r="V815" s="329"/>
      <c r="W815" s="329"/>
      <c r="X815" s="329"/>
      <c r="Y815" s="330"/>
      <c r="Z815" s="28"/>
      <c r="AA815" s="326" t="s">
        <v>91</v>
      </c>
      <c r="AB815" s="325"/>
      <c r="AC815" s="327"/>
      <c r="AD815" s="328" t="str">
        <f ca="1">IFERROR(IF(INDEX('Staff List'!$C$9:$C$358, MATCH(AK821, 'Staff List'!$B$9:$B$358, 0))="", "", INDEX('Staff List'!$C$9:$C$358, MATCH(AK821, 'Staff List'!$B$9:$B$358, 0))), "")</f>
        <v/>
      </c>
      <c r="AE815" s="329"/>
      <c r="AF815" s="329"/>
      <c r="AG815" s="329"/>
      <c r="AH815" s="329"/>
      <c r="AI815" s="329"/>
      <c r="AJ815" s="329"/>
      <c r="AK815" s="330"/>
      <c r="AL815" s="28"/>
      <c r="AM815" s="326" t="s">
        <v>91</v>
      </c>
      <c r="AN815" s="325"/>
      <c r="AO815" s="327"/>
      <c r="AP815" s="328" t="str">
        <f ca="1">IFERROR(IF(INDEX('Staff List'!$C$9:$C$358, MATCH(AW821, 'Staff List'!$B$9:$B$358, 0))="", "", INDEX('Staff List'!$C$9:$C$358, MATCH(AW821, 'Staff List'!$B$9:$B$358, 0))), "")</f>
        <v/>
      </c>
      <c r="AQ815" s="329"/>
      <c r="AR815" s="329"/>
      <c r="AS815" s="329"/>
      <c r="AT815" s="329"/>
      <c r="AU815" s="329"/>
      <c r="AV815" s="329"/>
      <c r="AW815" s="330"/>
      <c r="AX815" s="28"/>
      <c r="AY815" s="326" t="s">
        <v>91</v>
      </c>
      <c r="AZ815" s="325"/>
      <c r="BA815" s="327"/>
      <c r="BB815" s="328" t="str">
        <f ca="1">IFERROR(IF(INDEX('Staff List'!$C$9:$C$358, MATCH(BI821, 'Staff List'!$B$9:$B$358, 0))="", "", INDEX('Staff List'!$C$9:$C$358, MATCH(BI821, 'Staff List'!$B$9:$B$358, 0))), "")</f>
        <v/>
      </c>
      <c r="BC815" s="329"/>
      <c r="BD815" s="329"/>
      <c r="BE815" s="329"/>
      <c r="BF815" s="329"/>
      <c r="BG815" s="329"/>
      <c r="BH815" s="329"/>
      <c r="BI815" s="330"/>
      <c r="BJ815" s="29"/>
      <c r="BK815" s="1"/>
    </row>
    <row r="816" spans="1:63" x14ac:dyDescent="0.25">
      <c r="A816" s="1"/>
      <c r="B816" s="27"/>
      <c r="C816" s="332" t="s">
        <v>90</v>
      </c>
      <c r="D816" s="333"/>
      <c r="E816" s="72" t="str">
        <f ca="1">IFERROR(INDEX('Staff List'!$K$9:$K$358, MATCH(M821, 'Staff List'!$B$9:$B$358, 0)), "")</f>
        <v/>
      </c>
      <c r="F816" s="317" t="str">
        <f ca="1">IFERROR(IF(INDEX('Staff List'!$D$9:$D$358, MATCH(M821, 'Staff List'!$B$9:$B$358, 0))="", "", INDEX('Staff List'!$D$9:$D$358, MATCH(M821, 'Staff List'!$B$9:$B$358, 0))), "")</f>
        <v/>
      </c>
      <c r="G816" s="313"/>
      <c r="H816" s="313"/>
      <c r="I816" s="313"/>
      <c r="J816" s="313"/>
      <c r="K816" s="313"/>
      <c r="L816" s="313"/>
      <c r="M816" s="331"/>
      <c r="N816" s="28"/>
      <c r="O816" s="332" t="s">
        <v>90</v>
      </c>
      <c r="P816" s="333"/>
      <c r="Q816" s="72" t="str">
        <f ca="1">IFERROR(INDEX('Staff List'!$K$9:$K$358, MATCH(Y821, 'Staff List'!$B$9:$B$358, 0)), "")</f>
        <v/>
      </c>
      <c r="R816" s="317" t="str">
        <f ca="1">IFERROR(IF(INDEX('Staff List'!$D$9:$D$358, MATCH(Y821, 'Staff List'!$B$9:$B$358, 0))="", "", INDEX('Staff List'!$D$9:$D$358, MATCH(Y821, 'Staff List'!$B$9:$B$358, 0))), "")</f>
        <v/>
      </c>
      <c r="S816" s="313"/>
      <c r="T816" s="313"/>
      <c r="U816" s="313"/>
      <c r="V816" s="313"/>
      <c r="W816" s="313"/>
      <c r="X816" s="313"/>
      <c r="Y816" s="331"/>
      <c r="Z816" s="28"/>
      <c r="AA816" s="332" t="s">
        <v>90</v>
      </c>
      <c r="AB816" s="333"/>
      <c r="AC816" s="72" t="str">
        <f ca="1">IFERROR(INDEX('Staff List'!$K$9:$K$358, MATCH(AK821, 'Staff List'!$B$9:$B$358, 0)), "")</f>
        <v/>
      </c>
      <c r="AD816" s="317" t="str">
        <f ca="1">IFERROR(IF(INDEX('Staff List'!$D$9:$D$358, MATCH(AK821, 'Staff List'!$B$9:$B$358, 0))="", "", INDEX('Staff List'!$D$9:$D$358, MATCH(AK821, 'Staff List'!$B$9:$B$358, 0))), "")</f>
        <v/>
      </c>
      <c r="AE816" s="313"/>
      <c r="AF816" s="313"/>
      <c r="AG816" s="313"/>
      <c r="AH816" s="313"/>
      <c r="AI816" s="313"/>
      <c r="AJ816" s="313"/>
      <c r="AK816" s="331"/>
      <c r="AL816" s="28"/>
      <c r="AM816" s="332" t="s">
        <v>90</v>
      </c>
      <c r="AN816" s="333"/>
      <c r="AO816" s="72" t="str">
        <f ca="1">IFERROR(INDEX('Staff List'!$K$9:$K$358, MATCH(AW821, 'Staff List'!$B$9:$B$358, 0)), "")</f>
        <v/>
      </c>
      <c r="AP816" s="317" t="str">
        <f ca="1">IFERROR(IF(INDEX('Staff List'!$D$9:$D$358, MATCH(AW821, 'Staff List'!$B$9:$B$358, 0))="", "", INDEX('Staff List'!$D$9:$D$358, MATCH(AW821, 'Staff List'!$B$9:$B$358, 0))), "")</f>
        <v/>
      </c>
      <c r="AQ816" s="313"/>
      <c r="AR816" s="313"/>
      <c r="AS816" s="313"/>
      <c r="AT816" s="313"/>
      <c r="AU816" s="313"/>
      <c r="AV816" s="313"/>
      <c r="AW816" s="331"/>
      <c r="AX816" s="28"/>
      <c r="AY816" s="332" t="s">
        <v>90</v>
      </c>
      <c r="AZ816" s="333"/>
      <c r="BA816" s="72" t="str">
        <f ca="1">IFERROR(INDEX('Staff List'!$K$9:$K$358, MATCH(BI821, 'Staff List'!$B$9:$B$358, 0)), "")</f>
        <v/>
      </c>
      <c r="BB816" s="317" t="str">
        <f ca="1">IFERROR(IF(INDEX('Staff List'!$D$9:$D$358, MATCH(BI821, 'Staff List'!$B$9:$B$358, 0))="", "", INDEX('Staff List'!$D$9:$D$358, MATCH(BI821, 'Staff List'!$B$9:$B$358, 0))), "")</f>
        <v/>
      </c>
      <c r="BC816" s="313"/>
      <c r="BD816" s="313"/>
      <c r="BE816" s="313"/>
      <c r="BF816" s="313"/>
      <c r="BG816" s="313"/>
      <c r="BH816" s="313"/>
      <c r="BI816" s="331"/>
      <c r="BJ816" s="29"/>
      <c r="BK816" s="1"/>
    </row>
    <row r="817" spans="1:63" x14ac:dyDescent="0.25">
      <c r="A817" s="1"/>
      <c r="B817" s="27"/>
      <c r="C817" s="314" t="s">
        <v>95</v>
      </c>
      <c r="D817" s="315"/>
      <c r="E817" s="315"/>
      <c r="F817" s="325"/>
      <c r="G817" s="73" t="str">
        <f ca="1">IFERROR(INDEX('Staff List'!$H$9:$H$358, MATCH(M821, 'Staff List'!$B$9:$B$358, 0)), "")</f>
        <v/>
      </c>
      <c r="H817" s="323" t="str">
        <f ca="1">IFERROR(INDEX('Staff List'!$AU$6:$AU$10, MATCH(G817, 'Staff List'!$AJ$6:$AJ$10, 0)), "")</f>
        <v/>
      </c>
      <c r="I817" s="324"/>
      <c r="J817" s="324"/>
      <c r="K817" s="324"/>
      <c r="L817" s="324"/>
      <c r="M817" s="331"/>
      <c r="N817" s="28"/>
      <c r="O817" s="314" t="s">
        <v>95</v>
      </c>
      <c r="P817" s="315"/>
      <c r="Q817" s="315"/>
      <c r="R817" s="325"/>
      <c r="S817" s="73" t="str">
        <f ca="1">IFERROR(INDEX('Staff List'!$H$9:$H$358, MATCH(Y821, 'Staff List'!$B$9:$B$358, 0)), "")</f>
        <v/>
      </c>
      <c r="T817" s="323" t="str">
        <f ca="1">IFERROR(INDEX('Staff List'!$AU$6:$AU$10, MATCH(S817, 'Staff List'!$AJ$6:$AJ$10, 0)), "")</f>
        <v/>
      </c>
      <c r="U817" s="324"/>
      <c r="V817" s="324"/>
      <c r="W817" s="324"/>
      <c r="X817" s="324"/>
      <c r="Y817" s="331"/>
      <c r="Z817" s="28"/>
      <c r="AA817" s="314" t="s">
        <v>95</v>
      </c>
      <c r="AB817" s="315"/>
      <c r="AC817" s="315"/>
      <c r="AD817" s="325"/>
      <c r="AE817" s="73" t="str">
        <f ca="1">IFERROR(INDEX('Staff List'!$H$9:$H$358, MATCH(AK821, 'Staff List'!$B$9:$B$358, 0)), "")</f>
        <v/>
      </c>
      <c r="AF817" s="323" t="str">
        <f ca="1">IFERROR(INDEX('Staff List'!$AU$6:$AU$10, MATCH(AE817, 'Staff List'!$AJ$6:$AJ$10, 0)), "")</f>
        <v/>
      </c>
      <c r="AG817" s="324"/>
      <c r="AH817" s="324"/>
      <c r="AI817" s="324"/>
      <c r="AJ817" s="324"/>
      <c r="AK817" s="331"/>
      <c r="AL817" s="28"/>
      <c r="AM817" s="314" t="s">
        <v>95</v>
      </c>
      <c r="AN817" s="315"/>
      <c r="AO817" s="315"/>
      <c r="AP817" s="325"/>
      <c r="AQ817" s="73" t="str">
        <f ca="1">IFERROR(INDEX('Staff List'!$H$9:$H$358, MATCH(AW821, 'Staff List'!$B$9:$B$358, 0)), "")</f>
        <v/>
      </c>
      <c r="AR817" s="323" t="str">
        <f ca="1">IFERROR(INDEX('Staff List'!$AU$6:$AU$10, MATCH(AQ817, 'Staff List'!$AJ$6:$AJ$10, 0)), "")</f>
        <v/>
      </c>
      <c r="AS817" s="324"/>
      <c r="AT817" s="324"/>
      <c r="AU817" s="324"/>
      <c r="AV817" s="324"/>
      <c r="AW817" s="331"/>
      <c r="AX817" s="28"/>
      <c r="AY817" s="314" t="s">
        <v>95</v>
      </c>
      <c r="AZ817" s="315"/>
      <c r="BA817" s="315"/>
      <c r="BB817" s="325"/>
      <c r="BC817" s="73" t="str">
        <f ca="1">IFERROR(INDEX('Staff List'!$H$9:$H$358, MATCH(BI821, 'Staff List'!$B$9:$B$358, 0)), "")</f>
        <v/>
      </c>
      <c r="BD817" s="323" t="str">
        <f ca="1">IFERROR(INDEX('Staff List'!$AU$6:$AU$10, MATCH(BC817, 'Staff List'!$AJ$6:$AJ$10, 0)), "")</f>
        <v/>
      </c>
      <c r="BE817" s="324"/>
      <c r="BF817" s="324"/>
      <c r="BG817" s="324"/>
      <c r="BH817" s="324"/>
      <c r="BI817" s="331"/>
      <c r="BJ817" s="29"/>
      <c r="BK817" s="1"/>
    </row>
    <row r="818" spans="1:63" x14ac:dyDescent="0.25">
      <c r="A818" s="1"/>
      <c r="B818" s="27"/>
      <c r="C818" s="314" t="s">
        <v>94</v>
      </c>
      <c r="D818" s="315"/>
      <c r="E818" s="315"/>
      <c r="F818" s="315"/>
      <c r="G818" s="74" t="str">
        <f ca="1">IFERROR(INDEX('Staff List'!$G$9:$G$358, MATCH(M821, 'Staff List'!$B$9:$B$358, 0)), "")</f>
        <v/>
      </c>
      <c r="H818" s="317" t="str">
        <f ca="1">IFERROR(INDEX('Staff List'!$AP$6:$AP$8, MATCH(G818, 'Staff List'!$AI$6:$AI$8, 0)), "")</f>
        <v/>
      </c>
      <c r="I818" s="313"/>
      <c r="J818" s="313"/>
      <c r="K818" s="313"/>
      <c r="L818" s="313"/>
      <c r="M818" s="331"/>
      <c r="N818" s="28"/>
      <c r="O818" s="314" t="s">
        <v>94</v>
      </c>
      <c r="P818" s="315"/>
      <c r="Q818" s="315"/>
      <c r="R818" s="315"/>
      <c r="S818" s="74" t="str">
        <f ca="1">IFERROR(INDEX('Staff List'!$G$9:$G$358, MATCH(Y821, 'Staff List'!$B$9:$B$358, 0)), "")</f>
        <v/>
      </c>
      <c r="T818" s="317" t="str">
        <f ca="1">IFERROR(INDEX('Staff List'!$AP$6:$AP$8, MATCH(S818, 'Staff List'!$AI$6:$AI$8, 0)), "")</f>
        <v/>
      </c>
      <c r="U818" s="313"/>
      <c r="V818" s="313"/>
      <c r="W818" s="313"/>
      <c r="X818" s="313"/>
      <c r="Y818" s="331"/>
      <c r="Z818" s="28"/>
      <c r="AA818" s="314" t="s">
        <v>94</v>
      </c>
      <c r="AB818" s="315"/>
      <c r="AC818" s="315"/>
      <c r="AD818" s="315"/>
      <c r="AE818" s="74" t="str">
        <f ca="1">IFERROR(INDEX('Staff List'!$G$9:$G$358, MATCH(AK821, 'Staff List'!$B$9:$B$358, 0)), "")</f>
        <v/>
      </c>
      <c r="AF818" s="317" t="str">
        <f ca="1">IFERROR(INDEX('Staff List'!$AP$6:$AP$8, MATCH(AE818, 'Staff List'!$AI$6:$AI$8, 0)), "")</f>
        <v/>
      </c>
      <c r="AG818" s="313"/>
      <c r="AH818" s="313"/>
      <c r="AI818" s="313"/>
      <c r="AJ818" s="313"/>
      <c r="AK818" s="331"/>
      <c r="AL818" s="28"/>
      <c r="AM818" s="314" t="s">
        <v>94</v>
      </c>
      <c r="AN818" s="315"/>
      <c r="AO818" s="315"/>
      <c r="AP818" s="315"/>
      <c r="AQ818" s="74" t="str">
        <f ca="1">IFERROR(INDEX('Staff List'!$G$9:$G$358, MATCH(AW821, 'Staff List'!$B$9:$B$358, 0)), "")</f>
        <v/>
      </c>
      <c r="AR818" s="317" t="str">
        <f ca="1">IFERROR(INDEX('Staff List'!$AP$6:$AP$8, MATCH(AQ818, 'Staff List'!$AI$6:$AI$8, 0)), "")</f>
        <v/>
      </c>
      <c r="AS818" s="313"/>
      <c r="AT818" s="313"/>
      <c r="AU818" s="313"/>
      <c r="AV818" s="313"/>
      <c r="AW818" s="331"/>
      <c r="AX818" s="28"/>
      <c r="AY818" s="314" t="s">
        <v>94</v>
      </c>
      <c r="AZ818" s="315"/>
      <c r="BA818" s="315"/>
      <c r="BB818" s="315"/>
      <c r="BC818" s="74" t="str">
        <f ca="1">IFERROR(INDEX('Staff List'!$G$9:$G$358, MATCH(BI821, 'Staff List'!$B$9:$B$358, 0)), "")</f>
        <v/>
      </c>
      <c r="BD818" s="317" t="str">
        <f ca="1">IFERROR(INDEX('Staff List'!$AP$6:$AP$8, MATCH(BC818, 'Staff List'!$AI$6:$AI$8, 0)), "")</f>
        <v/>
      </c>
      <c r="BE818" s="313"/>
      <c r="BF818" s="313"/>
      <c r="BG818" s="313"/>
      <c r="BH818" s="313"/>
      <c r="BI818" s="331"/>
      <c r="BJ818" s="29"/>
      <c r="BK818" s="1"/>
    </row>
    <row r="819" spans="1:63" x14ac:dyDescent="0.25">
      <c r="A819" s="1"/>
      <c r="B819" s="27"/>
      <c r="C819" s="314" t="s">
        <v>97</v>
      </c>
      <c r="D819" s="315"/>
      <c r="E819" s="315"/>
      <c r="F819" s="319"/>
      <c r="G819" s="320"/>
      <c r="H819" s="317" t="str">
        <f ca="1">IFERROR(INDEX('Staff List'!$AT$6:$AT$8, MATCH(E816, 'Staff List'!$AM$6:$AM$8, 0)), "")</f>
        <v/>
      </c>
      <c r="I819" s="313"/>
      <c r="J819" s="313"/>
      <c r="K819" s="313"/>
      <c r="L819" s="313"/>
      <c r="M819" s="75" t="e">
        <f ca="1">INDEX($BY$2:$BY$401, MATCH(M822, $BT$2:$BT$401, 0))</f>
        <v>#N/A</v>
      </c>
      <c r="N819" s="28"/>
      <c r="O819" s="314" t="s">
        <v>97</v>
      </c>
      <c r="P819" s="315"/>
      <c r="Q819" s="315"/>
      <c r="R819" s="319"/>
      <c r="S819" s="320"/>
      <c r="T819" s="317" t="str">
        <f ca="1">IFERROR(INDEX('Staff List'!$AT$6:$AT$8, MATCH(Q816, 'Staff List'!$AM$6:$AM$8, 0)), "")</f>
        <v/>
      </c>
      <c r="U819" s="313"/>
      <c r="V819" s="313"/>
      <c r="W819" s="313"/>
      <c r="X819" s="313"/>
      <c r="Y819" s="75" t="e">
        <f ca="1">INDEX($BY$2:$BY$401, MATCH(Y822, $BT$2:$BT$401, 0))</f>
        <v>#N/A</v>
      </c>
      <c r="Z819" s="28"/>
      <c r="AA819" s="314" t="s">
        <v>97</v>
      </c>
      <c r="AB819" s="315"/>
      <c r="AC819" s="315"/>
      <c r="AD819" s="319"/>
      <c r="AE819" s="320"/>
      <c r="AF819" s="317" t="str">
        <f ca="1">IFERROR(INDEX('Staff List'!$AT$6:$AT$8, MATCH(AC816, 'Staff List'!$AM$6:$AM$8, 0)), "")</f>
        <v/>
      </c>
      <c r="AG819" s="313"/>
      <c r="AH819" s="313"/>
      <c r="AI819" s="313"/>
      <c r="AJ819" s="313"/>
      <c r="AK819" s="75" t="e">
        <f ca="1">INDEX($BY$2:$BY$401, MATCH(AK822, $BT$2:$BT$401, 0))</f>
        <v>#N/A</v>
      </c>
      <c r="AL819" s="28"/>
      <c r="AM819" s="314" t="s">
        <v>97</v>
      </c>
      <c r="AN819" s="315"/>
      <c r="AO819" s="315"/>
      <c r="AP819" s="319"/>
      <c r="AQ819" s="320"/>
      <c r="AR819" s="317" t="str">
        <f ca="1">IFERROR(INDEX('Staff List'!$AT$6:$AT$8, MATCH(AO816, 'Staff List'!$AM$6:$AM$8, 0)), "")</f>
        <v/>
      </c>
      <c r="AS819" s="313"/>
      <c r="AT819" s="313"/>
      <c r="AU819" s="313"/>
      <c r="AV819" s="313"/>
      <c r="AW819" s="75" t="e">
        <f ca="1">INDEX($BY$2:$BY$401, MATCH(AW822, $BT$2:$BT$401, 0))</f>
        <v>#N/A</v>
      </c>
      <c r="AX819" s="28"/>
      <c r="AY819" s="314" t="s">
        <v>97</v>
      </c>
      <c r="AZ819" s="315"/>
      <c r="BA819" s="315"/>
      <c r="BB819" s="319"/>
      <c r="BC819" s="320"/>
      <c r="BD819" s="317" t="str">
        <f ca="1">IFERROR(INDEX('Staff List'!$AT$6:$AT$8, MATCH(BA816, 'Staff List'!$AM$6:$AM$8, 0)), "")</f>
        <v/>
      </c>
      <c r="BE819" s="313"/>
      <c r="BF819" s="313"/>
      <c r="BG819" s="313"/>
      <c r="BH819" s="313"/>
      <c r="BI819" s="75" t="e">
        <f ca="1">INDEX($BY$2:$BY$401, MATCH(BI822, $BT$2:$BT$401, 0))</f>
        <v>#N/A</v>
      </c>
      <c r="BJ819" s="29"/>
      <c r="BK819" s="1"/>
    </row>
    <row r="820" spans="1:63" x14ac:dyDescent="0.25">
      <c r="A820" s="1"/>
      <c r="B820" s="27"/>
      <c r="C820" s="314" t="s">
        <v>93</v>
      </c>
      <c r="D820" s="315"/>
      <c r="E820" s="316"/>
      <c r="F820" s="313" t="str">
        <f ca="1">IFERROR(IF(INDEX('Staff List'!$M$9:$M$358, MATCH(M821, 'Staff List'!$B$9:$B$358, 0))="", "", INDEX('Staff List'!$M$9:$M$358, MATCH(M821, 'Staff List'!$B$9:$B$358, 0))), "")</f>
        <v/>
      </c>
      <c r="G820" s="313"/>
      <c r="H820" s="313"/>
      <c r="I820" s="313"/>
      <c r="J820" s="313"/>
      <c r="K820" s="313"/>
      <c r="L820" s="313"/>
      <c r="M820" s="75" t="str">
        <f ca="1">IFERROR(INDEX($BO$2:$BO$351, MATCH(M819, $BP$2:$BP$351, 0)), "")</f>
        <v/>
      </c>
      <c r="N820" s="28"/>
      <c r="O820" s="314" t="s">
        <v>93</v>
      </c>
      <c r="P820" s="315"/>
      <c r="Q820" s="316"/>
      <c r="R820" s="313" t="str">
        <f ca="1">IFERROR(IF(INDEX('Staff List'!$M$9:$M$358, MATCH(Y821, 'Staff List'!$B$9:$B$358, 0))="", "", INDEX('Staff List'!$M$9:$M$358, MATCH(Y821, 'Staff List'!$B$9:$B$358, 0))), "")</f>
        <v/>
      </c>
      <c r="S820" s="313"/>
      <c r="T820" s="313"/>
      <c r="U820" s="313"/>
      <c r="V820" s="313"/>
      <c r="W820" s="313"/>
      <c r="X820" s="313"/>
      <c r="Y820" s="75" t="str">
        <f ca="1">IFERROR(INDEX($BO$2:$BO$351, MATCH(Y819, $BP$2:$BP$351, 0)), "")</f>
        <v/>
      </c>
      <c r="Z820" s="28"/>
      <c r="AA820" s="314" t="s">
        <v>93</v>
      </c>
      <c r="AB820" s="315"/>
      <c r="AC820" s="316"/>
      <c r="AD820" s="313" t="str">
        <f ca="1">IFERROR(IF(INDEX('Staff List'!$M$9:$M$358, MATCH(AK821, 'Staff List'!$B$9:$B$358, 0))="", "", INDEX('Staff List'!$M$9:$M$358, MATCH(AK821, 'Staff List'!$B$9:$B$358, 0))), "")</f>
        <v/>
      </c>
      <c r="AE820" s="313"/>
      <c r="AF820" s="313"/>
      <c r="AG820" s="313"/>
      <c r="AH820" s="313"/>
      <c r="AI820" s="313"/>
      <c r="AJ820" s="313"/>
      <c r="AK820" s="75" t="str">
        <f ca="1">IFERROR(INDEX($BO$2:$BO$351, MATCH(AK819, $BP$2:$BP$351, 0)), "")</f>
        <v/>
      </c>
      <c r="AL820" s="28"/>
      <c r="AM820" s="314" t="s">
        <v>93</v>
      </c>
      <c r="AN820" s="315"/>
      <c r="AO820" s="316"/>
      <c r="AP820" s="313" t="str">
        <f ca="1">IFERROR(IF(INDEX('Staff List'!$M$9:$M$358, MATCH(AW821, 'Staff List'!$B$9:$B$358, 0))="", "", INDEX('Staff List'!$M$9:$M$358, MATCH(AW821, 'Staff List'!$B$9:$B$358, 0))), "")</f>
        <v/>
      </c>
      <c r="AQ820" s="313"/>
      <c r="AR820" s="313"/>
      <c r="AS820" s="313"/>
      <c r="AT820" s="313"/>
      <c r="AU820" s="313"/>
      <c r="AV820" s="313"/>
      <c r="AW820" s="75" t="str">
        <f ca="1">IFERROR(INDEX($BO$2:$BO$351, MATCH(AW819, $BP$2:$BP$351, 0)), "")</f>
        <v/>
      </c>
      <c r="AX820" s="28"/>
      <c r="AY820" s="314" t="s">
        <v>93</v>
      </c>
      <c r="AZ820" s="315"/>
      <c r="BA820" s="316"/>
      <c r="BB820" s="313" t="str">
        <f ca="1">IFERROR(IF(INDEX('Staff List'!$M$9:$M$358, MATCH(BI821, 'Staff List'!$B$9:$B$358, 0))="", "", INDEX('Staff List'!$M$9:$M$358, MATCH(BI821, 'Staff List'!$B$9:$B$358, 0))), "")</f>
        <v/>
      </c>
      <c r="BC820" s="313"/>
      <c r="BD820" s="313"/>
      <c r="BE820" s="313"/>
      <c r="BF820" s="313"/>
      <c r="BG820" s="313"/>
      <c r="BH820" s="313"/>
      <c r="BI820" s="75" t="str">
        <f ca="1">IFERROR(INDEX($BO$2:$BO$351, MATCH(BI819, $BP$2:$BP$351, 0)), "")</f>
        <v/>
      </c>
      <c r="BJ820" s="29"/>
      <c r="BK820" s="1"/>
    </row>
    <row r="821" spans="1:63" x14ac:dyDescent="0.25">
      <c r="A821" s="1"/>
      <c r="B821" s="27"/>
      <c r="C821" s="314" t="s">
        <v>92</v>
      </c>
      <c r="D821" s="315"/>
      <c r="E821" s="316"/>
      <c r="F821" s="317" t="str">
        <f ca="1">IFERROR(IF(INDEX('Staff List'!$Q$9:$Q$358, MATCH(M821, 'Staff List'!$B$9:$B$358, 0))="", "", INDEX('Staff List'!$Q$9:$Q$358, MATCH(M821, 'Staff List'!$B$9:$B$358, 0))), "")</f>
        <v/>
      </c>
      <c r="G821" s="313"/>
      <c r="H821" s="313"/>
      <c r="I821" s="313"/>
      <c r="J821" s="313"/>
      <c r="K821" s="313"/>
      <c r="L821" s="313"/>
      <c r="M821" s="75" t="str">
        <f ca="1">IFERROR(IF(M819="", "", INDEX($BN$2:$BN$351, MATCH(M819, $BP$2:$BP$351, 0))), "")</f>
        <v/>
      </c>
      <c r="N821" s="28"/>
      <c r="O821" s="314" t="s">
        <v>92</v>
      </c>
      <c r="P821" s="315"/>
      <c r="Q821" s="316"/>
      <c r="R821" s="317" t="str">
        <f ca="1">IFERROR(IF(INDEX('Staff List'!$Q$9:$Q$358, MATCH(Y821, 'Staff List'!$B$9:$B$358, 0))="", "", INDEX('Staff List'!$Q$9:$Q$358, MATCH(Y821, 'Staff List'!$B$9:$B$358, 0))), "")</f>
        <v/>
      </c>
      <c r="S821" s="313"/>
      <c r="T821" s="313"/>
      <c r="U821" s="313"/>
      <c r="V821" s="313"/>
      <c r="W821" s="313"/>
      <c r="X821" s="313"/>
      <c r="Y821" s="75" t="str">
        <f ca="1">IFERROR(IF(Y819="", "", INDEX($BN$2:$BN$351, MATCH(Y819, $BP$2:$BP$351, 0))), "")</f>
        <v/>
      </c>
      <c r="Z821" s="28"/>
      <c r="AA821" s="314" t="s">
        <v>92</v>
      </c>
      <c r="AB821" s="315"/>
      <c r="AC821" s="316"/>
      <c r="AD821" s="317" t="str">
        <f ca="1">IFERROR(IF(INDEX('Staff List'!$Q$9:$Q$358, MATCH(AK821, 'Staff List'!$B$9:$B$358, 0))="", "", INDEX('Staff List'!$Q$9:$Q$358, MATCH(AK821, 'Staff List'!$B$9:$B$358, 0))), "")</f>
        <v/>
      </c>
      <c r="AE821" s="313"/>
      <c r="AF821" s="313"/>
      <c r="AG821" s="313"/>
      <c r="AH821" s="313"/>
      <c r="AI821" s="313"/>
      <c r="AJ821" s="313"/>
      <c r="AK821" s="75" t="str">
        <f ca="1">IFERROR(IF(AK819="", "", INDEX($BN$2:$BN$351, MATCH(AK819, $BP$2:$BP$351, 0))), "")</f>
        <v/>
      </c>
      <c r="AL821" s="28"/>
      <c r="AM821" s="314" t="s">
        <v>92</v>
      </c>
      <c r="AN821" s="315"/>
      <c r="AO821" s="316"/>
      <c r="AP821" s="317" t="str">
        <f ca="1">IFERROR(IF(INDEX('Staff List'!$Q$9:$Q$358, MATCH(AW821, 'Staff List'!$B$9:$B$358, 0))="", "", INDEX('Staff List'!$Q$9:$Q$358, MATCH(AW821, 'Staff List'!$B$9:$B$358, 0))), "")</f>
        <v/>
      </c>
      <c r="AQ821" s="313"/>
      <c r="AR821" s="313"/>
      <c r="AS821" s="313"/>
      <c r="AT821" s="313"/>
      <c r="AU821" s="313"/>
      <c r="AV821" s="313"/>
      <c r="AW821" s="75" t="str">
        <f ca="1">IFERROR(IF(AW819="", "", INDEX($BN$2:$BN$351, MATCH(AW819, $BP$2:$BP$351, 0))), "")</f>
        <v/>
      </c>
      <c r="AX821" s="28"/>
      <c r="AY821" s="314" t="s">
        <v>92</v>
      </c>
      <c r="AZ821" s="315"/>
      <c r="BA821" s="316"/>
      <c r="BB821" s="317" t="str">
        <f ca="1">IFERROR(IF(INDEX('Staff List'!$Q$9:$Q$358, MATCH(BI821, 'Staff List'!$B$9:$B$358, 0))="", "", INDEX('Staff List'!$Q$9:$Q$358, MATCH(BI821, 'Staff List'!$B$9:$B$358, 0))), "")</f>
        <v/>
      </c>
      <c r="BC821" s="313"/>
      <c r="BD821" s="313"/>
      <c r="BE821" s="313"/>
      <c r="BF821" s="313"/>
      <c r="BG821" s="313"/>
      <c r="BH821" s="313"/>
      <c r="BI821" s="75" t="str">
        <f ca="1">IFERROR(IF(BI819="", "", INDEX($BN$2:$BN$351, MATCH(BI819, $BP$2:$BP$351, 0))), "")</f>
        <v/>
      </c>
      <c r="BJ821" s="29"/>
      <c r="BK821" s="1"/>
    </row>
    <row r="822" spans="1:63" x14ac:dyDescent="0.25">
      <c r="A822" s="1"/>
      <c r="B822" s="27"/>
      <c r="C822" s="318" t="s">
        <v>96</v>
      </c>
      <c r="D822" s="319"/>
      <c r="E822" s="320"/>
      <c r="F822" s="321" t="str">
        <f ca="1">IFERROR(IF(INDEX('Staff List'!$U$9:$U$358, MATCH(M821, 'Staff List'!$B$9:$B$358, 0))="", "", INDEX('Staff List'!$U$9:$U$358, MATCH(M821, 'Staff List'!$B$9:$B$358, 0))), "")</f>
        <v/>
      </c>
      <c r="G822" s="322"/>
      <c r="H822" s="322"/>
      <c r="I822" s="322"/>
      <c r="J822" s="322"/>
      <c r="K822" s="322"/>
      <c r="L822" s="322"/>
      <c r="M822" s="81">
        <f ca="1">BI812+1</f>
        <v>890</v>
      </c>
      <c r="N822" s="28"/>
      <c r="O822" s="318" t="s">
        <v>96</v>
      </c>
      <c r="P822" s="319"/>
      <c r="Q822" s="320"/>
      <c r="R822" s="321" t="str">
        <f ca="1">IFERROR(IF(INDEX('Staff List'!$U$9:$U$358, MATCH(Y821, 'Staff List'!$B$9:$B$358, 0))="", "", INDEX('Staff List'!$U$9:$U$358, MATCH(Y821, 'Staff List'!$B$9:$B$358, 0))), "")</f>
        <v/>
      </c>
      <c r="S822" s="322"/>
      <c r="T822" s="322"/>
      <c r="U822" s="322"/>
      <c r="V822" s="322"/>
      <c r="W822" s="322"/>
      <c r="X822" s="322"/>
      <c r="Y822" s="81">
        <f ca="1">M822+1</f>
        <v>891</v>
      </c>
      <c r="Z822" s="28"/>
      <c r="AA822" s="318" t="s">
        <v>96</v>
      </c>
      <c r="AB822" s="319"/>
      <c r="AC822" s="320"/>
      <c r="AD822" s="321" t="str">
        <f ca="1">IFERROR(IF(INDEX('Staff List'!$U$9:$U$358, MATCH(AK821, 'Staff List'!$B$9:$B$358, 0))="", "", INDEX('Staff List'!$U$9:$U$358, MATCH(AK821, 'Staff List'!$B$9:$B$358, 0))), "")</f>
        <v/>
      </c>
      <c r="AE822" s="322"/>
      <c r="AF822" s="322"/>
      <c r="AG822" s="322"/>
      <c r="AH822" s="322"/>
      <c r="AI822" s="322"/>
      <c r="AJ822" s="322"/>
      <c r="AK822" s="81">
        <f ca="1">Y822+1</f>
        <v>892</v>
      </c>
      <c r="AL822" s="28"/>
      <c r="AM822" s="318" t="s">
        <v>96</v>
      </c>
      <c r="AN822" s="319"/>
      <c r="AO822" s="320"/>
      <c r="AP822" s="321" t="str">
        <f ca="1">IFERROR(IF(INDEX('Staff List'!$U$9:$U$358, MATCH(AW821, 'Staff List'!$B$9:$B$358, 0))="", "", INDEX('Staff List'!$U$9:$U$358, MATCH(AW821, 'Staff List'!$B$9:$B$358, 0))), "")</f>
        <v/>
      </c>
      <c r="AQ822" s="322"/>
      <c r="AR822" s="322"/>
      <c r="AS822" s="322"/>
      <c r="AT822" s="322"/>
      <c r="AU822" s="322"/>
      <c r="AV822" s="322"/>
      <c r="AW822" s="81">
        <f ca="1">AK822+1</f>
        <v>893</v>
      </c>
      <c r="AX822" s="28"/>
      <c r="AY822" s="318" t="s">
        <v>96</v>
      </c>
      <c r="AZ822" s="319"/>
      <c r="BA822" s="320"/>
      <c r="BB822" s="321" t="str">
        <f ca="1">IFERROR(IF(INDEX('Staff List'!$U$9:$U$358, MATCH(BI821, 'Staff List'!$B$9:$B$358, 0))="", "", INDEX('Staff List'!$U$9:$U$358, MATCH(BI821, 'Staff List'!$B$9:$B$358, 0))), "")</f>
        <v/>
      </c>
      <c r="BC822" s="322"/>
      <c r="BD822" s="322"/>
      <c r="BE822" s="322"/>
      <c r="BF822" s="322"/>
      <c r="BG822" s="322"/>
      <c r="BH822" s="322"/>
      <c r="BI822" s="81">
        <f ca="1">AW822+1</f>
        <v>894</v>
      </c>
      <c r="BJ822" s="29"/>
      <c r="BK822" s="1"/>
    </row>
    <row r="823" spans="1:63" ht="15.75" thickBot="1" x14ac:dyDescent="0.3">
      <c r="A823" s="1"/>
      <c r="B823" s="31"/>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c r="BA823" s="32"/>
      <c r="BB823" s="32"/>
      <c r="BC823" s="32"/>
      <c r="BD823" s="32"/>
      <c r="BE823" s="32"/>
      <c r="BF823" s="32"/>
      <c r="BG823" s="32"/>
      <c r="BH823" s="32"/>
      <c r="BI823" s="32"/>
      <c r="BJ823" s="33"/>
      <c r="BK823" s="1"/>
    </row>
    <row r="824" spans="1:63"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row>
  </sheetData>
  <sheetProtection algorithmName="SHA-512" hashValue="WCQaZR9PBH5XQBqsQEx6cZVI6h+QTCInaat2746zLPKvhcIkATdpoxQywRJEQLt+gPRsDwPwRgTBVMQAdRcbHw==" saltValue="9IBBv04FUZSssPx7mVlCcw==" spinCount="100000" sheet="1" objects="1" scenarios="1"/>
  <mergeCells count="7114">
    <mergeCell ref="C821:E821"/>
    <mergeCell ref="F821:L821"/>
    <mergeCell ref="O821:Q821"/>
    <mergeCell ref="R821:X821"/>
    <mergeCell ref="AA821:AC821"/>
    <mergeCell ref="AD821:AJ821"/>
    <mergeCell ref="AM821:AO821"/>
    <mergeCell ref="AP821:AV821"/>
    <mergeCell ref="AY821:BA821"/>
    <mergeCell ref="BB821:BH821"/>
    <mergeCell ref="C822:E822"/>
    <mergeCell ref="F822:L822"/>
    <mergeCell ref="O822:Q822"/>
    <mergeCell ref="R822:X822"/>
    <mergeCell ref="AA822:AC822"/>
    <mergeCell ref="AD822:AJ822"/>
    <mergeCell ref="AM822:AO822"/>
    <mergeCell ref="AP822:AV822"/>
    <mergeCell ref="AY822:BA822"/>
    <mergeCell ref="BB822:BH822"/>
    <mergeCell ref="C819:G819"/>
    <mergeCell ref="H819:L819"/>
    <mergeCell ref="O819:S819"/>
    <mergeCell ref="T819:X819"/>
    <mergeCell ref="AA819:AE819"/>
    <mergeCell ref="AF819:AJ819"/>
    <mergeCell ref="AM819:AQ819"/>
    <mergeCell ref="AR819:AV819"/>
    <mergeCell ref="AY819:BC819"/>
    <mergeCell ref="BD819:BH819"/>
    <mergeCell ref="C820:E820"/>
    <mergeCell ref="F820:L820"/>
    <mergeCell ref="O820:Q820"/>
    <mergeCell ref="R820:X820"/>
    <mergeCell ref="AA820:AC820"/>
    <mergeCell ref="AD820:AJ820"/>
    <mergeCell ref="AM820:AO820"/>
    <mergeCell ref="AP820:AV820"/>
    <mergeCell ref="AY820:BA820"/>
    <mergeCell ref="BB820:BH820"/>
    <mergeCell ref="O817:R817"/>
    <mergeCell ref="T817:X817"/>
    <mergeCell ref="AA817:AD817"/>
    <mergeCell ref="AF817:AJ817"/>
    <mergeCell ref="AM817:AP817"/>
    <mergeCell ref="AR817:AV817"/>
    <mergeCell ref="AY817:BB817"/>
    <mergeCell ref="BD817:BH817"/>
    <mergeCell ref="C818:F818"/>
    <mergeCell ref="H818:L818"/>
    <mergeCell ref="O818:R818"/>
    <mergeCell ref="T818:X818"/>
    <mergeCell ref="AA818:AD818"/>
    <mergeCell ref="AF818:AJ818"/>
    <mergeCell ref="AM818:AP818"/>
    <mergeCell ref="AR818:AV818"/>
    <mergeCell ref="AY818:BB818"/>
    <mergeCell ref="BD818:BH818"/>
    <mergeCell ref="C814:M814"/>
    <mergeCell ref="O814:Y814"/>
    <mergeCell ref="AA814:AK814"/>
    <mergeCell ref="AM814:AW814"/>
    <mergeCell ref="AY814:BI814"/>
    <mergeCell ref="C815:E815"/>
    <mergeCell ref="F815:L815"/>
    <mergeCell ref="M815:M818"/>
    <mergeCell ref="O815:Q815"/>
    <mergeCell ref="R815:X815"/>
    <mergeCell ref="Y815:Y818"/>
    <mergeCell ref="AA815:AC815"/>
    <mergeCell ref="AD815:AJ815"/>
    <mergeCell ref="AK815:AK818"/>
    <mergeCell ref="AM815:AO815"/>
    <mergeCell ref="AP815:AV815"/>
    <mergeCell ref="AW815:AW818"/>
    <mergeCell ref="AY815:BA815"/>
    <mergeCell ref="BB815:BH815"/>
    <mergeCell ref="BI815:BI818"/>
    <mergeCell ref="C816:D816"/>
    <mergeCell ref="F816:L816"/>
    <mergeCell ref="O816:P816"/>
    <mergeCell ref="R816:X816"/>
    <mergeCell ref="AA816:AB816"/>
    <mergeCell ref="AD816:AJ816"/>
    <mergeCell ref="AM816:AN816"/>
    <mergeCell ref="AP816:AV816"/>
    <mergeCell ref="AY816:AZ816"/>
    <mergeCell ref="BB816:BH816"/>
    <mergeCell ref="C817:F817"/>
    <mergeCell ref="H817:L817"/>
    <mergeCell ref="C811:E811"/>
    <mergeCell ref="F811:L811"/>
    <mergeCell ref="O811:Q811"/>
    <mergeCell ref="R811:X811"/>
    <mergeCell ref="AA811:AC811"/>
    <mergeCell ref="AD811:AJ811"/>
    <mergeCell ref="AM811:AO811"/>
    <mergeCell ref="AP811:AV811"/>
    <mergeCell ref="AY811:BA811"/>
    <mergeCell ref="BB811:BH811"/>
    <mergeCell ref="C812:E812"/>
    <mergeCell ref="F812:L812"/>
    <mergeCell ref="O812:Q812"/>
    <mergeCell ref="R812:X812"/>
    <mergeCell ref="AA812:AC812"/>
    <mergeCell ref="AD812:AJ812"/>
    <mergeCell ref="AM812:AO812"/>
    <mergeCell ref="AP812:AV812"/>
    <mergeCell ref="AY812:BA812"/>
    <mergeCell ref="BB812:BH812"/>
    <mergeCell ref="C809:G809"/>
    <mergeCell ref="H809:L809"/>
    <mergeCell ref="O809:S809"/>
    <mergeCell ref="T809:X809"/>
    <mergeCell ref="AA809:AE809"/>
    <mergeCell ref="AF809:AJ809"/>
    <mergeCell ref="AM809:AQ809"/>
    <mergeCell ref="AR809:AV809"/>
    <mergeCell ref="AY809:BC809"/>
    <mergeCell ref="BD809:BH809"/>
    <mergeCell ref="C810:E810"/>
    <mergeCell ref="F810:L810"/>
    <mergeCell ref="O810:Q810"/>
    <mergeCell ref="R810:X810"/>
    <mergeCell ref="AA810:AC810"/>
    <mergeCell ref="AD810:AJ810"/>
    <mergeCell ref="AM810:AO810"/>
    <mergeCell ref="AP810:AV810"/>
    <mergeCell ref="AY810:BA810"/>
    <mergeCell ref="BB810:BH810"/>
    <mergeCell ref="O807:R807"/>
    <mergeCell ref="T807:X807"/>
    <mergeCell ref="AA807:AD807"/>
    <mergeCell ref="AF807:AJ807"/>
    <mergeCell ref="AM807:AP807"/>
    <mergeCell ref="AR807:AV807"/>
    <mergeCell ref="AY807:BB807"/>
    <mergeCell ref="BD807:BH807"/>
    <mergeCell ref="C808:F808"/>
    <mergeCell ref="H808:L808"/>
    <mergeCell ref="O808:R808"/>
    <mergeCell ref="T808:X808"/>
    <mergeCell ref="AA808:AD808"/>
    <mergeCell ref="AF808:AJ808"/>
    <mergeCell ref="AM808:AP808"/>
    <mergeCell ref="AR808:AV808"/>
    <mergeCell ref="AY808:BB808"/>
    <mergeCell ref="BD808:BH808"/>
    <mergeCell ref="C804:M804"/>
    <mergeCell ref="O804:Y804"/>
    <mergeCell ref="AA804:AK804"/>
    <mergeCell ref="AM804:AW804"/>
    <mergeCell ref="AY804:BI804"/>
    <mergeCell ref="C805:E805"/>
    <mergeCell ref="F805:L805"/>
    <mergeCell ref="M805:M808"/>
    <mergeCell ref="O805:Q805"/>
    <mergeCell ref="R805:X805"/>
    <mergeCell ref="Y805:Y808"/>
    <mergeCell ref="AA805:AC805"/>
    <mergeCell ref="AD805:AJ805"/>
    <mergeCell ref="AK805:AK808"/>
    <mergeCell ref="AM805:AO805"/>
    <mergeCell ref="AP805:AV805"/>
    <mergeCell ref="AW805:AW808"/>
    <mergeCell ref="AY805:BA805"/>
    <mergeCell ref="BB805:BH805"/>
    <mergeCell ref="BI805:BI808"/>
    <mergeCell ref="C806:D806"/>
    <mergeCell ref="F806:L806"/>
    <mergeCell ref="O806:P806"/>
    <mergeCell ref="R806:X806"/>
    <mergeCell ref="AA806:AB806"/>
    <mergeCell ref="AD806:AJ806"/>
    <mergeCell ref="AM806:AN806"/>
    <mergeCell ref="AP806:AV806"/>
    <mergeCell ref="AY806:AZ806"/>
    <mergeCell ref="BB806:BH806"/>
    <mergeCell ref="C807:F807"/>
    <mergeCell ref="H807:L807"/>
    <mergeCell ref="C801:E801"/>
    <mergeCell ref="F801:L801"/>
    <mergeCell ref="O801:Q801"/>
    <mergeCell ref="R801:X801"/>
    <mergeCell ref="AA801:AC801"/>
    <mergeCell ref="AD801:AJ801"/>
    <mergeCell ref="AM801:AO801"/>
    <mergeCell ref="AP801:AV801"/>
    <mergeCell ref="AY801:BA801"/>
    <mergeCell ref="BB801:BH801"/>
    <mergeCell ref="C802:E802"/>
    <mergeCell ref="F802:L802"/>
    <mergeCell ref="O802:Q802"/>
    <mergeCell ref="R802:X802"/>
    <mergeCell ref="AA802:AC802"/>
    <mergeCell ref="AD802:AJ802"/>
    <mergeCell ref="AM802:AO802"/>
    <mergeCell ref="AP802:AV802"/>
    <mergeCell ref="AY802:BA802"/>
    <mergeCell ref="BB802:BH802"/>
    <mergeCell ref="C799:G799"/>
    <mergeCell ref="H799:L799"/>
    <mergeCell ref="O799:S799"/>
    <mergeCell ref="T799:X799"/>
    <mergeCell ref="AA799:AE799"/>
    <mergeCell ref="AF799:AJ799"/>
    <mergeCell ref="AM799:AQ799"/>
    <mergeCell ref="AR799:AV799"/>
    <mergeCell ref="AY799:BC799"/>
    <mergeCell ref="BD799:BH799"/>
    <mergeCell ref="C800:E800"/>
    <mergeCell ref="F800:L800"/>
    <mergeCell ref="O800:Q800"/>
    <mergeCell ref="R800:X800"/>
    <mergeCell ref="AA800:AC800"/>
    <mergeCell ref="AD800:AJ800"/>
    <mergeCell ref="AM800:AO800"/>
    <mergeCell ref="AP800:AV800"/>
    <mergeCell ref="AY800:BA800"/>
    <mergeCell ref="BB800:BH800"/>
    <mergeCell ref="O797:R797"/>
    <mergeCell ref="T797:X797"/>
    <mergeCell ref="AA797:AD797"/>
    <mergeCell ref="AF797:AJ797"/>
    <mergeCell ref="AM797:AP797"/>
    <mergeCell ref="AR797:AV797"/>
    <mergeCell ref="AY797:BB797"/>
    <mergeCell ref="BD797:BH797"/>
    <mergeCell ref="C798:F798"/>
    <mergeCell ref="H798:L798"/>
    <mergeCell ref="O798:R798"/>
    <mergeCell ref="T798:X798"/>
    <mergeCell ref="AA798:AD798"/>
    <mergeCell ref="AF798:AJ798"/>
    <mergeCell ref="AM798:AP798"/>
    <mergeCell ref="AR798:AV798"/>
    <mergeCell ref="AY798:BB798"/>
    <mergeCell ref="BD798:BH798"/>
    <mergeCell ref="C794:M794"/>
    <mergeCell ref="O794:Y794"/>
    <mergeCell ref="AA794:AK794"/>
    <mergeCell ref="AM794:AW794"/>
    <mergeCell ref="AY794:BI794"/>
    <mergeCell ref="C795:E795"/>
    <mergeCell ref="F795:L795"/>
    <mergeCell ref="M795:M798"/>
    <mergeCell ref="O795:Q795"/>
    <mergeCell ref="R795:X795"/>
    <mergeCell ref="Y795:Y798"/>
    <mergeCell ref="AA795:AC795"/>
    <mergeCell ref="AD795:AJ795"/>
    <mergeCell ref="AK795:AK798"/>
    <mergeCell ref="AM795:AO795"/>
    <mergeCell ref="AP795:AV795"/>
    <mergeCell ref="AW795:AW798"/>
    <mergeCell ref="AY795:BA795"/>
    <mergeCell ref="BB795:BH795"/>
    <mergeCell ref="BI795:BI798"/>
    <mergeCell ref="C796:D796"/>
    <mergeCell ref="F796:L796"/>
    <mergeCell ref="O796:P796"/>
    <mergeCell ref="R796:X796"/>
    <mergeCell ref="AA796:AB796"/>
    <mergeCell ref="AD796:AJ796"/>
    <mergeCell ref="AM796:AN796"/>
    <mergeCell ref="AP796:AV796"/>
    <mergeCell ref="AY796:AZ796"/>
    <mergeCell ref="BB796:BH796"/>
    <mergeCell ref="C797:F797"/>
    <mergeCell ref="H797:L797"/>
    <mergeCell ref="C791:E791"/>
    <mergeCell ref="F791:L791"/>
    <mergeCell ref="O791:Q791"/>
    <mergeCell ref="R791:X791"/>
    <mergeCell ref="AA791:AC791"/>
    <mergeCell ref="AD791:AJ791"/>
    <mergeCell ref="AM791:AO791"/>
    <mergeCell ref="AP791:AV791"/>
    <mergeCell ref="AY791:BA791"/>
    <mergeCell ref="BB791:BH791"/>
    <mergeCell ref="C792:E792"/>
    <mergeCell ref="F792:L792"/>
    <mergeCell ref="O792:Q792"/>
    <mergeCell ref="R792:X792"/>
    <mergeCell ref="AA792:AC792"/>
    <mergeCell ref="AD792:AJ792"/>
    <mergeCell ref="AM792:AO792"/>
    <mergeCell ref="AP792:AV792"/>
    <mergeCell ref="AY792:BA792"/>
    <mergeCell ref="BB792:BH792"/>
    <mergeCell ref="C789:G789"/>
    <mergeCell ref="H789:L789"/>
    <mergeCell ref="O789:S789"/>
    <mergeCell ref="T789:X789"/>
    <mergeCell ref="AA789:AE789"/>
    <mergeCell ref="AF789:AJ789"/>
    <mergeCell ref="AM789:AQ789"/>
    <mergeCell ref="AR789:AV789"/>
    <mergeCell ref="AY789:BC789"/>
    <mergeCell ref="BD789:BH789"/>
    <mergeCell ref="C790:E790"/>
    <mergeCell ref="F790:L790"/>
    <mergeCell ref="O790:Q790"/>
    <mergeCell ref="R790:X790"/>
    <mergeCell ref="AA790:AC790"/>
    <mergeCell ref="AD790:AJ790"/>
    <mergeCell ref="AM790:AO790"/>
    <mergeCell ref="AP790:AV790"/>
    <mergeCell ref="AY790:BA790"/>
    <mergeCell ref="BB790:BH790"/>
    <mergeCell ref="O787:R787"/>
    <mergeCell ref="T787:X787"/>
    <mergeCell ref="AA787:AD787"/>
    <mergeCell ref="AF787:AJ787"/>
    <mergeCell ref="AM787:AP787"/>
    <mergeCell ref="AR787:AV787"/>
    <mergeCell ref="AY787:BB787"/>
    <mergeCell ref="BD787:BH787"/>
    <mergeCell ref="C788:F788"/>
    <mergeCell ref="H788:L788"/>
    <mergeCell ref="O788:R788"/>
    <mergeCell ref="T788:X788"/>
    <mergeCell ref="AA788:AD788"/>
    <mergeCell ref="AF788:AJ788"/>
    <mergeCell ref="AM788:AP788"/>
    <mergeCell ref="AR788:AV788"/>
    <mergeCell ref="AY788:BB788"/>
    <mergeCell ref="BD788:BH788"/>
    <mergeCell ref="C784:M784"/>
    <mergeCell ref="O784:Y784"/>
    <mergeCell ref="AA784:AK784"/>
    <mergeCell ref="AM784:AW784"/>
    <mergeCell ref="AY784:BI784"/>
    <mergeCell ref="C785:E785"/>
    <mergeCell ref="F785:L785"/>
    <mergeCell ref="M785:M788"/>
    <mergeCell ref="O785:Q785"/>
    <mergeCell ref="R785:X785"/>
    <mergeCell ref="Y785:Y788"/>
    <mergeCell ref="AA785:AC785"/>
    <mergeCell ref="AD785:AJ785"/>
    <mergeCell ref="AK785:AK788"/>
    <mergeCell ref="AM785:AO785"/>
    <mergeCell ref="AP785:AV785"/>
    <mergeCell ref="AW785:AW788"/>
    <mergeCell ref="AY785:BA785"/>
    <mergeCell ref="BB785:BH785"/>
    <mergeCell ref="BI785:BI788"/>
    <mergeCell ref="C786:D786"/>
    <mergeCell ref="F786:L786"/>
    <mergeCell ref="O786:P786"/>
    <mergeCell ref="R786:X786"/>
    <mergeCell ref="AA786:AB786"/>
    <mergeCell ref="AD786:AJ786"/>
    <mergeCell ref="AM786:AN786"/>
    <mergeCell ref="AP786:AV786"/>
    <mergeCell ref="AY786:AZ786"/>
    <mergeCell ref="BB786:BH786"/>
    <mergeCell ref="C787:F787"/>
    <mergeCell ref="H787:L787"/>
    <mergeCell ref="C781:E781"/>
    <mergeCell ref="F781:L781"/>
    <mergeCell ref="O781:Q781"/>
    <mergeCell ref="R781:X781"/>
    <mergeCell ref="AA781:AC781"/>
    <mergeCell ref="AD781:AJ781"/>
    <mergeCell ref="AM781:AO781"/>
    <mergeCell ref="AP781:AV781"/>
    <mergeCell ref="AY781:BA781"/>
    <mergeCell ref="BB781:BH781"/>
    <mergeCell ref="C782:E782"/>
    <mergeCell ref="F782:L782"/>
    <mergeCell ref="O782:Q782"/>
    <mergeCell ref="R782:X782"/>
    <mergeCell ref="AA782:AC782"/>
    <mergeCell ref="AD782:AJ782"/>
    <mergeCell ref="AM782:AO782"/>
    <mergeCell ref="AP782:AV782"/>
    <mergeCell ref="AY782:BA782"/>
    <mergeCell ref="BB782:BH782"/>
    <mergeCell ref="C779:G779"/>
    <mergeCell ref="H779:L779"/>
    <mergeCell ref="O779:S779"/>
    <mergeCell ref="T779:X779"/>
    <mergeCell ref="AA779:AE779"/>
    <mergeCell ref="AF779:AJ779"/>
    <mergeCell ref="AM779:AQ779"/>
    <mergeCell ref="AR779:AV779"/>
    <mergeCell ref="AY779:BC779"/>
    <mergeCell ref="BD779:BH779"/>
    <mergeCell ref="C780:E780"/>
    <mergeCell ref="F780:L780"/>
    <mergeCell ref="O780:Q780"/>
    <mergeCell ref="R780:X780"/>
    <mergeCell ref="AA780:AC780"/>
    <mergeCell ref="AD780:AJ780"/>
    <mergeCell ref="AM780:AO780"/>
    <mergeCell ref="AP780:AV780"/>
    <mergeCell ref="AY780:BA780"/>
    <mergeCell ref="BB780:BH780"/>
    <mergeCell ref="O777:R777"/>
    <mergeCell ref="T777:X777"/>
    <mergeCell ref="AA777:AD777"/>
    <mergeCell ref="AF777:AJ777"/>
    <mergeCell ref="AM777:AP777"/>
    <mergeCell ref="AR777:AV777"/>
    <mergeCell ref="AY777:BB777"/>
    <mergeCell ref="BD777:BH777"/>
    <mergeCell ref="C778:F778"/>
    <mergeCell ref="H778:L778"/>
    <mergeCell ref="O778:R778"/>
    <mergeCell ref="T778:X778"/>
    <mergeCell ref="AA778:AD778"/>
    <mergeCell ref="AF778:AJ778"/>
    <mergeCell ref="AM778:AP778"/>
    <mergeCell ref="AR778:AV778"/>
    <mergeCell ref="AY778:BB778"/>
    <mergeCell ref="BD778:BH778"/>
    <mergeCell ref="C774:M774"/>
    <mergeCell ref="O774:Y774"/>
    <mergeCell ref="AA774:AK774"/>
    <mergeCell ref="AM774:AW774"/>
    <mergeCell ref="AY774:BI774"/>
    <mergeCell ref="C775:E775"/>
    <mergeCell ref="F775:L775"/>
    <mergeCell ref="M775:M778"/>
    <mergeCell ref="O775:Q775"/>
    <mergeCell ref="R775:X775"/>
    <mergeCell ref="Y775:Y778"/>
    <mergeCell ref="AA775:AC775"/>
    <mergeCell ref="AD775:AJ775"/>
    <mergeCell ref="AK775:AK778"/>
    <mergeCell ref="AM775:AO775"/>
    <mergeCell ref="AP775:AV775"/>
    <mergeCell ref="AW775:AW778"/>
    <mergeCell ref="AY775:BA775"/>
    <mergeCell ref="BB775:BH775"/>
    <mergeCell ref="BI775:BI778"/>
    <mergeCell ref="C776:D776"/>
    <mergeCell ref="F776:L776"/>
    <mergeCell ref="O776:P776"/>
    <mergeCell ref="R776:X776"/>
    <mergeCell ref="AA776:AB776"/>
    <mergeCell ref="AD776:AJ776"/>
    <mergeCell ref="AM776:AN776"/>
    <mergeCell ref="AP776:AV776"/>
    <mergeCell ref="AY776:AZ776"/>
    <mergeCell ref="BB776:BH776"/>
    <mergeCell ref="C777:F777"/>
    <mergeCell ref="H777:L777"/>
    <mergeCell ref="C771:E771"/>
    <mergeCell ref="F771:L771"/>
    <mergeCell ref="O771:Q771"/>
    <mergeCell ref="R771:X771"/>
    <mergeCell ref="AA771:AC771"/>
    <mergeCell ref="AD771:AJ771"/>
    <mergeCell ref="AM771:AO771"/>
    <mergeCell ref="AP771:AV771"/>
    <mergeCell ref="AY771:BA771"/>
    <mergeCell ref="BB771:BH771"/>
    <mergeCell ref="C772:E772"/>
    <mergeCell ref="F772:L772"/>
    <mergeCell ref="O772:Q772"/>
    <mergeCell ref="R772:X772"/>
    <mergeCell ref="AA772:AC772"/>
    <mergeCell ref="AD772:AJ772"/>
    <mergeCell ref="AM772:AO772"/>
    <mergeCell ref="AP772:AV772"/>
    <mergeCell ref="AY772:BA772"/>
    <mergeCell ref="BB772:BH772"/>
    <mergeCell ref="C769:G769"/>
    <mergeCell ref="H769:L769"/>
    <mergeCell ref="O769:S769"/>
    <mergeCell ref="T769:X769"/>
    <mergeCell ref="AA769:AE769"/>
    <mergeCell ref="AF769:AJ769"/>
    <mergeCell ref="AM769:AQ769"/>
    <mergeCell ref="AR769:AV769"/>
    <mergeCell ref="AY769:BC769"/>
    <mergeCell ref="BD769:BH769"/>
    <mergeCell ref="C770:E770"/>
    <mergeCell ref="F770:L770"/>
    <mergeCell ref="O770:Q770"/>
    <mergeCell ref="R770:X770"/>
    <mergeCell ref="AA770:AC770"/>
    <mergeCell ref="AD770:AJ770"/>
    <mergeCell ref="AM770:AO770"/>
    <mergeCell ref="AP770:AV770"/>
    <mergeCell ref="AY770:BA770"/>
    <mergeCell ref="BB770:BH770"/>
    <mergeCell ref="O767:R767"/>
    <mergeCell ref="T767:X767"/>
    <mergeCell ref="AA767:AD767"/>
    <mergeCell ref="AF767:AJ767"/>
    <mergeCell ref="AM767:AP767"/>
    <mergeCell ref="AR767:AV767"/>
    <mergeCell ref="AY767:BB767"/>
    <mergeCell ref="BD767:BH767"/>
    <mergeCell ref="C768:F768"/>
    <mergeCell ref="H768:L768"/>
    <mergeCell ref="O768:R768"/>
    <mergeCell ref="T768:X768"/>
    <mergeCell ref="AA768:AD768"/>
    <mergeCell ref="AF768:AJ768"/>
    <mergeCell ref="AM768:AP768"/>
    <mergeCell ref="AR768:AV768"/>
    <mergeCell ref="AY768:BB768"/>
    <mergeCell ref="BD768:BH768"/>
    <mergeCell ref="C764:M764"/>
    <mergeCell ref="O764:Y764"/>
    <mergeCell ref="AA764:AK764"/>
    <mergeCell ref="AM764:AW764"/>
    <mergeCell ref="AY764:BI764"/>
    <mergeCell ref="C765:E765"/>
    <mergeCell ref="F765:L765"/>
    <mergeCell ref="M765:M768"/>
    <mergeCell ref="O765:Q765"/>
    <mergeCell ref="R765:X765"/>
    <mergeCell ref="Y765:Y768"/>
    <mergeCell ref="AA765:AC765"/>
    <mergeCell ref="AD765:AJ765"/>
    <mergeCell ref="AK765:AK768"/>
    <mergeCell ref="AM765:AO765"/>
    <mergeCell ref="AP765:AV765"/>
    <mergeCell ref="AW765:AW768"/>
    <mergeCell ref="AY765:BA765"/>
    <mergeCell ref="BB765:BH765"/>
    <mergeCell ref="BI765:BI768"/>
    <mergeCell ref="C766:D766"/>
    <mergeCell ref="F766:L766"/>
    <mergeCell ref="O766:P766"/>
    <mergeCell ref="R766:X766"/>
    <mergeCell ref="AA766:AB766"/>
    <mergeCell ref="AD766:AJ766"/>
    <mergeCell ref="AM766:AN766"/>
    <mergeCell ref="AP766:AV766"/>
    <mergeCell ref="AY766:AZ766"/>
    <mergeCell ref="BB766:BH766"/>
    <mergeCell ref="C767:F767"/>
    <mergeCell ref="H767:L767"/>
    <mergeCell ref="C761:E761"/>
    <mergeCell ref="F761:L761"/>
    <mergeCell ref="O761:Q761"/>
    <mergeCell ref="R761:X761"/>
    <mergeCell ref="AA761:AC761"/>
    <mergeCell ref="AD761:AJ761"/>
    <mergeCell ref="AM761:AO761"/>
    <mergeCell ref="AP761:AV761"/>
    <mergeCell ref="AY761:BA761"/>
    <mergeCell ref="BB761:BH761"/>
    <mergeCell ref="C762:E762"/>
    <mergeCell ref="F762:L762"/>
    <mergeCell ref="O762:Q762"/>
    <mergeCell ref="R762:X762"/>
    <mergeCell ref="AA762:AC762"/>
    <mergeCell ref="AD762:AJ762"/>
    <mergeCell ref="AM762:AO762"/>
    <mergeCell ref="AP762:AV762"/>
    <mergeCell ref="AY762:BA762"/>
    <mergeCell ref="BB762:BH762"/>
    <mergeCell ref="C759:G759"/>
    <mergeCell ref="H759:L759"/>
    <mergeCell ref="O759:S759"/>
    <mergeCell ref="T759:X759"/>
    <mergeCell ref="AA759:AE759"/>
    <mergeCell ref="AF759:AJ759"/>
    <mergeCell ref="AM759:AQ759"/>
    <mergeCell ref="AR759:AV759"/>
    <mergeCell ref="AY759:BC759"/>
    <mergeCell ref="BD759:BH759"/>
    <mergeCell ref="C760:E760"/>
    <mergeCell ref="F760:L760"/>
    <mergeCell ref="O760:Q760"/>
    <mergeCell ref="R760:X760"/>
    <mergeCell ref="AA760:AC760"/>
    <mergeCell ref="AD760:AJ760"/>
    <mergeCell ref="AM760:AO760"/>
    <mergeCell ref="AP760:AV760"/>
    <mergeCell ref="AY760:BA760"/>
    <mergeCell ref="BB760:BH760"/>
    <mergeCell ref="O757:R757"/>
    <mergeCell ref="T757:X757"/>
    <mergeCell ref="AA757:AD757"/>
    <mergeCell ref="AF757:AJ757"/>
    <mergeCell ref="AM757:AP757"/>
    <mergeCell ref="AR757:AV757"/>
    <mergeCell ref="AY757:BB757"/>
    <mergeCell ref="BD757:BH757"/>
    <mergeCell ref="C758:F758"/>
    <mergeCell ref="H758:L758"/>
    <mergeCell ref="O758:R758"/>
    <mergeCell ref="T758:X758"/>
    <mergeCell ref="AA758:AD758"/>
    <mergeCell ref="AF758:AJ758"/>
    <mergeCell ref="AM758:AP758"/>
    <mergeCell ref="AR758:AV758"/>
    <mergeCell ref="AY758:BB758"/>
    <mergeCell ref="BD758:BH758"/>
    <mergeCell ref="C754:M754"/>
    <mergeCell ref="O754:Y754"/>
    <mergeCell ref="AA754:AK754"/>
    <mergeCell ref="AM754:AW754"/>
    <mergeCell ref="AY754:BI754"/>
    <mergeCell ref="C755:E755"/>
    <mergeCell ref="F755:L755"/>
    <mergeCell ref="M755:M758"/>
    <mergeCell ref="O755:Q755"/>
    <mergeCell ref="R755:X755"/>
    <mergeCell ref="Y755:Y758"/>
    <mergeCell ref="AA755:AC755"/>
    <mergeCell ref="AD755:AJ755"/>
    <mergeCell ref="AK755:AK758"/>
    <mergeCell ref="AM755:AO755"/>
    <mergeCell ref="AP755:AV755"/>
    <mergeCell ref="AW755:AW758"/>
    <mergeCell ref="AY755:BA755"/>
    <mergeCell ref="BB755:BH755"/>
    <mergeCell ref="BI755:BI758"/>
    <mergeCell ref="C756:D756"/>
    <mergeCell ref="F756:L756"/>
    <mergeCell ref="O756:P756"/>
    <mergeCell ref="R756:X756"/>
    <mergeCell ref="AA756:AB756"/>
    <mergeCell ref="AD756:AJ756"/>
    <mergeCell ref="AM756:AN756"/>
    <mergeCell ref="AP756:AV756"/>
    <mergeCell ref="AY756:AZ756"/>
    <mergeCell ref="BB756:BH756"/>
    <mergeCell ref="C757:F757"/>
    <mergeCell ref="H757:L757"/>
    <mergeCell ref="C751:E751"/>
    <mergeCell ref="F751:L751"/>
    <mergeCell ref="O751:Q751"/>
    <mergeCell ref="R751:X751"/>
    <mergeCell ref="AA751:AC751"/>
    <mergeCell ref="AD751:AJ751"/>
    <mergeCell ref="AM751:AO751"/>
    <mergeCell ref="AP751:AV751"/>
    <mergeCell ref="AY751:BA751"/>
    <mergeCell ref="BB751:BH751"/>
    <mergeCell ref="C752:E752"/>
    <mergeCell ref="F752:L752"/>
    <mergeCell ref="O752:Q752"/>
    <mergeCell ref="R752:X752"/>
    <mergeCell ref="AA752:AC752"/>
    <mergeCell ref="AD752:AJ752"/>
    <mergeCell ref="AM752:AO752"/>
    <mergeCell ref="AP752:AV752"/>
    <mergeCell ref="AY752:BA752"/>
    <mergeCell ref="BB752:BH752"/>
    <mergeCell ref="C749:G749"/>
    <mergeCell ref="H749:L749"/>
    <mergeCell ref="O749:S749"/>
    <mergeCell ref="T749:X749"/>
    <mergeCell ref="AA749:AE749"/>
    <mergeCell ref="AF749:AJ749"/>
    <mergeCell ref="AM749:AQ749"/>
    <mergeCell ref="AR749:AV749"/>
    <mergeCell ref="AY749:BC749"/>
    <mergeCell ref="BD749:BH749"/>
    <mergeCell ref="C750:E750"/>
    <mergeCell ref="F750:L750"/>
    <mergeCell ref="O750:Q750"/>
    <mergeCell ref="R750:X750"/>
    <mergeCell ref="AA750:AC750"/>
    <mergeCell ref="AD750:AJ750"/>
    <mergeCell ref="AM750:AO750"/>
    <mergeCell ref="AP750:AV750"/>
    <mergeCell ref="AY750:BA750"/>
    <mergeCell ref="BB750:BH750"/>
    <mergeCell ref="O747:R747"/>
    <mergeCell ref="T747:X747"/>
    <mergeCell ref="AA747:AD747"/>
    <mergeCell ref="AF747:AJ747"/>
    <mergeCell ref="AM747:AP747"/>
    <mergeCell ref="AR747:AV747"/>
    <mergeCell ref="AY747:BB747"/>
    <mergeCell ref="BD747:BH747"/>
    <mergeCell ref="C748:F748"/>
    <mergeCell ref="H748:L748"/>
    <mergeCell ref="O748:R748"/>
    <mergeCell ref="T748:X748"/>
    <mergeCell ref="AA748:AD748"/>
    <mergeCell ref="AF748:AJ748"/>
    <mergeCell ref="AM748:AP748"/>
    <mergeCell ref="AR748:AV748"/>
    <mergeCell ref="AY748:BB748"/>
    <mergeCell ref="BD748:BH748"/>
    <mergeCell ref="C744:M744"/>
    <mergeCell ref="O744:Y744"/>
    <mergeCell ref="AA744:AK744"/>
    <mergeCell ref="AM744:AW744"/>
    <mergeCell ref="AY744:BI744"/>
    <mergeCell ref="C745:E745"/>
    <mergeCell ref="F745:L745"/>
    <mergeCell ref="M745:M748"/>
    <mergeCell ref="O745:Q745"/>
    <mergeCell ref="R745:X745"/>
    <mergeCell ref="Y745:Y748"/>
    <mergeCell ref="AA745:AC745"/>
    <mergeCell ref="AD745:AJ745"/>
    <mergeCell ref="AK745:AK748"/>
    <mergeCell ref="AM745:AO745"/>
    <mergeCell ref="AP745:AV745"/>
    <mergeCell ref="AW745:AW748"/>
    <mergeCell ref="AY745:BA745"/>
    <mergeCell ref="BB745:BH745"/>
    <mergeCell ref="BI745:BI748"/>
    <mergeCell ref="C746:D746"/>
    <mergeCell ref="F746:L746"/>
    <mergeCell ref="O746:P746"/>
    <mergeCell ref="R746:X746"/>
    <mergeCell ref="AA746:AB746"/>
    <mergeCell ref="AD746:AJ746"/>
    <mergeCell ref="AM746:AN746"/>
    <mergeCell ref="AP746:AV746"/>
    <mergeCell ref="AY746:AZ746"/>
    <mergeCell ref="BB746:BH746"/>
    <mergeCell ref="C747:F747"/>
    <mergeCell ref="H747:L747"/>
    <mergeCell ref="C741:E741"/>
    <mergeCell ref="F741:L741"/>
    <mergeCell ref="O741:Q741"/>
    <mergeCell ref="R741:X741"/>
    <mergeCell ref="AA741:AC741"/>
    <mergeCell ref="AD741:AJ741"/>
    <mergeCell ref="AM741:AO741"/>
    <mergeCell ref="AP741:AV741"/>
    <mergeCell ref="AY741:BA741"/>
    <mergeCell ref="BB741:BH741"/>
    <mergeCell ref="C742:E742"/>
    <mergeCell ref="F742:L742"/>
    <mergeCell ref="O742:Q742"/>
    <mergeCell ref="R742:X742"/>
    <mergeCell ref="AA742:AC742"/>
    <mergeCell ref="AD742:AJ742"/>
    <mergeCell ref="AM742:AO742"/>
    <mergeCell ref="AP742:AV742"/>
    <mergeCell ref="AY742:BA742"/>
    <mergeCell ref="BB742:BH742"/>
    <mergeCell ref="C739:G739"/>
    <mergeCell ref="H739:L739"/>
    <mergeCell ref="O739:S739"/>
    <mergeCell ref="T739:X739"/>
    <mergeCell ref="AA739:AE739"/>
    <mergeCell ref="AF739:AJ739"/>
    <mergeCell ref="AM739:AQ739"/>
    <mergeCell ref="AR739:AV739"/>
    <mergeCell ref="AY739:BC739"/>
    <mergeCell ref="BD739:BH739"/>
    <mergeCell ref="C740:E740"/>
    <mergeCell ref="F740:L740"/>
    <mergeCell ref="O740:Q740"/>
    <mergeCell ref="R740:X740"/>
    <mergeCell ref="AA740:AC740"/>
    <mergeCell ref="AD740:AJ740"/>
    <mergeCell ref="AM740:AO740"/>
    <mergeCell ref="AP740:AV740"/>
    <mergeCell ref="AY740:BA740"/>
    <mergeCell ref="BB740:BH740"/>
    <mergeCell ref="O737:R737"/>
    <mergeCell ref="T737:X737"/>
    <mergeCell ref="AA737:AD737"/>
    <mergeCell ref="AF737:AJ737"/>
    <mergeCell ref="AM737:AP737"/>
    <mergeCell ref="AR737:AV737"/>
    <mergeCell ref="AY737:BB737"/>
    <mergeCell ref="BD737:BH737"/>
    <mergeCell ref="C738:F738"/>
    <mergeCell ref="H738:L738"/>
    <mergeCell ref="O738:R738"/>
    <mergeCell ref="T738:X738"/>
    <mergeCell ref="AA738:AD738"/>
    <mergeCell ref="AF738:AJ738"/>
    <mergeCell ref="AM738:AP738"/>
    <mergeCell ref="AR738:AV738"/>
    <mergeCell ref="AY738:BB738"/>
    <mergeCell ref="BD738:BH738"/>
    <mergeCell ref="C734:M734"/>
    <mergeCell ref="O734:Y734"/>
    <mergeCell ref="AA734:AK734"/>
    <mergeCell ref="AM734:AW734"/>
    <mergeCell ref="AY734:BI734"/>
    <mergeCell ref="C735:E735"/>
    <mergeCell ref="F735:L735"/>
    <mergeCell ref="M735:M738"/>
    <mergeCell ref="O735:Q735"/>
    <mergeCell ref="R735:X735"/>
    <mergeCell ref="Y735:Y738"/>
    <mergeCell ref="AA735:AC735"/>
    <mergeCell ref="AD735:AJ735"/>
    <mergeCell ref="AK735:AK738"/>
    <mergeCell ref="AM735:AO735"/>
    <mergeCell ref="AP735:AV735"/>
    <mergeCell ref="AW735:AW738"/>
    <mergeCell ref="AY735:BA735"/>
    <mergeCell ref="BB735:BH735"/>
    <mergeCell ref="BI735:BI738"/>
    <mergeCell ref="C736:D736"/>
    <mergeCell ref="F736:L736"/>
    <mergeCell ref="O736:P736"/>
    <mergeCell ref="R736:X736"/>
    <mergeCell ref="AA736:AB736"/>
    <mergeCell ref="AD736:AJ736"/>
    <mergeCell ref="AM736:AN736"/>
    <mergeCell ref="AP736:AV736"/>
    <mergeCell ref="AY736:AZ736"/>
    <mergeCell ref="BB736:BH736"/>
    <mergeCell ref="C737:F737"/>
    <mergeCell ref="H737:L737"/>
    <mergeCell ref="C731:E731"/>
    <mergeCell ref="F731:L731"/>
    <mergeCell ref="O731:Q731"/>
    <mergeCell ref="R731:X731"/>
    <mergeCell ref="AA731:AC731"/>
    <mergeCell ref="AD731:AJ731"/>
    <mergeCell ref="AM731:AO731"/>
    <mergeCell ref="AP731:AV731"/>
    <mergeCell ref="AY731:BA731"/>
    <mergeCell ref="BB731:BH731"/>
    <mergeCell ref="C732:E732"/>
    <mergeCell ref="F732:L732"/>
    <mergeCell ref="O732:Q732"/>
    <mergeCell ref="R732:X732"/>
    <mergeCell ref="AA732:AC732"/>
    <mergeCell ref="AD732:AJ732"/>
    <mergeCell ref="AM732:AO732"/>
    <mergeCell ref="AP732:AV732"/>
    <mergeCell ref="AY732:BA732"/>
    <mergeCell ref="BB732:BH732"/>
    <mergeCell ref="C729:G729"/>
    <mergeCell ref="H729:L729"/>
    <mergeCell ref="O729:S729"/>
    <mergeCell ref="T729:X729"/>
    <mergeCell ref="AA729:AE729"/>
    <mergeCell ref="AF729:AJ729"/>
    <mergeCell ref="AM729:AQ729"/>
    <mergeCell ref="AR729:AV729"/>
    <mergeCell ref="AY729:BC729"/>
    <mergeCell ref="BD729:BH729"/>
    <mergeCell ref="C730:E730"/>
    <mergeCell ref="F730:L730"/>
    <mergeCell ref="O730:Q730"/>
    <mergeCell ref="R730:X730"/>
    <mergeCell ref="AA730:AC730"/>
    <mergeCell ref="AD730:AJ730"/>
    <mergeCell ref="AM730:AO730"/>
    <mergeCell ref="AP730:AV730"/>
    <mergeCell ref="AY730:BA730"/>
    <mergeCell ref="BB730:BH730"/>
    <mergeCell ref="O727:R727"/>
    <mergeCell ref="T727:X727"/>
    <mergeCell ref="AA727:AD727"/>
    <mergeCell ref="AF727:AJ727"/>
    <mergeCell ref="AM727:AP727"/>
    <mergeCell ref="AR727:AV727"/>
    <mergeCell ref="AY727:BB727"/>
    <mergeCell ref="BD727:BH727"/>
    <mergeCell ref="C728:F728"/>
    <mergeCell ref="H728:L728"/>
    <mergeCell ref="O728:R728"/>
    <mergeCell ref="T728:X728"/>
    <mergeCell ref="AA728:AD728"/>
    <mergeCell ref="AF728:AJ728"/>
    <mergeCell ref="AM728:AP728"/>
    <mergeCell ref="AR728:AV728"/>
    <mergeCell ref="AY728:BB728"/>
    <mergeCell ref="BD728:BH728"/>
    <mergeCell ref="C724:M724"/>
    <mergeCell ref="O724:Y724"/>
    <mergeCell ref="AA724:AK724"/>
    <mergeCell ref="AM724:AW724"/>
    <mergeCell ref="AY724:BI724"/>
    <mergeCell ref="C725:E725"/>
    <mergeCell ref="F725:L725"/>
    <mergeCell ref="M725:M728"/>
    <mergeCell ref="O725:Q725"/>
    <mergeCell ref="R725:X725"/>
    <mergeCell ref="Y725:Y728"/>
    <mergeCell ref="AA725:AC725"/>
    <mergeCell ref="AD725:AJ725"/>
    <mergeCell ref="AK725:AK728"/>
    <mergeCell ref="AM725:AO725"/>
    <mergeCell ref="AP725:AV725"/>
    <mergeCell ref="AW725:AW728"/>
    <mergeCell ref="AY725:BA725"/>
    <mergeCell ref="BB725:BH725"/>
    <mergeCell ref="BI725:BI728"/>
    <mergeCell ref="C726:D726"/>
    <mergeCell ref="F726:L726"/>
    <mergeCell ref="O726:P726"/>
    <mergeCell ref="R726:X726"/>
    <mergeCell ref="AA726:AB726"/>
    <mergeCell ref="AD726:AJ726"/>
    <mergeCell ref="AM726:AN726"/>
    <mergeCell ref="AP726:AV726"/>
    <mergeCell ref="AY726:AZ726"/>
    <mergeCell ref="BB726:BH726"/>
    <mergeCell ref="C727:F727"/>
    <mergeCell ref="H727:L727"/>
    <mergeCell ref="C615:E615"/>
    <mergeCell ref="F615:L615"/>
    <mergeCell ref="O615:Q615"/>
    <mergeCell ref="R615:X615"/>
    <mergeCell ref="AA615:AC615"/>
    <mergeCell ref="AD615:AJ615"/>
    <mergeCell ref="AM615:AO615"/>
    <mergeCell ref="AP615:AV615"/>
    <mergeCell ref="AY615:BA615"/>
    <mergeCell ref="BB615:BH615"/>
    <mergeCell ref="C616:E616"/>
    <mergeCell ref="F616:L616"/>
    <mergeCell ref="O616:Q616"/>
    <mergeCell ref="R616:X616"/>
    <mergeCell ref="AA616:AC616"/>
    <mergeCell ref="AD616:AJ616"/>
    <mergeCell ref="AM616:AO616"/>
    <mergeCell ref="AP616:AV616"/>
    <mergeCell ref="AY616:BA616"/>
    <mergeCell ref="BB616:BH616"/>
    <mergeCell ref="C613:G613"/>
    <mergeCell ref="H613:L613"/>
    <mergeCell ref="O613:S613"/>
    <mergeCell ref="T613:X613"/>
    <mergeCell ref="AA613:AE613"/>
    <mergeCell ref="AF613:AJ613"/>
    <mergeCell ref="AM613:AQ613"/>
    <mergeCell ref="AR613:AV613"/>
    <mergeCell ref="AY613:BC613"/>
    <mergeCell ref="BD613:BH613"/>
    <mergeCell ref="C614:E614"/>
    <mergeCell ref="F614:L614"/>
    <mergeCell ref="O614:Q614"/>
    <mergeCell ref="R614:X614"/>
    <mergeCell ref="AA614:AC614"/>
    <mergeCell ref="AD614:AJ614"/>
    <mergeCell ref="AM614:AO614"/>
    <mergeCell ref="AP614:AV614"/>
    <mergeCell ref="AY614:BA614"/>
    <mergeCell ref="BB614:BH614"/>
    <mergeCell ref="O611:R611"/>
    <mergeCell ref="T611:X611"/>
    <mergeCell ref="AA611:AD611"/>
    <mergeCell ref="AF611:AJ611"/>
    <mergeCell ref="AM611:AP611"/>
    <mergeCell ref="AR611:AV611"/>
    <mergeCell ref="AY611:BB611"/>
    <mergeCell ref="BD611:BH611"/>
    <mergeCell ref="C612:F612"/>
    <mergeCell ref="H612:L612"/>
    <mergeCell ref="O612:R612"/>
    <mergeCell ref="T612:X612"/>
    <mergeCell ref="AA612:AD612"/>
    <mergeCell ref="AF612:AJ612"/>
    <mergeCell ref="AM612:AP612"/>
    <mergeCell ref="AR612:AV612"/>
    <mergeCell ref="AY612:BB612"/>
    <mergeCell ref="BD612:BH612"/>
    <mergeCell ref="C608:M608"/>
    <mergeCell ref="O608:Y608"/>
    <mergeCell ref="AA608:AK608"/>
    <mergeCell ref="AM608:AW608"/>
    <mergeCell ref="AY608:BI608"/>
    <mergeCell ref="C609:E609"/>
    <mergeCell ref="F609:L609"/>
    <mergeCell ref="M609:M612"/>
    <mergeCell ref="O609:Q609"/>
    <mergeCell ref="R609:X609"/>
    <mergeCell ref="Y609:Y612"/>
    <mergeCell ref="AA609:AC609"/>
    <mergeCell ref="AD609:AJ609"/>
    <mergeCell ref="AK609:AK612"/>
    <mergeCell ref="AM609:AO609"/>
    <mergeCell ref="AP609:AV609"/>
    <mergeCell ref="AW609:AW612"/>
    <mergeCell ref="AY609:BA609"/>
    <mergeCell ref="BB609:BH609"/>
    <mergeCell ref="BI609:BI612"/>
    <mergeCell ref="C610:D610"/>
    <mergeCell ref="F610:L610"/>
    <mergeCell ref="O610:P610"/>
    <mergeCell ref="R610:X610"/>
    <mergeCell ref="AA610:AB610"/>
    <mergeCell ref="AD610:AJ610"/>
    <mergeCell ref="AM610:AN610"/>
    <mergeCell ref="AP610:AV610"/>
    <mergeCell ref="AY610:AZ610"/>
    <mergeCell ref="BB610:BH610"/>
    <mergeCell ref="C611:F611"/>
    <mergeCell ref="H611:L611"/>
    <mergeCell ref="C605:E605"/>
    <mergeCell ref="F605:L605"/>
    <mergeCell ref="O605:Q605"/>
    <mergeCell ref="R605:X605"/>
    <mergeCell ref="AA605:AC605"/>
    <mergeCell ref="AD605:AJ605"/>
    <mergeCell ref="AM605:AO605"/>
    <mergeCell ref="AP605:AV605"/>
    <mergeCell ref="AY605:BA605"/>
    <mergeCell ref="BB605:BH605"/>
    <mergeCell ref="C606:E606"/>
    <mergeCell ref="F606:L606"/>
    <mergeCell ref="O606:Q606"/>
    <mergeCell ref="R606:X606"/>
    <mergeCell ref="AA606:AC606"/>
    <mergeCell ref="AD606:AJ606"/>
    <mergeCell ref="AM606:AO606"/>
    <mergeCell ref="AP606:AV606"/>
    <mergeCell ref="AY606:BA606"/>
    <mergeCell ref="BB606:BH606"/>
    <mergeCell ref="C603:G603"/>
    <mergeCell ref="H603:L603"/>
    <mergeCell ref="O603:S603"/>
    <mergeCell ref="T603:X603"/>
    <mergeCell ref="AA603:AE603"/>
    <mergeCell ref="AF603:AJ603"/>
    <mergeCell ref="AM603:AQ603"/>
    <mergeCell ref="AR603:AV603"/>
    <mergeCell ref="AY603:BC603"/>
    <mergeCell ref="BD603:BH603"/>
    <mergeCell ref="C604:E604"/>
    <mergeCell ref="F604:L604"/>
    <mergeCell ref="O604:Q604"/>
    <mergeCell ref="R604:X604"/>
    <mergeCell ref="AA604:AC604"/>
    <mergeCell ref="AD604:AJ604"/>
    <mergeCell ref="AM604:AO604"/>
    <mergeCell ref="AP604:AV604"/>
    <mergeCell ref="AY604:BA604"/>
    <mergeCell ref="BB604:BH604"/>
    <mergeCell ref="O601:R601"/>
    <mergeCell ref="T601:X601"/>
    <mergeCell ref="AA601:AD601"/>
    <mergeCell ref="AF601:AJ601"/>
    <mergeCell ref="AM601:AP601"/>
    <mergeCell ref="AR601:AV601"/>
    <mergeCell ref="AY601:BB601"/>
    <mergeCell ref="BD601:BH601"/>
    <mergeCell ref="C602:F602"/>
    <mergeCell ref="H602:L602"/>
    <mergeCell ref="O602:R602"/>
    <mergeCell ref="T602:X602"/>
    <mergeCell ref="AA602:AD602"/>
    <mergeCell ref="AF602:AJ602"/>
    <mergeCell ref="AM602:AP602"/>
    <mergeCell ref="AR602:AV602"/>
    <mergeCell ref="AY602:BB602"/>
    <mergeCell ref="BD602:BH602"/>
    <mergeCell ref="C598:M598"/>
    <mergeCell ref="O598:Y598"/>
    <mergeCell ref="AA598:AK598"/>
    <mergeCell ref="AM598:AW598"/>
    <mergeCell ref="AY598:BI598"/>
    <mergeCell ref="C599:E599"/>
    <mergeCell ref="F599:L599"/>
    <mergeCell ref="M599:M602"/>
    <mergeCell ref="O599:Q599"/>
    <mergeCell ref="R599:X599"/>
    <mergeCell ref="Y599:Y602"/>
    <mergeCell ref="AA599:AC599"/>
    <mergeCell ref="AD599:AJ599"/>
    <mergeCell ref="AK599:AK602"/>
    <mergeCell ref="AM599:AO599"/>
    <mergeCell ref="AP599:AV599"/>
    <mergeCell ref="AW599:AW602"/>
    <mergeCell ref="AY599:BA599"/>
    <mergeCell ref="BB599:BH599"/>
    <mergeCell ref="BI599:BI602"/>
    <mergeCell ref="C600:D600"/>
    <mergeCell ref="F600:L600"/>
    <mergeCell ref="O600:P600"/>
    <mergeCell ref="R600:X600"/>
    <mergeCell ref="AA600:AB600"/>
    <mergeCell ref="AD600:AJ600"/>
    <mergeCell ref="AM600:AN600"/>
    <mergeCell ref="AP600:AV600"/>
    <mergeCell ref="AY600:AZ600"/>
    <mergeCell ref="BB600:BH600"/>
    <mergeCell ref="C601:F601"/>
    <mergeCell ref="H601:L601"/>
    <mergeCell ref="C595:E595"/>
    <mergeCell ref="F595:L595"/>
    <mergeCell ref="O595:Q595"/>
    <mergeCell ref="R595:X595"/>
    <mergeCell ref="AA595:AC595"/>
    <mergeCell ref="AD595:AJ595"/>
    <mergeCell ref="AM595:AO595"/>
    <mergeCell ref="AP595:AV595"/>
    <mergeCell ref="AY595:BA595"/>
    <mergeCell ref="BB595:BH595"/>
    <mergeCell ref="C596:E596"/>
    <mergeCell ref="F596:L596"/>
    <mergeCell ref="O596:Q596"/>
    <mergeCell ref="R596:X596"/>
    <mergeCell ref="AA596:AC596"/>
    <mergeCell ref="AD596:AJ596"/>
    <mergeCell ref="AM596:AO596"/>
    <mergeCell ref="AP596:AV596"/>
    <mergeCell ref="AY596:BA596"/>
    <mergeCell ref="BB596:BH596"/>
    <mergeCell ref="C593:G593"/>
    <mergeCell ref="H593:L593"/>
    <mergeCell ref="O593:S593"/>
    <mergeCell ref="T593:X593"/>
    <mergeCell ref="AA593:AE593"/>
    <mergeCell ref="AF593:AJ593"/>
    <mergeCell ref="AM593:AQ593"/>
    <mergeCell ref="AR593:AV593"/>
    <mergeCell ref="AY593:BC593"/>
    <mergeCell ref="BD593:BH593"/>
    <mergeCell ref="C594:E594"/>
    <mergeCell ref="F594:L594"/>
    <mergeCell ref="O594:Q594"/>
    <mergeCell ref="R594:X594"/>
    <mergeCell ref="AA594:AC594"/>
    <mergeCell ref="AD594:AJ594"/>
    <mergeCell ref="AM594:AO594"/>
    <mergeCell ref="AP594:AV594"/>
    <mergeCell ref="AY594:BA594"/>
    <mergeCell ref="BB594:BH594"/>
    <mergeCell ref="O591:R591"/>
    <mergeCell ref="T591:X591"/>
    <mergeCell ref="AA591:AD591"/>
    <mergeCell ref="AF591:AJ591"/>
    <mergeCell ref="AM591:AP591"/>
    <mergeCell ref="AR591:AV591"/>
    <mergeCell ref="AY591:BB591"/>
    <mergeCell ref="BD591:BH591"/>
    <mergeCell ref="C592:F592"/>
    <mergeCell ref="H592:L592"/>
    <mergeCell ref="O592:R592"/>
    <mergeCell ref="T592:X592"/>
    <mergeCell ref="AA592:AD592"/>
    <mergeCell ref="AF592:AJ592"/>
    <mergeCell ref="AM592:AP592"/>
    <mergeCell ref="AR592:AV592"/>
    <mergeCell ref="AY592:BB592"/>
    <mergeCell ref="BD592:BH592"/>
    <mergeCell ref="C588:M588"/>
    <mergeCell ref="O588:Y588"/>
    <mergeCell ref="AA588:AK588"/>
    <mergeCell ref="AM588:AW588"/>
    <mergeCell ref="AY588:BI588"/>
    <mergeCell ref="C589:E589"/>
    <mergeCell ref="F589:L589"/>
    <mergeCell ref="M589:M592"/>
    <mergeCell ref="O589:Q589"/>
    <mergeCell ref="R589:X589"/>
    <mergeCell ref="Y589:Y592"/>
    <mergeCell ref="AA589:AC589"/>
    <mergeCell ref="AD589:AJ589"/>
    <mergeCell ref="AK589:AK592"/>
    <mergeCell ref="AM589:AO589"/>
    <mergeCell ref="AP589:AV589"/>
    <mergeCell ref="AW589:AW592"/>
    <mergeCell ref="AY589:BA589"/>
    <mergeCell ref="BB589:BH589"/>
    <mergeCell ref="BI589:BI592"/>
    <mergeCell ref="C590:D590"/>
    <mergeCell ref="F590:L590"/>
    <mergeCell ref="O590:P590"/>
    <mergeCell ref="R590:X590"/>
    <mergeCell ref="AA590:AB590"/>
    <mergeCell ref="AD590:AJ590"/>
    <mergeCell ref="AM590:AN590"/>
    <mergeCell ref="AP590:AV590"/>
    <mergeCell ref="AY590:AZ590"/>
    <mergeCell ref="BB590:BH590"/>
    <mergeCell ref="C591:F591"/>
    <mergeCell ref="H591:L591"/>
    <mergeCell ref="C585:E585"/>
    <mergeCell ref="F585:L585"/>
    <mergeCell ref="O585:Q585"/>
    <mergeCell ref="R585:X585"/>
    <mergeCell ref="AA585:AC585"/>
    <mergeCell ref="AD585:AJ585"/>
    <mergeCell ref="AM585:AO585"/>
    <mergeCell ref="AP585:AV585"/>
    <mergeCell ref="AY585:BA585"/>
    <mergeCell ref="BB585:BH585"/>
    <mergeCell ref="C586:E586"/>
    <mergeCell ref="F586:L586"/>
    <mergeCell ref="O586:Q586"/>
    <mergeCell ref="R586:X586"/>
    <mergeCell ref="AA586:AC586"/>
    <mergeCell ref="AD586:AJ586"/>
    <mergeCell ref="AM586:AO586"/>
    <mergeCell ref="AP586:AV586"/>
    <mergeCell ref="AY586:BA586"/>
    <mergeCell ref="BB586:BH586"/>
    <mergeCell ref="C583:G583"/>
    <mergeCell ref="H583:L583"/>
    <mergeCell ref="O583:S583"/>
    <mergeCell ref="T583:X583"/>
    <mergeCell ref="AA583:AE583"/>
    <mergeCell ref="AF583:AJ583"/>
    <mergeCell ref="AM583:AQ583"/>
    <mergeCell ref="AR583:AV583"/>
    <mergeCell ref="AY583:BC583"/>
    <mergeCell ref="BD583:BH583"/>
    <mergeCell ref="C584:E584"/>
    <mergeCell ref="F584:L584"/>
    <mergeCell ref="O584:Q584"/>
    <mergeCell ref="R584:X584"/>
    <mergeCell ref="AA584:AC584"/>
    <mergeCell ref="AD584:AJ584"/>
    <mergeCell ref="AM584:AO584"/>
    <mergeCell ref="AP584:AV584"/>
    <mergeCell ref="AY584:BA584"/>
    <mergeCell ref="BB584:BH584"/>
    <mergeCell ref="O581:R581"/>
    <mergeCell ref="T581:X581"/>
    <mergeCell ref="AA581:AD581"/>
    <mergeCell ref="AF581:AJ581"/>
    <mergeCell ref="AM581:AP581"/>
    <mergeCell ref="AR581:AV581"/>
    <mergeCell ref="AY581:BB581"/>
    <mergeCell ref="BD581:BH581"/>
    <mergeCell ref="C582:F582"/>
    <mergeCell ref="H582:L582"/>
    <mergeCell ref="O582:R582"/>
    <mergeCell ref="T582:X582"/>
    <mergeCell ref="AA582:AD582"/>
    <mergeCell ref="AF582:AJ582"/>
    <mergeCell ref="AM582:AP582"/>
    <mergeCell ref="AR582:AV582"/>
    <mergeCell ref="AY582:BB582"/>
    <mergeCell ref="BD582:BH582"/>
    <mergeCell ref="C578:M578"/>
    <mergeCell ref="O578:Y578"/>
    <mergeCell ref="AA578:AK578"/>
    <mergeCell ref="AM578:AW578"/>
    <mergeCell ref="AY578:BI578"/>
    <mergeCell ref="C579:E579"/>
    <mergeCell ref="F579:L579"/>
    <mergeCell ref="M579:M582"/>
    <mergeCell ref="O579:Q579"/>
    <mergeCell ref="R579:X579"/>
    <mergeCell ref="Y579:Y582"/>
    <mergeCell ref="AA579:AC579"/>
    <mergeCell ref="AD579:AJ579"/>
    <mergeCell ref="AK579:AK582"/>
    <mergeCell ref="AM579:AO579"/>
    <mergeCell ref="AP579:AV579"/>
    <mergeCell ref="AW579:AW582"/>
    <mergeCell ref="AY579:BA579"/>
    <mergeCell ref="BB579:BH579"/>
    <mergeCell ref="BI579:BI582"/>
    <mergeCell ref="C580:D580"/>
    <mergeCell ref="F580:L580"/>
    <mergeCell ref="O580:P580"/>
    <mergeCell ref="R580:X580"/>
    <mergeCell ref="AA580:AB580"/>
    <mergeCell ref="AD580:AJ580"/>
    <mergeCell ref="AM580:AN580"/>
    <mergeCell ref="AP580:AV580"/>
    <mergeCell ref="AY580:AZ580"/>
    <mergeCell ref="BB580:BH580"/>
    <mergeCell ref="C581:F581"/>
    <mergeCell ref="H581:L581"/>
    <mergeCell ref="C575:E575"/>
    <mergeCell ref="F575:L575"/>
    <mergeCell ref="O575:Q575"/>
    <mergeCell ref="R575:X575"/>
    <mergeCell ref="AA575:AC575"/>
    <mergeCell ref="AD575:AJ575"/>
    <mergeCell ref="AM575:AO575"/>
    <mergeCell ref="AP575:AV575"/>
    <mergeCell ref="AY575:BA575"/>
    <mergeCell ref="BB575:BH575"/>
    <mergeCell ref="C576:E576"/>
    <mergeCell ref="F576:L576"/>
    <mergeCell ref="O576:Q576"/>
    <mergeCell ref="R576:X576"/>
    <mergeCell ref="AA576:AC576"/>
    <mergeCell ref="AD576:AJ576"/>
    <mergeCell ref="AM576:AO576"/>
    <mergeCell ref="AP576:AV576"/>
    <mergeCell ref="AY576:BA576"/>
    <mergeCell ref="BB576:BH576"/>
    <mergeCell ref="C573:G573"/>
    <mergeCell ref="H573:L573"/>
    <mergeCell ref="O573:S573"/>
    <mergeCell ref="T573:X573"/>
    <mergeCell ref="AA573:AE573"/>
    <mergeCell ref="AF573:AJ573"/>
    <mergeCell ref="AM573:AQ573"/>
    <mergeCell ref="AR573:AV573"/>
    <mergeCell ref="AY573:BC573"/>
    <mergeCell ref="BD573:BH573"/>
    <mergeCell ref="C574:E574"/>
    <mergeCell ref="F574:L574"/>
    <mergeCell ref="O574:Q574"/>
    <mergeCell ref="R574:X574"/>
    <mergeCell ref="AA574:AC574"/>
    <mergeCell ref="AD574:AJ574"/>
    <mergeCell ref="AM574:AO574"/>
    <mergeCell ref="AP574:AV574"/>
    <mergeCell ref="AY574:BA574"/>
    <mergeCell ref="BB574:BH574"/>
    <mergeCell ref="O571:R571"/>
    <mergeCell ref="T571:X571"/>
    <mergeCell ref="AA571:AD571"/>
    <mergeCell ref="AF571:AJ571"/>
    <mergeCell ref="AM571:AP571"/>
    <mergeCell ref="AR571:AV571"/>
    <mergeCell ref="AY571:BB571"/>
    <mergeCell ref="BD571:BH571"/>
    <mergeCell ref="C572:F572"/>
    <mergeCell ref="H572:L572"/>
    <mergeCell ref="O572:R572"/>
    <mergeCell ref="T572:X572"/>
    <mergeCell ref="AA572:AD572"/>
    <mergeCell ref="AF572:AJ572"/>
    <mergeCell ref="AM572:AP572"/>
    <mergeCell ref="AR572:AV572"/>
    <mergeCell ref="AY572:BB572"/>
    <mergeCell ref="BD572:BH572"/>
    <mergeCell ref="C568:M568"/>
    <mergeCell ref="O568:Y568"/>
    <mergeCell ref="AA568:AK568"/>
    <mergeCell ref="AM568:AW568"/>
    <mergeCell ref="AY568:BI568"/>
    <mergeCell ref="C569:E569"/>
    <mergeCell ref="F569:L569"/>
    <mergeCell ref="M569:M572"/>
    <mergeCell ref="O569:Q569"/>
    <mergeCell ref="R569:X569"/>
    <mergeCell ref="Y569:Y572"/>
    <mergeCell ref="AA569:AC569"/>
    <mergeCell ref="AD569:AJ569"/>
    <mergeCell ref="AK569:AK572"/>
    <mergeCell ref="AM569:AO569"/>
    <mergeCell ref="AP569:AV569"/>
    <mergeCell ref="AW569:AW572"/>
    <mergeCell ref="AY569:BA569"/>
    <mergeCell ref="BB569:BH569"/>
    <mergeCell ref="BI569:BI572"/>
    <mergeCell ref="C570:D570"/>
    <mergeCell ref="F570:L570"/>
    <mergeCell ref="O570:P570"/>
    <mergeCell ref="R570:X570"/>
    <mergeCell ref="AA570:AB570"/>
    <mergeCell ref="AD570:AJ570"/>
    <mergeCell ref="AM570:AN570"/>
    <mergeCell ref="AP570:AV570"/>
    <mergeCell ref="AY570:AZ570"/>
    <mergeCell ref="BB570:BH570"/>
    <mergeCell ref="C571:F571"/>
    <mergeCell ref="H571:L571"/>
    <mergeCell ref="C565:E565"/>
    <mergeCell ref="F565:L565"/>
    <mergeCell ref="O565:Q565"/>
    <mergeCell ref="R565:X565"/>
    <mergeCell ref="AA565:AC565"/>
    <mergeCell ref="AD565:AJ565"/>
    <mergeCell ref="AM565:AO565"/>
    <mergeCell ref="AP565:AV565"/>
    <mergeCell ref="AY565:BA565"/>
    <mergeCell ref="BB565:BH565"/>
    <mergeCell ref="C566:E566"/>
    <mergeCell ref="F566:L566"/>
    <mergeCell ref="O566:Q566"/>
    <mergeCell ref="R566:X566"/>
    <mergeCell ref="AA566:AC566"/>
    <mergeCell ref="AD566:AJ566"/>
    <mergeCell ref="AM566:AO566"/>
    <mergeCell ref="AP566:AV566"/>
    <mergeCell ref="AY566:BA566"/>
    <mergeCell ref="BB566:BH566"/>
    <mergeCell ref="C563:G563"/>
    <mergeCell ref="H563:L563"/>
    <mergeCell ref="O563:S563"/>
    <mergeCell ref="T563:X563"/>
    <mergeCell ref="AA563:AE563"/>
    <mergeCell ref="AF563:AJ563"/>
    <mergeCell ref="AM563:AQ563"/>
    <mergeCell ref="AR563:AV563"/>
    <mergeCell ref="AY563:BC563"/>
    <mergeCell ref="BD563:BH563"/>
    <mergeCell ref="C564:E564"/>
    <mergeCell ref="F564:L564"/>
    <mergeCell ref="O564:Q564"/>
    <mergeCell ref="R564:X564"/>
    <mergeCell ref="AA564:AC564"/>
    <mergeCell ref="AD564:AJ564"/>
    <mergeCell ref="AM564:AO564"/>
    <mergeCell ref="AP564:AV564"/>
    <mergeCell ref="AY564:BA564"/>
    <mergeCell ref="BB564:BH564"/>
    <mergeCell ref="O561:R561"/>
    <mergeCell ref="T561:X561"/>
    <mergeCell ref="AA561:AD561"/>
    <mergeCell ref="AF561:AJ561"/>
    <mergeCell ref="AM561:AP561"/>
    <mergeCell ref="AR561:AV561"/>
    <mergeCell ref="AY561:BB561"/>
    <mergeCell ref="BD561:BH561"/>
    <mergeCell ref="C562:F562"/>
    <mergeCell ref="H562:L562"/>
    <mergeCell ref="O562:R562"/>
    <mergeCell ref="T562:X562"/>
    <mergeCell ref="AA562:AD562"/>
    <mergeCell ref="AF562:AJ562"/>
    <mergeCell ref="AM562:AP562"/>
    <mergeCell ref="AR562:AV562"/>
    <mergeCell ref="AY562:BB562"/>
    <mergeCell ref="BD562:BH562"/>
    <mergeCell ref="C558:M558"/>
    <mergeCell ref="O558:Y558"/>
    <mergeCell ref="AA558:AK558"/>
    <mergeCell ref="AM558:AW558"/>
    <mergeCell ref="AY558:BI558"/>
    <mergeCell ref="C559:E559"/>
    <mergeCell ref="F559:L559"/>
    <mergeCell ref="M559:M562"/>
    <mergeCell ref="O559:Q559"/>
    <mergeCell ref="R559:X559"/>
    <mergeCell ref="Y559:Y562"/>
    <mergeCell ref="AA559:AC559"/>
    <mergeCell ref="AD559:AJ559"/>
    <mergeCell ref="AK559:AK562"/>
    <mergeCell ref="AM559:AO559"/>
    <mergeCell ref="AP559:AV559"/>
    <mergeCell ref="AW559:AW562"/>
    <mergeCell ref="AY559:BA559"/>
    <mergeCell ref="BB559:BH559"/>
    <mergeCell ref="BI559:BI562"/>
    <mergeCell ref="C560:D560"/>
    <mergeCell ref="F560:L560"/>
    <mergeCell ref="O560:P560"/>
    <mergeCell ref="R560:X560"/>
    <mergeCell ref="AA560:AB560"/>
    <mergeCell ref="AD560:AJ560"/>
    <mergeCell ref="AM560:AN560"/>
    <mergeCell ref="AP560:AV560"/>
    <mergeCell ref="AY560:AZ560"/>
    <mergeCell ref="BB560:BH560"/>
    <mergeCell ref="C561:F561"/>
    <mergeCell ref="H561:L561"/>
    <mergeCell ref="C555:E555"/>
    <mergeCell ref="F555:L555"/>
    <mergeCell ref="O555:Q555"/>
    <mergeCell ref="R555:X555"/>
    <mergeCell ref="AA555:AC555"/>
    <mergeCell ref="AD555:AJ555"/>
    <mergeCell ref="AM555:AO555"/>
    <mergeCell ref="AP555:AV555"/>
    <mergeCell ref="AY555:BA555"/>
    <mergeCell ref="BB555:BH555"/>
    <mergeCell ref="C556:E556"/>
    <mergeCell ref="F556:L556"/>
    <mergeCell ref="O556:Q556"/>
    <mergeCell ref="R556:X556"/>
    <mergeCell ref="AA556:AC556"/>
    <mergeCell ref="AD556:AJ556"/>
    <mergeCell ref="AM556:AO556"/>
    <mergeCell ref="AP556:AV556"/>
    <mergeCell ref="AY556:BA556"/>
    <mergeCell ref="BB556:BH556"/>
    <mergeCell ref="C553:G553"/>
    <mergeCell ref="H553:L553"/>
    <mergeCell ref="O553:S553"/>
    <mergeCell ref="T553:X553"/>
    <mergeCell ref="AA553:AE553"/>
    <mergeCell ref="AF553:AJ553"/>
    <mergeCell ref="AM553:AQ553"/>
    <mergeCell ref="AR553:AV553"/>
    <mergeCell ref="AY553:BC553"/>
    <mergeCell ref="BD553:BH553"/>
    <mergeCell ref="C554:E554"/>
    <mergeCell ref="F554:L554"/>
    <mergeCell ref="O554:Q554"/>
    <mergeCell ref="R554:X554"/>
    <mergeCell ref="AA554:AC554"/>
    <mergeCell ref="AD554:AJ554"/>
    <mergeCell ref="AM554:AO554"/>
    <mergeCell ref="AP554:AV554"/>
    <mergeCell ref="AY554:BA554"/>
    <mergeCell ref="BB554:BH554"/>
    <mergeCell ref="O551:R551"/>
    <mergeCell ref="T551:X551"/>
    <mergeCell ref="AA551:AD551"/>
    <mergeCell ref="AF551:AJ551"/>
    <mergeCell ref="AM551:AP551"/>
    <mergeCell ref="AR551:AV551"/>
    <mergeCell ref="AY551:BB551"/>
    <mergeCell ref="BD551:BH551"/>
    <mergeCell ref="C552:F552"/>
    <mergeCell ref="H552:L552"/>
    <mergeCell ref="O552:R552"/>
    <mergeCell ref="T552:X552"/>
    <mergeCell ref="AA552:AD552"/>
    <mergeCell ref="AF552:AJ552"/>
    <mergeCell ref="AM552:AP552"/>
    <mergeCell ref="AR552:AV552"/>
    <mergeCell ref="AY552:BB552"/>
    <mergeCell ref="BD552:BH552"/>
    <mergeCell ref="C548:M548"/>
    <mergeCell ref="O548:Y548"/>
    <mergeCell ref="AA548:AK548"/>
    <mergeCell ref="AM548:AW548"/>
    <mergeCell ref="AY548:BI548"/>
    <mergeCell ref="C549:E549"/>
    <mergeCell ref="F549:L549"/>
    <mergeCell ref="M549:M552"/>
    <mergeCell ref="O549:Q549"/>
    <mergeCell ref="R549:X549"/>
    <mergeCell ref="Y549:Y552"/>
    <mergeCell ref="AA549:AC549"/>
    <mergeCell ref="AD549:AJ549"/>
    <mergeCell ref="AK549:AK552"/>
    <mergeCell ref="AM549:AO549"/>
    <mergeCell ref="AP549:AV549"/>
    <mergeCell ref="AW549:AW552"/>
    <mergeCell ref="AY549:BA549"/>
    <mergeCell ref="BB549:BH549"/>
    <mergeCell ref="BI549:BI552"/>
    <mergeCell ref="C550:D550"/>
    <mergeCell ref="F550:L550"/>
    <mergeCell ref="O550:P550"/>
    <mergeCell ref="R550:X550"/>
    <mergeCell ref="AA550:AB550"/>
    <mergeCell ref="AD550:AJ550"/>
    <mergeCell ref="AM550:AN550"/>
    <mergeCell ref="AP550:AV550"/>
    <mergeCell ref="AY550:AZ550"/>
    <mergeCell ref="BB550:BH550"/>
    <mergeCell ref="C551:F551"/>
    <mergeCell ref="H551:L551"/>
    <mergeCell ref="C545:E545"/>
    <mergeCell ref="F545:L545"/>
    <mergeCell ref="O545:Q545"/>
    <mergeCell ref="R545:X545"/>
    <mergeCell ref="AA545:AC545"/>
    <mergeCell ref="AD545:AJ545"/>
    <mergeCell ref="AM545:AO545"/>
    <mergeCell ref="AP545:AV545"/>
    <mergeCell ref="AY545:BA545"/>
    <mergeCell ref="BB545:BH545"/>
    <mergeCell ref="C546:E546"/>
    <mergeCell ref="F546:L546"/>
    <mergeCell ref="O546:Q546"/>
    <mergeCell ref="R546:X546"/>
    <mergeCell ref="AA546:AC546"/>
    <mergeCell ref="AD546:AJ546"/>
    <mergeCell ref="AM546:AO546"/>
    <mergeCell ref="AP546:AV546"/>
    <mergeCell ref="AY546:BA546"/>
    <mergeCell ref="BB546:BH546"/>
    <mergeCell ref="C543:G543"/>
    <mergeCell ref="H543:L543"/>
    <mergeCell ref="O543:S543"/>
    <mergeCell ref="T543:X543"/>
    <mergeCell ref="AA543:AE543"/>
    <mergeCell ref="AF543:AJ543"/>
    <mergeCell ref="AM543:AQ543"/>
    <mergeCell ref="AR543:AV543"/>
    <mergeCell ref="AY543:BC543"/>
    <mergeCell ref="BD543:BH543"/>
    <mergeCell ref="C544:E544"/>
    <mergeCell ref="F544:L544"/>
    <mergeCell ref="O544:Q544"/>
    <mergeCell ref="R544:X544"/>
    <mergeCell ref="AA544:AC544"/>
    <mergeCell ref="AD544:AJ544"/>
    <mergeCell ref="AM544:AO544"/>
    <mergeCell ref="AP544:AV544"/>
    <mergeCell ref="AY544:BA544"/>
    <mergeCell ref="BB544:BH544"/>
    <mergeCell ref="O541:R541"/>
    <mergeCell ref="T541:X541"/>
    <mergeCell ref="AA541:AD541"/>
    <mergeCell ref="AF541:AJ541"/>
    <mergeCell ref="AM541:AP541"/>
    <mergeCell ref="AR541:AV541"/>
    <mergeCell ref="AY541:BB541"/>
    <mergeCell ref="BD541:BH541"/>
    <mergeCell ref="C542:F542"/>
    <mergeCell ref="H542:L542"/>
    <mergeCell ref="O542:R542"/>
    <mergeCell ref="T542:X542"/>
    <mergeCell ref="AA542:AD542"/>
    <mergeCell ref="AF542:AJ542"/>
    <mergeCell ref="AM542:AP542"/>
    <mergeCell ref="AR542:AV542"/>
    <mergeCell ref="AY542:BB542"/>
    <mergeCell ref="BD542:BH542"/>
    <mergeCell ref="C538:M538"/>
    <mergeCell ref="O538:Y538"/>
    <mergeCell ref="AA538:AK538"/>
    <mergeCell ref="AM538:AW538"/>
    <mergeCell ref="AY538:BI538"/>
    <mergeCell ref="C539:E539"/>
    <mergeCell ref="F539:L539"/>
    <mergeCell ref="M539:M542"/>
    <mergeCell ref="O539:Q539"/>
    <mergeCell ref="R539:X539"/>
    <mergeCell ref="Y539:Y542"/>
    <mergeCell ref="AA539:AC539"/>
    <mergeCell ref="AD539:AJ539"/>
    <mergeCell ref="AK539:AK542"/>
    <mergeCell ref="AM539:AO539"/>
    <mergeCell ref="AP539:AV539"/>
    <mergeCell ref="AW539:AW542"/>
    <mergeCell ref="AY539:BA539"/>
    <mergeCell ref="BB539:BH539"/>
    <mergeCell ref="BI539:BI542"/>
    <mergeCell ref="C540:D540"/>
    <mergeCell ref="F540:L540"/>
    <mergeCell ref="O540:P540"/>
    <mergeCell ref="R540:X540"/>
    <mergeCell ref="AA540:AB540"/>
    <mergeCell ref="AD540:AJ540"/>
    <mergeCell ref="AM540:AN540"/>
    <mergeCell ref="AP540:AV540"/>
    <mergeCell ref="AY540:AZ540"/>
    <mergeCell ref="BB540:BH540"/>
    <mergeCell ref="C541:F541"/>
    <mergeCell ref="H541:L541"/>
    <mergeCell ref="C535:E535"/>
    <mergeCell ref="F535:L535"/>
    <mergeCell ref="O535:Q535"/>
    <mergeCell ref="R535:X535"/>
    <mergeCell ref="AA535:AC535"/>
    <mergeCell ref="AD535:AJ535"/>
    <mergeCell ref="AM535:AO535"/>
    <mergeCell ref="AP535:AV535"/>
    <mergeCell ref="AY535:BA535"/>
    <mergeCell ref="BB535:BH535"/>
    <mergeCell ref="C536:E536"/>
    <mergeCell ref="F536:L536"/>
    <mergeCell ref="O536:Q536"/>
    <mergeCell ref="R536:X536"/>
    <mergeCell ref="AA536:AC536"/>
    <mergeCell ref="AD536:AJ536"/>
    <mergeCell ref="AM536:AO536"/>
    <mergeCell ref="AP536:AV536"/>
    <mergeCell ref="AY536:BA536"/>
    <mergeCell ref="BB536:BH536"/>
    <mergeCell ref="C533:G533"/>
    <mergeCell ref="H533:L533"/>
    <mergeCell ref="O533:S533"/>
    <mergeCell ref="T533:X533"/>
    <mergeCell ref="AA533:AE533"/>
    <mergeCell ref="AF533:AJ533"/>
    <mergeCell ref="AM533:AQ533"/>
    <mergeCell ref="AR533:AV533"/>
    <mergeCell ref="AY533:BC533"/>
    <mergeCell ref="BD533:BH533"/>
    <mergeCell ref="C534:E534"/>
    <mergeCell ref="F534:L534"/>
    <mergeCell ref="O534:Q534"/>
    <mergeCell ref="R534:X534"/>
    <mergeCell ref="AA534:AC534"/>
    <mergeCell ref="AD534:AJ534"/>
    <mergeCell ref="AM534:AO534"/>
    <mergeCell ref="AP534:AV534"/>
    <mergeCell ref="AY534:BA534"/>
    <mergeCell ref="BB534:BH534"/>
    <mergeCell ref="O531:R531"/>
    <mergeCell ref="T531:X531"/>
    <mergeCell ref="AA531:AD531"/>
    <mergeCell ref="AF531:AJ531"/>
    <mergeCell ref="AM531:AP531"/>
    <mergeCell ref="AR531:AV531"/>
    <mergeCell ref="AY531:BB531"/>
    <mergeCell ref="BD531:BH531"/>
    <mergeCell ref="C532:F532"/>
    <mergeCell ref="H532:L532"/>
    <mergeCell ref="O532:R532"/>
    <mergeCell ref="T532:X532"/>
    <mergeCell ref="AA532:AD532"/>
    <mergeCell ref="AF532:AJ532"/>
    <mergeCell ref="AM532:AP532"/>
    <mergeCell ref="AR532:AV532"/>
    <mergeCell ref="AY532:BB532"/>
    <mergeCell ref="BD532:BH532"/>
    <mergeCell ref="C528:M528"/>
    <mergeCell ref="O528:Y528"/>
    <mergeCell ref="AA528:AK528"/>
    <mergeCell ref="AM528:AW528"/>
    <mergeCell ref="AY528:BI528"/>
    <mergeCell ref="C529:E529"/>
    <mergeCell ref="F529:L529"/>
    <mergeCell ref="M529:M532"/>
    <mergeCell ref="O529:Q529"/>
    <mergeCell ref="R529:X529"/>
    <mergeCell ref="Y529:Y532"/>
    <mergeCell ref="AA529:AC529"/>
    <mergeCell ref="AD529:AJ529"/>
    <mergeCell ref="AK529:AK532"/>
    <mergeCell ref="AM529:AO529"/>
    <mergeCell ref="AP529:AV529"/>
    <mergeCell ref="AW529:AW532"/>
    <mergeCell ref="AY529:BA529"/>
    <mergeCell ref="BB529:BH529"/>
    <mergeCell ref="BI529:BI532"/>
    <mergeCell ref="C530:D530"/>
    <mergeCell ref="F530:L530"/>
    <mergeCell ref="O530:P530"/>
    <mergeCell ref="R530:X530"/>
    <mergeCell ref="AA530:AB530"/>
    <mergeCell ref="AD530:AJ530"/>
    <mergeCell ref="AM530:AN530"/>
    <mergeCell ref="AP530:AV530"/>
    <mergeCell ref="AY530:AZ530"/>
    <mergeCell ref="BB530:BH530"/>
    <mergeCell ref="C531:F531"/>
    <mergeCell ref="H531:L531"/>
    <mergeCell ref="C525:E525"/>
    <mergeCell ref="F525:L525"/>
    <mergeCell ref="O525:Q525"/>
    <mergeCell ref="R525:X525"/>
    <mergeCell ref="AA525:AC525"/>
    <mergeCell ref="AD525:AJ525"/>
    <mergeCell ref="AM525:AO525"/>
    <mergeCell ref="AP525:AV525"/>
    <mergeCell ref="AY525:BA525"/>
    <mergeCell ref="BB525:BH525"/>
    <mergeCell ref="C526:E526"/>
    <mergeCell ref="F526:L526"/>
    <mergeCell ref="O526:Q526"/>
    <mergeCell ref="R526:X526"/>
    <mergeCell ref="AA526:AC526"/>
    <mergeCell ref="AD526:AJ526"/>
    <mergeCell ref="AM526:AO526"/>
    <mergeCell ref="AP526:AV526"/>
    <mergeCell ref="AY526:BA526"/>
    <mergeCell ref="BB526:BH526"/>
    <mergeCell ref="C523:G523"/>
    <mergeCell ref="H523:L523"/>
    <mergeCell ref="O523:S523"/>
    <mergeCell ref="T523:X523"/>
    <mergeCell ref="AA523:AE523"/>
    <mergeCell ref="AF523:AJ523"/>
    <mergeCell ref="AM523:AQ523"/>
    <mergeCell ref="AR523:AV523"/>
    <mergeCell ref="AY523:BC523"/>
    <mergeCell ref="BD523:BH523"/>
    <mergeCell ref="C524:E524"/>
    <mergeCell ref="F524:L524"/>
    <mergeCell ref="O524:Q524"/>
    <mergeCell ref="R524:X524"/>
    <mergeCell ref="AA524:AC524"/>
    <mergeCell ref="AD524:AJ524"/>
    <mergeCell ref="AM524:AO524"/>
    <mergeCell ref="AP524:AV524"/>
    <mergeCell ref="AY524:BA524"/>
    <mergeCell ref="BB524:BH524"/>
    <mergeCell ref="O521:R521"/>
    <mergeCell ref="T521:X521"/>
    <mergeCell ref="AA521:AD521"/>
    <mergeCell ref="AF521:AJ521"/>
    <mergeCell ref="AM521:AP521"/>
    <mergeCell ref="AR521:AV521"/>
    <mergeCell ref="AY521:BB521"/>
    <mergeCell ref="BD521:BH521"/>
    <mergeCell ref="C522:F522"/>
    <mergeCell ref="H522:L522"/>
    <mergeCell ref="O522:R522"/>
    <mergeCell ref="T522:X522"/>
    <mergeCell ref="AA522:AD522"/>
    <mergeCell ref="AF522:AJ522"/>
    <mergeCell ref="AM522:AP522"/>
    <mergeCell ref="AR522:AV522"/>
    <mergeCell ref="AY522:BB522"/>
    <mergeCell ref="BD522:BH522"/>
    <mergeCell ref="C518:M518"/>
    <mergeCell ref="O518:Y518"/>
    <mergeCell ref="AA518:AK518"/>
    <mergeCell ref="AM518:AW518"/>
    <mergeCell ref="AY518:BI518"/>
    <mergeCell ref="C519:E519"/>
    <mergeCell ref="F519:L519"/>
    <mergeCell ref="M519:M522"/>
    <mergeCell ref="O519:Q519"/>
    <mergeCell ref="R519:X519"/>
    <mergeCell ref="Y519:Y522"/>
    <mergeCell ref="AA519:AC519"/>
    <mergeCell ref="AD519:AJ519"/>
    <mergeCell ref="AK519:AK522"/>
    <mergeCell ref="AM519:AO519"/>
    <mergeCell ref="AP519:AV519"/>
    <mergeCell ref="AW519:AW522"/>
    <mergeCell ref="AY519:BA519"/>
    <mergeCell ref="BB519:BH519"/>
    <mergeCell ref="BI519:BI522"/>
    <mergeCell ref="C520:D520"/>
    <mergeCell ref="F520:L520"/>
    <mergeCell ref="O520:P520"/>
    <mergeCell ref="R520:X520"/>
    <mergeCell ref="AA520:AB520"/>
    <mergeCell ref="AD520:AJ520"/>
    <mergeCell ref="AM520:AN520"/>
    <mergeCell ref="AP520:AV520"/>
    <mergeCell ref="AY520:AZ520"/>
    <mergeCell ref="BB520:BH520"/>
    <mergeCell ref="C521:F521"/>
    <mergeCell ref="H521:L521"/>
    <mergeCell ref="BB410:BH410"/>
    <mergeCell ref="C410:E410"/>
    <mergeCell ref="F410:L410"/>
    <mergeCell ref="O410:Q410"/>
    <mergeCell ref="R410:X410"/>
    <mergeCell ref="AA410:AC410"/>
    <mergeCell ref="AD410:AJ410"/>
    <mergeCell ref="AM410:AO410"/>
    <mergeCell ref="AP410:AV410"/>
    <mergeCell ref="AY410:BA410"/>
    <mergeCell ref="BB408:BH408"/>
    <mergeCell ref="C409:E409"/>
    <mergeCell ref="F409:L409"/>
    <mergeCell ref="O409:Q409"/>
    <mergeCell ref="R409:X409"/>
    <mergeCell ref="AA409:AC409"/>
    <mergeCell ref="AD409:AJ409"/>
    <mergeCell ref="AM409:AO409"/>
    <mergeCell ref="AP409:AV409"/>
    <mergeCell ref="AY409:BA409"/>
    <mergeCell ref="BB409:BH409"/>
    <mergeCell ref="C408:E408"/>
    <mergeCell ref="F408:L408"/>
    <mergeCell ref="O408:Q408"/>
    <mergeCell ref="R408:X408"/>
    <mergeCell ref="AA408:AC408"/>
    <mergeCell ref="AD408:AJ408"/>
    <mergeCell ref="AM408:AO408"/>
    <mergeCell ref="AP408:AV408"/>
    <mergeCell ref="AY408:BA408"/>
    <mergeCell ref="O405:R405"/>
    <mergeCell ref="T405:X405"/>
    <mergeCell ref="AA405:AD405"/>
    <mergeCell ref="AF405:AJ405"/>
    <mergeCell ref="AM405:AP405"/>
    <mergeCell ref="AR405:AV405"/>
    <mergeCell ref="AY405:BB405"/>
    <mergeCell ref="BD405:BH405"/>
    <mergeCell ref="BD406:BH406"/>
    <mergeCell ref="C407:G407"/>
    <mergeCell ref="H407:L407"/>
    <mergeCell ref="O407:S407"/>
    <mergeCell ref="T407:X407"/>
    <mergeCell ref="AA407:AE407"/>
    <mergeCell ref="AF407:AJ407"/>
    <mergeCell ref="AM407:AQ407"/>
    <mergeCell ref="AR407:AV407"/>
    <mergeCell ref="AY407:BC407"/>
    <mergeCell ref="BD407:BH407"/>
    <mergeCell ref="C406:F406"/>
    <mergeCell ref="H406:L406"/>
    <mergeCell ref="O406:R406"/>
    <mergeCell ref="T406:X406"/>
    <mergeCell ref="AA406:AD406"/>
    <mergeCell ref="AF406:AJ406"/>
    <mergeCell ref="AM406:AP406"/>
    <mergeCell ref="AR406:AV406"/>
    <mergeCell ref="AY406:BB406"/>
    <mergeCell ref="C402:M402"/>
    <mergeCell ref="O402:Y402"/>
    <mergeCell ref="AA402:AK402"/>
    <mergeCell ref="AM402:AW402"/>
    <mergeCell ref="AY402:BI402"/>
    <mergeCell ref="C403:E403"/>
    <mergeCell ref="F403:L403"/>
    <mergeCell ref="M403:M406"/>
    <mergeCell ref="O403:Q403"/>
    <mergeCell ref="R403:X403"/>
    <mergeCell ref="Y403:Y406"/>
    <mergeCell ref="AA403:AC403"/>
    <mergeCell ref="AD403:AJ403"/>
    <mergeCell ref="AK403:AK406"/>
    <mergeCell ref="AM403:AO403"/>
    <mergeCell ref="AP403:AV403"/>
    <mergeCell ref="AW403:AW406"/>
    <mergeCell ref="AY403:BA403"/>
    <mergeCell ref="BB403:BH403"/>
    <mergeCell ref="BI403:BI406"/>
    <mergeCell ref="C404:D404"/>
    <mergeCell ref="F404:L404"/>
    <mergeCell ref="O404:P404"/>
    <mergeCell ref="R404:X404"/>
    <mergeCell ref="AA404:AB404"/>
    <mergeCell ref="AD404:AJ404"/>
    <mergeCell ref="AM404:AN404"/>
    <mergeCell ref="AP404:AV404"/>
    <mergeCell ref="AY404:AZ404"/>
    <mergeCell ref="BB404:BH404"/>
    <mergeCell ref="C405:F405"/>
    <mergeCell ref="H405:L405"/>
    <mergeCell ref="AY400:BA400"/>
    <mergeCell ref="BB398:BH398"/>
    <mergeCell ref="C399:E399"/>
    <mergeCell ref="F399:L399"/>
    <mergeCell ref="O399:Q399"/>
    <mergeCell ref="R399:X399"/>
    <mergeCell ref="AA399:AC399"/>
    <mergeCell ref="AD399:AJ399"/>
    <mergeCell ref="AM399:AO399"/>
    <mergeCell ref="AP399:AV399"/>
    <mergeCell ref="AY399:BA399"/>
    <mergeCell ref="BB399:BH399"/>
    <mergeCell ref="C398:E398"/>
    <mergeCell ref="F398:L398"/>
    <mergeCell ref="O398:Q398"/>
    <mergeCell ref="R398:X398"/>
    <mergeCell ref="AA398:AC398"/>
    <mergeCell ref="AD398:AJ398"/>
    <mergeCell ref="AM398:AO398"/>
    <mergeCell ref="AP398:AV398"/>
    <mergeCell ref="AY398:BA398"/>
    <mergeCell ref="BB400:BH400"/>
    <mergeCell ref="C400:E400"/>
    <mergeCell ref="F400:L400"/>
    <mergeCell ref="O400:Q400"/>
    <mergeCell ref="R400:X400"/>
    <mergeCell ref="AA400:AC400"/>
    <mergeCell ref="AD400:AJ400"/>
    <mergeCell ref="AM400:AO400"/>
    <mergeCell ref="AP400:AV400"/>
    <mergeCell ref="O395:R395"/>
    <mergeCell ref="T395:X395"/>
    <mergeCell ref="AA395:AD395"/>
    <mergeCell ref="AF395:AJ395"/>
    <mergeCell ref="AM395:AP395"/>
    <mergeCell ref="AR395:AV395"/>
    <mergeCell ref="AY395:BB395"/>
    <mergeCell ref="BD395:BH395"/>
    <mergeCell ref="BD396:BH396"/>
    <mergeCell ref="C397:G397"/>
    <mergeCell ref="H397:L397"/>
    <mergeCell ref="O397:S397"/>
    <mergeCell ref="T397:X397"/>
    <mergeCell ref="AA397:AE397"/>
    <mergeCell ref="AF397:AJ397"/>
    <mergeCell ref="AM397:AQ397"/>
    <mergeCell ref="AR397:AV397"/>
    <mergeCell ref="AY397:BC397"/>
    <mergeCell ref="BD397:BH397"/>
    <mergeCell ref="C396:F396"/>
    <mergeCell ref="H396:L396"/>
    <mergeCell ref="O396:R396"/>
    <mergeCell ref="T396:X396"/>
    <mergeCell ref="AA396:AD396"/>
    <mergeCell ref="AF396:AJ396"/>
    <mergeCell ref="AM396:AP396"/>
    <mergeCell ref="AR396:AV396"/>
    <mergeCell ref="AY396:BB396"/>
    <mergeCell ref="C392:M392"/>
    <mergeCell ref="O392:Y392"/>
    <mergeCell ref="AA392:AK392"/>
    <mergeCell ref="AM392:AW392"/>
    <mergeCell ref="AY392:BI392"/>
    <mergeCell ref="C393:E393"/>
    <mergeCell ref="F393:L393"/>
    <mergeCell ref="M393:M396"/>
    <mergeCell ref="O393:Q393"/>
    <mergeCell ref="R393:X393"/>
    <mergeCell ref="Y393:Y396"/>
    <mergeCell ref="AA393:AC393"/>
    <mergeCell ref="AD393:AJ393"/>
    <mergeCell ref="AK393:AK396"/>
    <mergeCell ref="AM393:AO393"/>
    <mergeCell ref="AP393:AV393"/>
    <mergeCell ref="AW393:AW396"/>
    <mergeCell ref="AY393:BA393"/>
    <mergeCell ref="BB393:BH393"/>
    <mergeCell ref="BI393:BI396"/>
    <mergeCell ref="C394:D394"/>
    <mergeCell ref="F394:L394"/>
    <mergeCell ref="O394:P394"/>
    <mergeCell ref="R394:X394"/>
    <mergeCell ref="AA394:AB394"/>
    <mergeCell ref="AD394:AJ394"/>
    <mergeCell ref="AM394:AN394"/>
    <mergeCell ref="AP394:AV394"/>
    <mergeCell ref="AY394:AZ394"/>
    <mergeCell ref="BB394:BH394"/>
    <mergeCell ref="C395:F395"/>
    <mergeCell ref="H395:L395"/>
    <mergeCell ref="AY390:BA390"/>
    <mergeCell ref="BB388:BH388"/>
    <mergeCell ref="C389:E389"/>
    <mergeCell ref="F389:L389"/>
    <mergeCell ref="O389:Q389"/>
    <mergeCell ref="R389:X389"/>
    <mergeCell ref="AA389:AC389"/>
    <mergeCell ref="AD389:AJ389"/>
    <mergeCell ref="AM389:AO389"/>
    <mergeCell ref="AP389:AV389"/>
    <mergeCell ref="AY389:BA389"/>
    <mergeCell ref="BB389:BH389"/>
    <mergeCell ref="C388:E388"/>
    <mergeCell ref="F388:L388"/>
    <mergeCell ref="O388:Q388"/>
    <mergeCell ref="R388:X388"/>
    <mergeCell ref="AA388:AC388"/>
    <mergeCell ref="AD388:AJ388"/>
    <mergeCell ref="AM388:AO388"/>
    <mergeCell ref="AP388:AV388"/>
    <mergeCell ref="AY388:BA388"/>
    <mergeCell ref="BB390:BH390"/>
    <mergeCell ref="C390:E390"/>
    <mergeCell ref="F390:L390"/>
    <mergeCell ref="O390:Q390"/>
    <mergeCell ref="R390:X390"/>
    <mergeCell ref="AA390:AC390"/>
    <mergeCell ref="AD390:AJ390"/>
    <mergeCell ref="AM390:AO390"/>
    <mergeCell ref="AP390:AV390"/>
    <mergeCell ref="O385:R385"/>
    <mergeCell ref="T385:X385"/>
    <mergeCell ref="AA385:AD385"/>
    <mergeCell ref="AF385:AJ385"/>
    <mergeCell ref="AM385:AP385"/>
    <mergeCell ref="AR385:AV385"/>
    <mergeCell ref="AY385:BB385"/>
    <mergeCell ref="BD385:BH385"/>
    <mergeCell ref="BD386:BH386"/>
    <mergeCell ref="C387:G387"/>
    <mergeCell ref="H387:L387"/>
    <mergeCell ref="O387:S387"/>
    <mergeCell ref="T387:X387"/>
    <mergeCell ref="AA387:AE387"/>
    <mergeCell ref="AF387:AJ387"/>
    <mergeCell ref="AM387:AQ387"/>
    <mergeCell ref="AR387:AV387"/>
    <mergeCell ref="AY387:BC387"/>
    <mergeCell ref="BD387:BH387"/>
    <mergeCell ref="C386:F386"/>
    <mergeCell ref="H386:L386"/>
    <mergeCell ref="O386:R386"/>
    <mergeCell ref="T386:X386"/>
    <mergeCell ref="AA386:AD386"/>
    <mergeCell ref="AF386:AJ386"/>
    <mergeCell ref="AM386:AP386"/>
    <mergeCell ref="AR386:AV386"/>
    <mergeCell ref="AY386:BB386"/>
    <mergeCell ref="C382:M382"/>
    <mergeCell ref="O382:Y382"/>
    <mergeCell ref="AA382:AK382"/>
    <mergeCell ref="AM382:AW382"/>
    <mergeCell ref="AY382:BI382"/>
    <mergeCell ref="C383:E383"/>
    <mergeCell ref="F383:L383"/>
    <mergeCell ref="M383:M386"/>
    <mergeCell ref="O383:Q383"/>
    <mergeCell ref="R383:X383"/>
    <mergeCell ref="Y383:Y386"/>
    <mergeCell ref="AA383:AC383"/>
    <mergeCell ref="AD383:AJ383"/>
    <mergeCell ref="AK383:AK386"/>
    <mergeCell ref="AM383:AO383"/>
    <mergeCell ref="AP383:AV383"/>
    <mergeCell ref="AW383:AW386"/>
    <mergeCell ref="AY383:BA383"/>
    <mergeCell ref="BB383:BH383"/>
    <mergeCell ref="BI383:BI386"/>
    <mergeCell ref="C384:D384"/>
    <mergeCell ref="F384:L384"/>
    <mergeCell ref="O384:P384"/>
    <mergeCell ref="R384:X384"/>
    <mergeCell ref="AA384:AB384"/>
    <mergeCell ref="AD384:AJ384"/>
    <mergeCell ref="AM384:AN384"/>
    <mergeCell ref="AP384:AV384"/>
    <mergeCell ref="AY384:AZ384"/>
    <mergeCell ref="BB384:BH384"/>
    <mergeCell ref="C385:F385"/>
    <mergeCell ref="H385:L385"/>
    <mergeCell ref="AY380:BA380"/>
    <mergeCell ref="BB378:BH378"/>
    <mergeCell ref="C379:E379"/>
    <mergeCell ref="F379:L379"/>
    <mergeCell ref="O379:Q379"/>
    <mergeCell ref="R379:X379"/>
    <mergeCell ref="AA379:AC379"/>
    <mergeCell ref="AD379:AJ379"/>
    <mergeCell ref="AM379:AO379"/>
    <mergeCell ref="AP379:AV379"/>
    <mergeCell ref="AY379:BA379"/>
    <mergeCell ref="BB379:BH379"/>
    <mergeCell ref="C378:E378"/>
    <mergeCell ref="F378:L378"/>
    <mergeCell ref="O378:Q378"/>
    <mergeCell ref="R378:X378"/>
    <mergeCell ref="AA378:AC378"/>
    <mergeCell ref="AD378:AJ378"/>
    <mergeCell ref="AM378:AO378"/>
    <mergeCell ref="AP378:AV378"/>
    <mergeCell ref="AY378:BA378"/>
    <mergeCell ref="BB380:BH380"/>
    <mergeCell ref="C380:E380"/>
    <mergeCell ref="F380:L380"/>
    <mergeCell ref="O380:Q380"/>
    <mergeCell ref="R380:X380"/>
    <mergeCell ref="AA380:AC380"/>
    <mergeCell ref="AD380:AJ380"/>
    <mergeCell ref="AM380:AO380"/>
    <mergeCell ref="AP380:AV380"/>
    <mergeCell ref="O375:R375"/>
    <mergeCell ref="T375:X375"/>
    <mergeCell ref="AA375:AD375"/>
    <mergeCell ref="AF375:AJ375"/>
    <mergeCell ref="AM375:AP375"/>
    <mergeCell ref="AR375:AV375"/>
    <mergeCell ref="AY375:BB375"/>
    <mergeCell ref="BD375:BH375"/>
    <mergeCell ref="BD376:BH376"/>
    <mergeCell ref="C377:G377"/>
    <mergeCell ref="H377:L377"/>
    <mergeCell ref="O377:S377"/>
    <mergeCell ref="T377:X377"/>
    <mergeCell ref="AA377:AE377"/>
    <mergeCell ref="AF377:AJ377"/>
    <mergeCell ref="AM377:AQ377"/>
    <mergeCell ref="AR377:AV377"/>
    <mergeCell ref="AY377:BC377"/>
    <mergeCell ref="BD377:BH377"/>
    <mergeCell ref="C376:F376"/>
    <mergeCell ref="H376:L376"/>
    <mergeCell ref="O376:R376"/>
    <mergeCell ref="T376:X376"/>
    <mergeCell ref="AA376:AD376"/>
    <mergeCell ref="AF376:AJ376"/>
    <mergeCell ref="AM376:AP376"/>
    <mergeCell ref="AR376:AV376"/>
    <mergeCell ref="AY376:BB376"/>
    <mergeCell ref="C372:M372"/>
    <mergeCell ref="O372:Y372"/>
    <mergeCell ref="AA372:AK372"/>
    <mergeCell ref="AM372:AW372"/>
    <mergeCell ref="AY372:BI372"/>
    <mergeCell ref="C373:E373"/>
    <mergeCell ref="F373:L373"/>
    <mergeCell ref="M373:M376"/>
    <mergeCell ref="O373:Q373"/>
    <mergeCell ref="R373:X373"/>
    <mergeCell ref="Y373:Y376"/>
    <mergeCell ref="AA373:AC373"/>
    <mergeCell ref="AD373:AJ373"/>
    <mergeCell ref="AK373:AK376"/>
    <mergeCell ref="AM373:AO373"/>
    <mergeCell ref="AP373:AV373"/>
    <mergeCell ref="AW373:AW376"/>
    <mergeCell ref="AY373:BA373"/>
    <mergeCell ref="BB373:BH373"/>
    <mergeCell ref="BI373:BI376"/>
    <mergeCell ref="C374:D374"/>
    <mergeCell ref="F374:L374"/>
    <mergeCell ref="O374:P374"/>
    <mergeCell ref="R374:X374"/>
    <mergeCell ref="AA374:AB374"/>
    <mergeCell ref="AD374:AJ374"/>
    <mergeCell ref="AM374:AN374"/>
    <mergeCell ref="AP374:AV374"/>
    <mergeCell ref="AY374:AZ374"/>
    <mergeCell ref="BB374:BH374"/>
    <mergeCell ref="C375:F375"/>
    <mergeCell ref="H375:L375"/>
    <mergeCell ref="AY370:BA370"/>
    <mergeCell ref="BB368:BH368"/>
    <mergeCell ref="C369:E369"/>
    <mergeCell ref="F369:L369"/>
    <mergeCell ref="O369:Q369"/>
    <mergeCell ref="R369:X369"/>
    <mergeCell ref="AA369:AC369"/>
    <mergeCell ref="AD369:AJ369"/>
    <mergeCell ref="AM369:AO369"/>
    <mergeCell ref="AP369:AV369"/>
    <mergeCell ref="AY369:BA369"/>
    <mergeCell ref="BB369:BH369"/>
    <mergeCell ref="C368:E368"/>
    <mergeCell ref="F368:L368"/>
    <mergeCell ref="O368:Q368"/>
    <mergeCell ref="R368:X368"/>
    <mergeCell ref="AA368:AC368"/>
    <mergeCell ref="AD368:AJ368"/>
    <mergeCell ref="AM368:AO368"/>
    <mergeCell ref="AP368:AV368"/>
    <mergeCell ref="AY368:BA368"/>
    <mergeCell ref="BB370:BH370"/>
    <mergeCell ref="C370:E370"/>
    <mergeCell ref="F370:L370"/>
    <mergeCell ref="O370:Q370"/>
    <mergeCell ref="R370:X370"/>
    <mergeCell ref="AA370:AC370"/>
    <mergeCell ref="AD370:AJ370"/>
    <mergeCell ref="AM370:AO370"/>
    <mergeCell ref="AP370:AV370"/>
    <mergeCell ref="O365:R365"/>
    <mergeCell ref="T365:X365"/>
    <mergeCell ref="AA365:AD365"/>
    <mergeCell ref="AF365:AJ365"/>
    <mergeCell ref="AM365:AP365"/>
    <mergeCell ref="AR365:AV365"/>
    <mergeCell ref="AY365:BB365"/>
    <mergeCell ref="BD365:BH365"/>
    <mergeCell ref="BD366:BH366"/>
    <mergeCell ref="C367:G367"/>
    <mergeCell ref="H367:L367"/>
    <mergeCell ref="O367:S367"/>
    <mergeCell ref="T367:X367"/>
    <mergeCell ref="AA367:AE367"/>
    <mergeCell ref="AF367:AJ367"/>
    <mergeCell ref="AM367:AQ367"/>
    <mergeCell ref="AR367:AV367"/>
    <mergeCell ref="AY367:BC367"/>
    <mergeCell ref="BD367:BH367"/>
    <mergeCell ref="C366:F366"/>
    <mergeCell ref="H366:L366"/>
    <mergeCell ref="O366:R366"/>
    <mergeCell ref="T366:X366"/>
    <mergeCell ref="AA366:AD366"/>
    <mergeCell ref="AF366:AJ366"/>
    <mergeCell ref="AM366:AP366"/>
    <mergeCell ref="AR366:AV366"/>
    <mergeCell ref="AY366:BB366"/>
    <mergeCell ref="C362:M362"/>
    <mergeCell ref="O362:Y362"/>
    <mergeCell ref="AA362:AK362"/>
    <mergeCell ref="AM362:AW362"/>
    <mergeCell ref="AY362:BI362"/>
    <mergeCell ref="C363:E363"/>
    <mergeCell ref="F363:L363"/>
    <mergeCell ref="M363:M366"/>
    <mergeCell ref="O363:Q363"/>
    <mergeCell ref="R363:X363"/>
    <mergeCell ref="Y363:Y366"/>
    <mergeCell ref="AA363:AC363"/>
    <mergeCell ref="AD363:AJ363"/>
    <mergeCell ref="AK363:AK366"/>
    <mergeCell ref="AM363:AO363"/>
    <mergeCell ref="AP363:AV363"/>
    <mergeCell ref="AW363:AW366"/>
    <mergeCell ref="AY363:BA363"/>
    <mergeCell ref="BB363:BH363"/>
    <mergeCell ref="BI363:BI366"/>
    <mergeCell ref="C364:D364"/>
    <mergeCell ref="F364:L364"/>
    <mergeCell ref="O364:P364"/>
    <mergeCell ref="R364:X364"/>
    <mergeCell ref="AA364:AB364"/>
    <mergeCell ref="AD364:AJ364"/>
    <mergeCell ref="AM364:AN364"/>
    <mergeCell ref="AP364:AV364"/>
    <mergeCell ref="AY364:AZ364"/>
    <mergeCell ref="BB364:BH364"/>
    <mergeCell ref="C365:F365"/>
    <mergeCell ref="H365:L365"/>
    <mergeCell ref="AY360:BA360"/>
    <mergeCell ref="BB358:BH358"/>
    <mergeCell ref="C359:E359"/>
    <mergeCell ref="F359:L359"/>
    <mergeCell ref="O359:Q359"/>
    <mergeCell ref="R359:X359"/>
    <mergeCell ref="AA359:AC359"/>
    <mergeCell ref="AD359:AJ359"/>
    <mergeCell ref="AM359:AO359"/>
    <mergeCell ref="AP359:AV359"/>
    <mergeCell ref="AY359:BA359"/>
    <mergeCell ref="BB359:BH359"/>
    <mergeCell ref="C358:E358"/>
    <mergeCell ref="F358:L358"/>
    <mergeCell ref="O358:Q358"/>
    <mergeCell ref="R358:X358"/>
    <mergeCell ref="AA358:AC358"/>
    <mergeCell ref="AD358:AJ358"/>
    <mergeCell ref="AM358:AO358"/>
    <mergeCell ref="AP358:AV358"/>
    <mergeCell ref="AY358:BA358"/>
    <mergeCell ref="BB360:BH360"/>
    <mergeCell ref="C360:E360"/>
    <mergeCell ref="F360:L360"/>
    <mergeCell ref="O360:Q360"/>
    <mergeCell ref="R360:X360"/>
    <mergeCell ref="AA360:AC360"/>
    <mergeCell ref="AD360:AJ360"/>
    <mergeCell ref="AM360:AO360"/>
    <mergeCell ref="AP360:AV360"/>
    <mergeCell ref="O355:R355"/>
    <mergeCell ref="T355:X355"/>
    <mergeCell ref="AA355:AD355"/>
    <mergeCell ref="AF355:AJ355"/>
    <mergeCell ref="AM355:AP355"/>
    <mergeCell ref="AR355:AV355"/>
    <mergeCell ref="AY355:BB355"/>
    <mergeCell ref="BD355:BH355"/>
    <mergeCell ref="BD356:BH356"/>
    <mergeCell ref="C357:G357"/>
    <mergeCell ref="H357:L357"/>
    <mergeCell ref="O357:S357"/>
    <mergeCell ref="T357:X357"/>
    <mergeCell ref="AA357:AE357"/>
    <mergeCell ref="AF357:AJ357"/>
    <mergeCell ref="AM357:AQ357"/>
    <mergeCell ref="AR357:AV357"/>
    <mergeCell ref="AY357:BC357"/>
    <mergeCell ref="BD357:BH357"/>
    <mergeCell ref="C356:F356"/>
    <mergeCell ref="H356:L356"/>
    <mergeCell ref="O356:R356"/>
    <mergeCell ref="T356:X356"/>
    <mergeCell ref="AA356:AD356"/>
    <mergeCell ref="AF356:AJ356"/>
    <mergeCell ref="AM356:AP356"/>
    <mergeCell ref="AR356:AV356"/>
    <mergeCell ref="AY356:BB356"/>
    <mergeCell ref="C352:M352"/>
    <mergeCell ref="O352:Y352"/>
    <mergeCell ref="AA352:AK352"/>
    <mergeCell ref="AM352:AW352"/>
    <mergeCell ref="AY352:BI352"/>
    <mergeCell ref="C353:E353"/>
    <mergeCell ref="F353:L353"/>
    <mergeCell ref="M353:M356"/>
    <mergeCell ref="O353:Q353"/>
    <mergeCell ref="R353:X353"/>
    <mergeCell ref="Y353:Y356"/>
    <mergeCell ref="AA353:AC353"/>
    <mergeCell ref="AD353:AJ353"/>
    <mergeCell ref="AK353:AK356"/>
    <mergeCell ref="AM353:AO353"/>
    <mergeCell ref="AP353:AV353"/>
    <mergeCell ref="AW353:AW356"/>
    <mergeCell ref="AY353:BA353"/>
    <mergeCell ref="BB353:BH353"/>
    <mergeCell ref="BI353:BI356"/>
    <mergeCell ref="C354:D354"/>
    <mergeCell ref="F354:L354"/>
    <mergeCell ref="O354:P354"/>
    <mergeCell ref="R354:X354"/>
    <mergeCell ref="AA354:AB354"/>
    <mergeCell ref="AD354:AJ354"/>
    <mergeCell ref="AM354:AN354"/>
    <mergeCell ref="AP354:AV354"/>
    <mergeCell ref="AY354:AZ354"/>
    <mergeCell ref="BB354:BH354"/>
    <mergeCell ref="C355:F355"/>
    <mergeCell ref="H355:L355"/>
    <mergeCell ref="AY350:BA350"/>
    <mergeCell ref="BB348:BH348"/>
    <mergeCell ref="C349:E349"/>
    <mergeCell ref="F349:L349"/>
    <mergeCell ref="O349:Q349"/>
    <mergeCell ref="R349:X349"/>
    <mergeCell ref="AA349:AC349"/>
    <mergeCell ref="AD349:AJ349"/>
    <mergeCell ref="AM349:AO349"/>
    <mergeCell ref="AP349:AV349"/>
    <mergeCell ref="AY349:BA349"/>
    <mergeCell ref="BB349:BH349"/>
    <mergeCell ref="C348:E348"/>
    <mergeCell ref="F348:L348"/>
    <mergeCell ref="O348:Q348"/>
    <mergeCell ref="R348:X348"/>
    <mergeCell ref="AA348:AC348"/>
    <mergeCell ref="AD348:AJ348"/>
    <mergeCell ref="AM348:AO348"/>
    <mergeCell ref="AP348:AV348"/>
    <mergeCell ref="AY348:BA348"/>
    <mergeCell ref="BB350:BH350"/>
    <mergeCell ref="C350:E350"/>
    <mergeCell ref="F350:L350"/>
    <mergeCell ref="O350:Q350"/>
    <mergeCell ref="R350:X350"/>
    <mergeCell ref="AA350:AC350"/>
    <mergeCell ref="AD350:AJ350"/>
    <mergeCell ref="AM350:AO350"/>
    <mergeCell ref="AP350:AV350"/>
    <mergeCell ref="O345:R345"/>
    <mergeCell ref="T345:X345"/>
    <mergeCell ref="AA345:AD345"/>
    <mergeCell ref="AF345:AJ345"/>
    <mergeCell ref="AM345:AP345"/>
    <mergeCell ref="AR345:AV345"/>
    <mergeCell ref="AY345:BB345"/>
    <mergeCell ref="BD345:BH345"/>
    <mergeCell ref="BD346:BH346"/>
    <mergeCell ref="C347:G347"/>
    <mergeCell ref="H347:L347"/>
    <mergeCell ref="O347:S347"/>
    <mergeCell ref="T347:X347"/>
    <mergeCell ref="AA347:AE347"/>
    <mergeCell ref="AF347:AJ347"/>
    <mergeCell ref="AM347:AQ347"/>
    <mergeCell ref="AR347:AV347"/>
    <mergeCell ref="AY347:BC347"/>
    <mergeCell ref="BD347:BH347"/>
    <mergeCell ref="C346:F346"/>
    <mergeCell ref="H346:L346"/>
    <mergeCell ref="O346:R346"/>
    <mergeCell ref="T346:X346"/>
    <mergeCell ref="AA346:AD346"/>
    <mergeCell ref="AF346:AJ346"/>
    <mergeCell ref="AM346:AP346"/>
    <mergeCell ref="AR346:AV346"/>
    <mergeCell ref="AY346:BB346"/>
    <mergeCell ref="C342:M342"/>
    <mergeCell ref="O342:Y342"/>
    <mergeCell ref="AA342:AK342"/>
    <mergeCell ref="AM342:AW342"/>
    <mergeCell ref="AY342:BI342"/>
    <mergeCell ref="C343:E343"/>
    <mergeCell ref="F343:L343"/>
    <mergeCell ref="M343:M346"/>
    <mergeCell ref="O343:Q343"/>
    <mergeCell ref="R343:X343"/>
    <mergeCell ref="Y343:Y346"/>
    <mergeCell ref="AA343:AC343"/>
    <mergeCell ref="AD343:AJ343"/>
    <mergeCell ref="AK343:AK346"/>
    <mergeCell ref="AM343:AO343"/>
    <mergeCell ref="AP343:AV343"/>
    <mergeCell ref="AW343:AW346"/>
    <mergeCell ref="AY343:BA343"/>
    <mergeCell ref="BB343:BH343"/>
    <mergeCell ref="BI343:BI346"/>
    <mergeCell ref="C344:D344"/>
    <mergeCell ref="F344:L344"/>
    <mergeCell ref="O344:P344"/>
    <mergeCell ref="R344:X344"/>
    <mergeCell ref="AA344:AB344"/>
    <mergeCell ref="AD344:AJ344"/>
    <mergeCell ref="AM344:AN344"/>
    <mergeCell ref="AP344:AV344"/>
    <mergeCell ref="AY344:AZ344"/>
    <mergeCell ref="BB344:BH344"/>
    <mergeCell ref="C345:F345"/>
    <mergeCell ref="H345:L345"/>
    <mergeCell ref="AY340:BA340"/>
    <mergeCell ref="BB338:BH338"/>
    <mergeCell ref="C339:E339"/>
    <mergeCell ref="F339:L339"/>
    <mergeCell ref="O339:Q339"/>
    <mergeCell ref="R339:X339"/>
    <mergeCell ref="AA339:AC339"/>
    <mergeCell ref="AD339:AJ339"/>
    <mergeCell ref="AM339:AO339"/>
    <mergeCell ref="AP339:AV339"/>
    <mergeCell ref="AY339:BA339"/>
    <mergeCell ref="BB339:BH339"/>
    <mergeCell ref="C338:E338"/>
    <mergeCell ref="F338:L338"/>
    <mergeCell ref="O338:Q338"/>
    <mergeCell ref="R338:X338"/>
    <mergeCell ref="AA338:AC338"/>
    <mergeCell ref="AD338:AJ338"/>
    <mergeCell ref="AM338:AO338"/>
    <mergeCell ref="AP338:AV338"/>
    <mergeCell ref="AY338:BA338"/>
    <mergeCell ref="BB340:BH340"/>
    <mergeCell ref="C340:E340"/>
    <mergeCell ref="F340:L340"/>
    <mergeCell ref="O340:Q340"/>
    <mergeCell ref="R340:X340"/>
    <mergeCell ref="AA340:AC340"/>
    <mergeCell ref="AD340:AJ340"/>
    <mergeCell ref="AM340:AO340"/>
    <mergeCell ref="AP340:AV340"/>
    <mergeCell ref="O335:R335"/>
    <mergeCell ref="T335:X335"/>
    <mergeCell ref="AA335:AD335"/>
    <mergeCell ref="AF335:AJ335"/>
    <mergeCell ref="AM335:AP335"/>
    <mergeCell ref="AR335:AV335"/>
    <mergeCell ref="AY335:BB335"/>
    <mergeCell ref="BD335:BH335"/>
    <mergeCell ref="BD336:BH336"/>
    <mergeCell ref="C337:G337"/>
    <mergeCell ref="H337:L337"/>
    <mergeCell ref="O337:S337"/>
    <mergeCell ref="T337:X337"/>
    <mergeCell ref="AA337:AE337"/>
    <mergeCell ref="AF337:AJ337"/>
    <mergeCell ref="AM337:AQ337"/>
    <mergeCell ref="AR337:AV337"/>
    <mergeCell ref="AY337:BC337"/>
    <mergeCell ref="BD337:BH337"/>
    <mergeCell ref="C336:F336"/>
    <mergeCell ref="H336:L336"/>
    <mergeCell ref="O336:R336"/>
    <mergeCell ref="T336:X336"/>
    <mergeCell ref="AA336:AD336"/>
    <mergeCell ref="AF336:AJ336"/>
    <mergeCell ref="AM336:AP336"/>
    <mergeCell ref="AR336:AV336"/>
    <mergeCell ref="AY336:BB336"/>
    <mergeCell ref="C332:M332"/>
    <mergeCell ref="O332:Y332"/>
    <mergeCell ref="AA332:AK332"/>
    <mergeCell ref="AM332:AW332"/>
    <mergeCell ref="AY332:BI332"/>
    <mergeCell ref="C333:E333"/>
    <mergeCell ref="F333:L333"/>
    <mergeCell ref="M333:M336"/>
    <mergeCell ref="O333:Q333"/>
    <mergeCell ref="R333:X333"/>
    <mergeCell ref="Y333:Y336"/>
    <mergeCell ref="AA333:AC333"/>
    <mergeCell ref="AD333:AJ333"/>
    <mergeCell ref="AK333:AK336"/>
    <mergeCell ref="AM333:AO333"/>
    <mergeCell ref="AP333:AV333"/>
    <mergeCell ref="AW333:AW336"/>
    <mergeCell ref="AY333:BA333"/>
    <mergeCell ref="BB333:BH333"/>
    <mergeCell ref="BI333:BI336"/>
    <mergeCell ref="C334:D334"/>
    <mergeCell ref="F334:L334"/>
    <mergeCell ref="O334:P334"/>
    <mergeCell ref="R334:X334"/>
    <mergeCell ref="AA334:AB334"/>
    <mergeCell ref="AD334:AJ334"/>
    <mergeCell ref="AM334:AN334"/>
    <mergeCell ref="AP334:AV334"/>
    <mergeCell ref="AY334:AZ334"/>
    <mergeCell ref="BB334:BH334"/>
    <mergeCell ref="C335:F335"/>
    <mergeCell ref="H335:L335"/>
    <mergeCell ref="AY330:BA330"/>
    <mergeCell ref="BB328:BH328"/>
    <mergeCell ref="C329:E329"/>
    <mergeCell ref="F329:L329"/>
    <mergeCell ref="O329:Q329"/>
    <mergeCell ref="R329:X329"/>
    <mergeCell ref="AA329:AC329"/>
    <mergeCell ref="AD329:AJ329"/>
    <mergeCell ref="AM329:AO329"/>
    <mergeCell ref="AP329:AV329"/>
    <mergeCell ref="AY329:BA329"/>
    <mergeCell ref="BB329:BH329"/>
    <mergeCell ref="C328:E328"/>
    <mergeCell ref="F328:L328"/>
    <mergeCell ref="O328:Q328"/>
    <mergeCell ref="R328:X328"/>
    <mergeCell ref="AA328:AC328"/>
    <mergeCell ref="AD328:AJ328"/>
    <mergeCell ref="AM328:AO328"/>
    <mergeCell ref="AP328:AV328"/>
    <mergeCell ref="AY328:BA328"/>
    <mergeCell ref="BB330:BH330"/>
    <mergeCell ref="C330:E330"/>
    <mergeCell ref="F330:L330"/>
    <mergeCell ref="O330:Q330"/>
    <mergeCell ref="R330:X330"/>
    <mergeCell ref="AA330:AC330"/>
    <mergeCell ref="AD330:AJ330"/>
    <mergeCell ref="AM330:AO330"/>
    <mergeCell ref="AP330:AV330"/>
    <mergeCell ref="O325:R325"/>
    <mergeCell ref="T325:X325"/>
    <mergeCell ref="AA325:AD325"/>
    <mergeCell ref="AF325:AJ325"/>
    <mergeCell ref="AM325:AP325"/>
    <mergeCell ref="AR325:AV325"/>
    <mergeCell ref="AY325:BB325"/>
    <mergeCell ref="BD325:BH325"/>
    <mergeCell ref="BD326:BH326"/>
    <mergeCell ref="C327:G327"/>
    <mergeCell ref="H327:L327"/>
    <mergeCell ref="O327:S327"/>
    <mergeCell ref="T327:X327"/>
    <mergeCell ref="AA327:AE327"/>
    <mergeCell ref="AF327:AJ327"/>
    <mergeCell ref="AM327:AQ327"/>
    <mergeCell ref="AR327:AV327"/>
    <mergeCell ref="AY327:BC327"/>
    <mergeCell ref="BD327:BH327"/>
    <mergeCell ref="C326:F326"/>
    <mergeCell ref="H326:L326"/>
    <mergeCell ref="O326:R326"/>
    <mergeCell ref="T326:X326"/>
    <mergeCell ref="AA326:AD326"/>
    <mergeCell ref="AF326:AJ326"/>
    <mergeCell ref="AM326:AP326"/>
    <mergeCell ref="AR326:AV326"/>
    <mergeCell ref="AY326:BB326"/>
    <mergeCell ref="C322:M322"/>
    <mergeCell ref="O322:Y322"/>
    <mergeCell ref="AA322:AK322"/>
    <mergeCell ref="AM322:AW322"/>
    <mergeCell ref="AY322:BI322"/>
    <mergeCell ref="C323:E323"/>
    <mergeCell ref="F323:L323"/>
    <mergeCell ref="M323:M326"/>
    <mergeCell ref="O323:Q323"/>
    <mergeCell ref="R323:X323"/>
    <mergeCell ref="Y323:Y326"/>
    <mergeCell ref="AA323:AC323"/>
    <mergeCell ref="AD323:AJ323"/>
    <mergeCell ref="AK323:AK326"/>
    <mergeCell ref="AM323:AO323"/>
    <mergeCell ref="AP323:AV323"/>
    <mergeCell ref="AW323:AW326"/>
    <mergeCell ref="AY323:BA323"/>
    <mergeCell ref="BB323:BH323"/>
    <mergeCell ref="BI323:BI326"/>
    <mergeCell ref="C324:D324"/>
    <mergeCell ref="F324:L324"/>
    <mergeCell ref="O324:P324"/>
    <mergeCell ref="R324:X324"/>
    <mergeCell ref="AA324:AB324"/>
    <mergeCell ref="AD324:AJ324"/>
    <mergeCell ref="AM324:AN324"/>
    <mergeCell ref="AP324:AV324"/>
    <mergeCell ref="AY324:AZ324"/>
    <mergeCell ref="BB324:BH324"/>
    <mergeCell ref="C325:F325"/>
    <mergeCell ref="H325:L325"/>
    <mergeCell ref="AY320:BA320"/>
    <mergeCell ref="BB318:BH318"/>
    <mergeCell ref="C319:E319"/>
    <mergeCell ref="F319:L319"/>
    <mergeCell ref="O319:Q319"/>
    <mergeCell ref="R319:X319"/>
    <mergeCell ref="AA319:AC319"/>
    <mergeCell ref="AD319:AJ319"/>
    <mergeCell ref="AM319:AO319"/>
    <mergeCell ref="AP319:AV319"/>
    <mergeCell ref="AY319:BA319"/>
    <mergeCell ref="BB319:BH319"/>
    <mergeCell ref="C318:E318"/>
    <mergeCell ref="F318:L318"/>
    <mergeCell ref="O318:Q318"/>
    <mergeCell ref="R318:X318"/>
    <mergeCell ref="AA318:AC318"/>
    <mergeCell ref="AD318:AJ318"/>
    <mergeCell ref="AM318:AO318"/>
    <mergeCell ref="AP318:AV318"/>
    <mergeCell ref="AY318:BA318"/>
    <mergeCell ref="BB320:BH320"/>
    <mergeCell ref="C320:E320"/>
    <mergeCell ref="F320:L320"/>
    <mergeCell ref="O320:Q320"/>
    <mergeCell ref="R320:X320"/>
    <mergeCell ref="AA320:AC320"/>
    <mergeCell ref="AD320:AJ320"/>
    <mergeCell ref="AM320:AO320"/>
    <mergeCell ref="AP320:AV320"/>
    <mergeCell ref="O315:R315"/>
    <mergeCell ref="T315:X315"/>
    <mergeCell ref="AA315:AD315"/>
    <mergeCell ref="AF315:AJ315"/>
    <mergeCell ref="AM315:AP315"/>
    <mergeCell ref="AR315:AV315"/>
    <mergeCell ref="AY315:BB315"/>
    <mergeCell ref="BD315:BH315"/>
    <mergeCell ref="BD316:BH316"/>
    <mergeCell ref="C317:G317"/>
    <mergeCell ref="H317:L317"/>
    <mergeCell ref="O317:S317"/>
    <mergeCell ref="T317:X317"/>
    <mergeCell ref="AA317:AE317"/>
    <mergeCell ref="AF317:AJ317"/>
    <mergeCell ref="AM317:AQ317"/>
    <mergeCell ref="AR317:AV317"/>
    <mergeCell ref="AY317:BC317"/>
    <mergeCell ref="BD317:BH317"/>
    <mergeCell ref="C316:F316"/>
    <mergeCell ref="H316:L316"/>
    <mergeCell ref="O316:R316"/>
    <mergeCell ref="T316:X316"/>
    <mergeCell ref="AA316:AD316"/>
    <mergeCell ref="AF316:AJ316"/>
    <mergeCell ref="AM316:AP316"/>
    <mergeCell ref="AR316:AV316"/>
    <mergeCell ref="AY316:BB316"/>
    <mergeCell ref="C312:M312"/>
    <mergeCell ref="O312:Y312"/>
    <mergeCell ref="AA312:AK312"/>
    <mergeCell ref="AM312:AW312"/>
    <mergeCell ref="AY312:BI312"/>
    <mergeCell ref="C313:E313"/>
    <mergeCell ref="F313:L313"/>
    <mergeCell ref="M313:M316"/>
    <mergeCell ref="O313:Q313"/>
    <mergeCell ref="R313:X313"/>
    <mergeCell ref="Y313:Y316"/>
    <mergeCell ref="AA313:AC313"/>
    <mergeCell ref="AD313:AJ313"/>
    <mergeCell ref="AK313:AK316"/>
    <mergeCell ref="AM313:AO313"/>
    <mergeCell ref="AP313:AV313"/>
    <mergeCell ref="AW313:AW316"/>
    <mergeCell ref="AY313:BA313"/>
    <mergeCell ref="BB313:BH313"/>
    <mergeCell ref="BI313:BI316"/>
    <mergeCell ref="C314:D314"/>
    <mergeCell ref="F314:L314"/>
    <mergeCell ref="O314:P314"/>
    <mergeCell ref="R314:X314"/>
    <mergeCell ref="AA314:AB314"/>
    <mergeCell ref="AD314:AJ314"/>
    <mergeCell ref="AM314:AN314"/>
    <mergeCell ref="AP314:AV314"/>
    <mergeCell ref="AY314:AZ314"/>
    <mergeCell ref="BB314:BH314"/>
    <mergeCell ref="C315:F315"/>
    <mergeCell ref="H315:L315"/>
    <mergeCell ref="AY307:BA307"/>
    <mergeCell ref="BB305:BH305"/>
    <mergeCell ref="C306:E306"/>
    <mergeCell ref="F306:L306"/>
    <mergeCell ref="O306:Q306"/>
    <mergeCell ref="R306:X306"/>
    <mergeCell ref="AA306:AC306"/>
    <mergeCell ref="AD306:AJ306"/>
    <mergeCell ref="AM306:AO306"/>
    <mergeCell ref="AP306:AV306"/>
    <mergeCell ref="AY306:BA306"/>
    <mergeCell ref="BB306:BH306"/>
    <mergeCell ref="C305:E305"/>
    <mergeCell ref="F305:L305"/>
    <mergeCell ref="O305:Q305"/>
    <mergeCell ref="R305:X305"/>
    <mergeCell ref="AA305:AC305"/>
    <mergeCell ref="AD305:AJ305"/>
    <mergeCell ref="AM305:AO305"/>
    <mergeCell ref="AP305:AV305"/>
    <mergeCell ref="AY305:BA305"/>
    <mergeCell ref="BB307:BH307"/>
    <mergeCell ref="C307:E307"/>
    <mergeCell ref="F307:L307"/>
    <mergeCell ref="O307:Q307"/>
    <mergeCell ref="R307:X307"/>
    <mergeCell ref="AA307:AC307"/>
    <mergeCell ref="AD307:AJ307"/>
    <mergeCell ref="AM307:AO307"/>
    <mergeCell ref="AP307:AV307"/>
    <mergeCell ref="O302:R302"/>
    <mergeCell ref="T302:X302"/>
    <mergeCell ref="AA302:AD302"/>
    <mergeCell ref="AF302:AJ302"/>
    <mergeCell ref="AM302:AP302"/>
    <mergeCell ref="AR302:AV302"/>
    <mergeCell ref="AY302:BB302"/>
    <mergeCell ref="BD302:BH302"/>
    <mergeCell ref="BD303:BH303"/>
    <mergeCell ref="C304:G304"/>
    <mergeCell ref="H304:L304"/>
    <mergeCell ref="O304:S304"/>
    <mergeCell ref="T304:X304"/>
    <mergeCell ref="AA304:AE304"/>
    <mergeCell ref="AF304:AJ304"/>
    <mergeCell ref="AM304:AQ304"/>
    <mergeCell ref="AR304:AV304"/>
    <mergeCell ref="AY304:BC304"/>
    <mergeCell ref="BD304:BH304"/>
    <mergeCell ref="C303:F303"/>
    <mergeCell ref="H303:L303"/>
    <mergeCell ref="O303:R303"/>
    <mergeCell ref="T303:X303"/>
    <mergeCell ref="AA303:AD303"/>
    <mergeCell ref="AF303:AJ303"/>
    <mergeCell ref="AM303:AP303"/>
    <mergeCell ref="AR303:AV303"/>
    <mergeCell ref="AY303:BB303"/>
    <mergeCell ref="C299:M299"/>
    <mergeCell ref="O299:Y299"/>
    <mergeCell ref="AA299:AK299"/>
    <mergeCell ref="AM299:AW299"/>
    <mergeCell ref="AY299:BI299"/>
    <mergeCell ref="C300:E300"/>
    <mergeCell ref="F300:L300"/>
    <mergeCell ref="M300:M303"/>
    <mergeCell ref="O300:Q300"/>
    <mergeCell ref="R300:X300"/>
    <mergeCell ref="Y300:Y303"/>
    <mergeCell ref="AA300:AC300"/>
    <mergeCell ref="AD300:AJ300"/>
    <mergeCell ref="AK300:AK303"/>
    <mergeCell ref="AM300:AO300"/>
    <mergeCell ref="AP300:AV300"/>
    <mergeCell ref="AW300:AW303"/>
    <mergeCell ref="AY300:BA300"/>
    <mergeCell ref="BB300:BH300"/>
    <mergeCell ref="BI300:BI303"/>
    <mergeCell ref="C301:D301"/>
    <mergeCell ref="F301:L301"/>
    <mergeCell ref="O301:P301"/>
    <mergeCell ref="R301:X301"/>
    <mergeCell ref="AA301:AB301"/>
    <mergeCell ref="AD301:AJ301"/>
    <mergeCell ref="AM301:AN301"/>
    <mergeCell ref="AP301:AV301"/>
    <mergeCell ref="AY301:AZ301"/>
    <mergeCell ref="BB301:BH301"/>
    <mergeCell ref="C302:F302"/>
    <mergeCell ref="H302:L302"/>
    <mergeCell ref="AY297:BA297"/>
    <mergeCell ref="BB295:BH295"/>
    <mergeCell ref="C296:E296"/>
    <mergeCell ref="F296:L296"/>
    <mergeCell ref="O296:Q296"/>
    <mergeCell ref="R296:X296"/>
    <mergeCell ref="AA296:AC296"/>
    <mergeCell ref="AD296:AJ296"/>
    <mergeCell ref="AM296:AO296"/>
    <mergeCell ref="AP296:AV296"/>
    <mergeCell ref="AY296:BA296"/>
    <mergeCell ref="BB296:BH296"/>
    <mergeCell ref="C295:E295"/>
    <mergeCell ref="F295:L295"/>
    <mergeCell ref="O295:Q295"/>
    <mergeCell ref="R295:X295"/>
    <mergeCell ref="AA295:AC295"/>
    <mergeCell ref="AD295:AJ295"/>
    <mergeCell ref="AM295:AO295"/>
    <mergeCell ref="AP295:AV295"/>
    <mergeCell ref="AY295:BA295"/>
    <mergeCell ref="BB297:BH297"/>
    <mergeCell ref="C297:E297"/>
    <mergeCell ref="F297:L297"/>
    <mergeCell ref="O297:Q297"/>
    <mergeCell ref="R297:X297"/>
    <mergeCell ref="AA297:AC297"/>
    <mergeCell ref="AD297:AJ297"/>
    <mergeCell ref="AM297:AO297"/>
    <mergeCell ref="AP297:AV297"/>
    <mergeCell ref="O292:R292"/>
    <mergeCell ref="T292:X292"/>
    <mergeCell ref="AA292:AD292"/>
    <mergeCell ref="AF292:AJ292"/>
    <mergeCell ref="AM292:AP292"/>
    <mergeCell ref="AR292:AV292"/>
    <mergeCell ref="AY292:BB292"/>
    <mergeCell ref="BD292:BH292"/>
    <mergeCell ref="BD293:BH293"/>
    <mergeCell ref="C294:G294"/>
    <mergeCell ref="H294:L294"/>
    <mergeCell ref="O294:S294"/>
    <mergeCell ref="T294:X294"/>
    <mergeCell ref="AA294:AE294"/>
    <mergeCell ref="AF294:AJ294"/>
    <mergeCell ref="AM294:AQ294"/>
    <mergeCell ref="AR294:AV294"/>
    <mergeCell ref="AY294:BC294"/>
    <mergeCell ref="BD294:BH294"/>
    <mergeCell ref="C293:F293"/>
    <mergeCell ref="H293:L293"/>
    <mergeCell ref="O293:R293"/>
    <mergeCell ref="T293:X293"/>
    <mergeCell ref="AA293:AD293"/>
    <mergeCell ref="AF293:AJ293"/>
    <mergeCell ref="AM293:AP293"/>
    <mergeCell ref="AR293:AV293"/>
    <mergeCell ref="AY293:BB293"/>
    <mergeCell ref="C289:M289"/>
    <mergeCell ref="O289:Y289"/>
    <mergeCell ref="AA289:AK289"/>
    <mergeCell ref="AM289:AW289"/>
    <mergeCell ref="AY289:BI289"/>
    <mergeCell ref="C290:E290"/>
    <mergeCell ref="F290:L290"/>
    <mergeCell ref="M290:M293"/>
    <mergeCell ref="O290:Q290"/>
    <mergeCell ref="R290:X290"/>
    <mergeCell ref="Y290:Y293"/>
    <mergeCell ref="AA290:AC290"/>
    <mergeCell ref="AD290:AJ290"/>
    <mergeCell ref="AK290:AK293"/>
    <mergeCell ref="AM290:AO290"/>
    <mergeCell ref="AP290:AV290"/>
    <mergeCell ref="AW290:AW293"/>
    <mergeCell ref="AY290:BA290"/>
    <mergeCell ref="BB290:BH290"/>
    <mergeCell ref="BI290:BI293"/>
    <mergeCell ref="C291:D291"/>
    <mergeCell ref="F291:L291"/>
    <mergeCell ref="O291:P291"/>
    <mergeCell ref="R291:X291"/>
    <mergeCell ref="AA291:AB291"/>
    <mergeCell ref="AD291:AJ291"/>
    <mergeCell ref="AM291:AN291"/>
    <mergeCell ref="AP291:AV291"/>
    <mergeCell ref="AY291:AZ291"/>
    <mergeCell ref="BB291:BH291"/>
    <mergeCell ref="C292:F292"/>
    <mergeCell ref="H292:L292"/>
    <mergeCell ref="AY287:BA287"/>
    <mergeCell ref="BB285:BH285"/>
    <mergeCell ref="C286:E286"/>
    <mergeCell ref="F286:L286"/>
    <mergeCell ref="O286:Q286"/>
    <mergeCell ref="R286:X286"/>
    <mergeCell ref="AA286:AC286"/>
    <mergeCell ref="AD286:AJ286"/>
    <mergeCell ref="AM286:AO286"/>
    <mergeCell ref="AP286:AV286"/>
    <mergeCell ref="AY286:BA286"/>
    <mergeCell ref="BB286:BH286"/>
    <mergeCell ref="C285:E285"/>
    <mergeCell ref="F285:L285"/>
    <mergeCell ref="O285:Q285"/>
    <mergeCell ref="R285:X285"/>
    <mergeCell ref="AA285:AC285"/>
    <mergeCell ref="AD285:AJ285"/>
    <mergeCell ref="AM285:AO285"/>
    <mergeCell ref="AP285:AV285"/>
    <mergeCell ref="AY285:BA285"/>
    <mergeCell ref="BB287:BH287"/>
    <mergeCell ref="C287:E287"/>
    <mergeCell ref="F287:L287"/>
    <mergeCell ref="O287:Q287"/>
    <mergeCell ref="R287:X287"/>
    <mergeCell ref="AA287:AC287"/>
    <mergeCell ref="AD287:AJ287"/>
    <mergeCell ref="AM287:AO287"/>
    <mergeCell ref="AP287:AV287"/>
    <mergeCell ref="O282:R282"/>
    <mergeCell ref="T282:X282"/>
    <mergeCell ref="AA282:AD282"/>
    <mergeCell ref="AF282:AJ282"/>
    <mergeCell ref="AM282:AP282"/>
    <mergeCell ref="AR282:AV282"/>
    <mergeCell ref="AY282:BB282"/>
    <mergeCell ref="BD282:BH282"/>
    <mergeCell ref="BD283:BH283"/>
    <mergeCell ref="C284:G284"/>
    <mergeCell ref="H284:L284"/>
    <mergeCell ref="O284:S284"/>
    <mergeCell ref="T284:X284"/>
    <mergeCell ref="AA284:AE284"/>
    <mergeCell ref="AF284:AJ284"/>
    <mergeCell ref="AM284:AQ284"/>
    <mergeCell ref="AR284:AV284"/>
    <mergeCell ref="AY284:BC284"/>
    <mergeCell ref="BD284:BH284"/>
    <mergeCell ref="C283:F283"/>
    <mergeCell ref="H283:L283"/>
    <mergeCell ref="O283:R283"/>
    <mergeCell ref="T283:X283"/>
    <mergeCell ref="AA283:AD283"/>
    <mergeCell ref="AF283:AJ283"/>
    <mergeCell ref="AM283:AP283"/>
    <mergeCell ref="AR283:AV283"/>
    <mergeCell ref="AY283:BB283"/>
    <mergeCell ref="C279:M279"/>
    <mergeCell ref="O279:Y279"/>
    <mergeCell ref="AA279:AK279"/>
    <mergeCell ref="AM279:AW279"/>
    <mergeCell ref="AY279:BI279"/>
    <mergeCell ref="C280:E280"/>
    <mergeCell ref="F280:L280"/>
    <mergeCell ref="M280:M283"/>
    <mergeCell ref="O280:Q280"/>
    <mergeCell ref="R280:X280"/>
    <mergeCell ref="Y280:Y283"/>
    <mergeCell ref="AA280:AC280"/>
    <mergeCell ref="AD280:AJ280"/>
    <mergeCell ref="AK280:AK283"/>
    <mergeCell ref="AM280:AO280"/>
    <mergeCell ref="AP280:AV280"/>
    <mergeCell ref="AW280:AW283"/>
    <mergeCell ref="AY280:BA280"/>
    <mergeCell ref="BB280:BH280"/>
    <mergeCell ref="BI280:BI283"/>
    <mergeCell ref="C281:D281"/>
    <mergeCell ref="F281:L281"/>
    <mergeCell ref="O281:P281"/>
    <mergeCell ref="R281:X281"/>
    <mergeCell ref="AA281:AB281"/>
    <mergeCell ref="AD281:AJ281"/>
    <mergeCell ref="AM281:AN281"/>
    <mergeCell ref="AP281:AV281"/>
    <mergeCell ref="AY281:AZ281"/>
    <mergeCell ref="BB281:BH281"/>
    <mergeCell ref="C282:F282"/>
    <mergeCell ref="H282:L282"/>
    <mergeCell ref="AY277:BA277"/>
    <mergeCell ref="BB275:BH275"/>
    <mergeCell ref="C276:E276"/>
    <mergeCell ref="F276:L276"/>
    <mergeCell ref="O276:Q276"/>
    <mergeCell ref="R276:X276"/>
    <mergeCell ref="AA276:AC276"/>
    <mergeCell ref="AD276:AJ276"/>
    <mergeCell ref="AM276:AO276"/>
    <mergeCell ref="AP276:AV276"/>
    <mergeCell ref="AY276:BA276"/>
    <mergeCell ref="BB276:BH276"/>
    <mergeCell ref="C275:E275"/>
    <mergeCell ref="F275:L275"/>
    <mergeCell ref="O275:Q275"/>
    <mergeCell ref="R275:X275"/>
    <mergeCell ref="AA275:AC275"/>
    <mergeCell ref="AD275:AJ275"/>
    <mergeCell ref="AM275:AO275"/>
    <mergeCell ref="AP275:AV275"/>
    <mergeCell ref="AY275:BA275"/>
    <mergeCell ref="BB277:BH277"/>
    <mergeCell ref="C277:E277"/>
    <mergeCell ref="F277:L277"/>
    <mergeCell ref="O277:Q277"/>
    <mergeCell ref="R277:X277"/>
    <mergeCell ref="AA277:AC277"/>
    <mergeCell ref="AD277:AJ277"/>
    <mergeCell ref="AM277:AO277"/>
    <mergeCell ref="AP277:AV277"/>
    <mergeCell ref="O272:R272"/>
    <mergeCell ref="T272:X272"/>
    <mergeCell ref="AA272:AD272"/>
    <mergeCell ref="AF272:AJ272"/>
    <mergeCell ref="AM272:AP272"/>
    <mergeCell ref="AR272:AV272"/>
    <mergeCell ref="AY272:BB272"/>
    <mergeCell ref="BD272:BH272"/>
    <mergeCell ref="BD273:BH273"/>
    <mergeCell ref="C274:G274"/>
    <mergeCell ref="H274:L274"/>
    <mergeCell ref="O274:S274"/>
    <mergeCell ref="T274:X274"/>
    <mergeCell ref="AA274:AE274"/>
    <mergeCell ref="AF274:AJ274"/>
    <mergeCell ref="AM274:AQ274"/>
    <mergeCell ref="AR274:AV274"/>
    <mergeCell ref="AY274:BC274"/>
    <mergeCell ref="BD274:BH274"/>
    <mergeCell ref="C273:F273"/>
    <mergeCell ref="H273:L273"/>
    <mergeCell ref="O273:R273"/>
    <mergeCell ref="T273:X273"/>
    <mergeCell ref="AA273:AD273"/>
    <mergeCell ref="AF273:AJ273"/>
    <mergeCell ref="AM273:AP273"/>
    <mergeCell ref="AR273:AV273"/>
    <mergeCell ref="AY273:BB273"/>
    <mergeCell ref="C269:M269"/>
    <mergeCell ref="O269:Y269"/>
    <mergeCell ref="AA269:AK269"/>
    <mergeCell ref="AM269:AW269"/>
    <mergeCell ref="AY269:BI269"/>
    <mergeCell ref="C270:E270"/>
    <mergeCell ref="F270:L270"/>
    <mergeCell ref="M270:M273"/>
    <mergeCell ref="O270:Q270"/>
    <mergeCell ref="R270:X270"/>
    <mergeCell ref="Y270:Y273"/>
    <mergeCell ref="AA270:AC270"/>
    <mergeCell ref="AD270:AJ270"/>
    <mergeCell ref="AK270:AK273"/>
    <mergeCell ref="AM270:AO270"/>
    <mergeCell ref="AP270:AV270"/>
    <mergeCell ref="AW270:AW273"/>
    <mergeCell ref="AY270:BA270"/>
    <mergeCell ref="BB270:BH270"/>
    <mergeCell ref="BI270:BI273"/>
    <mergeCell ref="C271:D271"/>
    <mergeCell ref="F271:L271"/>
    <mergeCell ref="O271:P271"/>
    <mergeCell ref="R271:X271"/>
    <mergeCell ref="AA271:AB271"/>
    <mergeCell ref="AD271:AJ271"/>
    <mergeCell ref="AM271:AN271"/>
    <mergeCell ref="AP271:AV271"/>
    <mergeCell ref="AY271:AZ271"/>
    <mergeCell ref="BB271:BH271"/>
    <mergeCell ref="C272:F272"/>
    <mergeCell ref="H272:L272"/>
    <mergeCell ref="AY267:BA267"/>
    <mergeCell ref="BB265:BH265"/>
    <mergeCell ref="C266:E266"/>
    <mergeCell ref="F266:L266"/>
    <mergeCell ref="O266:Q266"/>
    <mergeCell ref="R266:X266"/>
    <mergeCell ref="AA266:AC266"/>
    <mergeCell ref="AD266:AJ266"/>
    <mergeCell ref="AM266:AO266"/>
    <mergeCell ref="AP266:AV266"/>
    <mergeCell ref="AY266:BA266"/>
    <mergeCell ref="BB266:BH266"/>
    <mergeCell ref="C265:E265"/>
    <mergeCell ref="F265:L265"/>
    <mergeCell ref="O265:Q265"/>
    <mergeCell ref="R265:X265"/>
    <mergeCell ref="AA265:AC265"/>
    <mergeCell ref="AD265:AJ265"/>
    <mergeCell ref="AM265:AO265"/>
    <mergeCell ref="AP265:AV265"/>
    <mergeCell ref="AY265:BA265"/>
    <mergeCell ref="BB267:BH267"/>
    <mergeCell ref="C267:E267"/>
    <mergeCell ref="F267:L267"/>
    <mergeCell ref="O267:Q267"/>
    <mergeCell ref="R267:X267"/>
    <mergeCell ref="AA267:AC267"/>
    <mergeCell ref="AD267:AJ267"/>
    <mergeCell ref="AM267:AO267"/>
    <mergeCell ref="AP267:AV267"/>
    <mergeCell ref="O262:R262"/>
    <mergeCell ref="T262:X262"/>
    <mergeCell ref="AA262:AD262"/>
    <mergeCell ref="AF262:AJ262"/>
    <mergeCell ref="AM262:AP262"/>
    <mergeCell ref="AR262:AV262"/>
    <mergeCell ref="AY262:BB262"/>
    <mergeCell ref="BD262:BH262"/>
    <mergeCell ref="BD263:BH263"/>
    <mergeCell ref="C264:G264"/>
    <mergeCell ref="H264:L264"/>
    <mergeCell ref="O264:S264"/>
    <mergeCell ref="T264:X264"/>
    <mergeCell ref="AA264:AE264"/>
    <mergeCell ref="AF264:AJ264"/>
    <mergeCell ref="AM264:AQ264"/>
    <mergeCell ref="AR264:AV264"/>
    <mergeCell ref="AY264:BC264"/>
    <mergeCell ref="BD264:BH264"/>
    <mergeCell ref="C263:F263"/>
    <mergeCell ref="H263:L263"/>
    <mergeCell ref="O263:R263"/>
    <mergeCell ref="T263:X263"/>
    <mergeCell ref="AA263:AD263"/>
    <mergeCell ref="AF263:AJ263"/>
    <mergeCell ref="AM263:AP263"/>
    <mergeCell ref="AR263:AV263"/>
    <mergeCell ref="AY263:BB263"/>
    <mergeCell ref="C259:M259"/>
    <mergeCell ref="O259:Y259"/>
    <mergeCell ref="AA259:AK259"/>
    <mergeCell ref="AM259:AW259"/>
    <mergeCell ref="AY259:BI259"/>
    <mergeCell ref="C260:E260"/>
    <mergeCell ref="F260:L260"/>
    <mergeCell ref="M260:M263"/>
    <mergeCell ref="O260:Q260"/>
    <mergeCell ref="R260:X260"/>
    <mergeCell ref="Y260:Y263"/>
    <mergeCell ref="AA260:AC260"/>
    <mergeCell ref="AD260:AJ260"/>
    <mergeCell ref="AK260:AK263"/>
    <mergeCell ref="AM260:AO260"/>
    <mergeCell ref="AP260:AV260"/>
    <mergeCell ref="AW260:AW263"/>
    <mergeCell ref="AY260:BA260"/>
    <mergeCell ref="BB260:BH260"/>
    <mergeCell ref="BI260:BI263"/>
    <mergeCell ref="C261:D261"/>
    <mergeCell ref="F261:L261"/>
    <mergeCell ref="O261:P261"/>
    <mergeCell ref="R261:X261"/>
    <mergeCell ref="AA261:AB261"/>
    <mergeCell ref="AD261:AJ261"/>
    <mergeCell ref="AM261:AN261"/>
    <mergeCell ref="AP261:AV261"/>
    <mergeCell ref="AY261:AZ261"/>
    <mergeCell ref="BB261:BH261"/>
    <mergeCell ref="C262:F262"/>
    <mergeCell ref="H262:L262"/>
    <mergeCell ref="AY257:BA257"/>
    <mergeCell ref="BB255:BH255"/>
    <mergeCell ref="C256:E256"/>
    <mergeCell ref="F256:L256"/>
    <mergeCell ref="O256:Q256"/>
    <mergeCell ref="R256:X256"/>
    <mergeCell ref="AA256:AC256"/>
    <mergeCell ref="AD256:AJ256"/>
    <mergeCell ref="AM256:AO256"/>
    <mergeCell ref="AP256:AV256"/>
    <mergeCell ref="AY256:BA256"/>
    <mergeCell ref="BB256:BH256"/>
    <mergeCell ref="C255:E255"/>
    <mergeCell ref="F255:L255"/>
    <mergeCell ref="O255:Q255"/>
    <mergeCell ref="R255:X255"/>
    <mergeCell ref="AA255:AC255"/>
    <mergeCell ref="AD255:AJ255"/>
    <mergeCell ref="AM255:AO255"/>
    <mergeCell ref="AP255:AV255"/>
    <mergeCell ref="AY255:BA255"/>
    <mergeCell ref="BB257:BH257"/>
    <mergeCell ref="C257:E257"/>
    <mergeCell ref="F257:L257"/>
    <mergeCell ref="O257:Q257"/>
    <mergeCell ref="R257:X257"/>
    <mergeCell ref="AA257:AC257"/>
    <mergeCell ref="AD257:AJ257"/>
    <mergeCell ref="AM257:AO257"/>
    <mergeCell ref="AP257:AV257"/>
    <mergeCell ref="O252:R252"/>
    <mergeCell ref="T252:X252"/>
    <mergeCell ref="AA252:AD252"/>
    <mergeCell ref="AF252:AJ252"/>
    <mergeCell ref="AM252:AP252"/>
    <mergeCell ref="AR252:AV252"/>
    <mergeCell ref="AY252:BB252"/>
    <mergeCell ref="BD252:BH252"/>
    <mergeCell ref="BD253:BH253"/>
    <mergeCell ref="C254:G254"/>
    <mergeCell ref="H254:L254"/>
    <mergeCell ref="O254:S254"/>
    <mergeCell ref="T254:X254"/>
    <mergeCell ref="AA254:AE254"/>
    <mergeCell ref="AF254:AJ254"/>
    <mergeCell ref="AM254:AQ254"/>
    <mergeCell ref="AR254:AV254"/>
    <mergeCell ref="AY254:BC254"/>
    <mergeCell ref="BD254:BH254"/>
    <mergeCell ref="C253:F253"/>
    <mergeCell ref="H253:L253"/>
    <mergeCell ref="O253:R253"/>
    <mergeCell ref="T253:X253"/>
    <mergeCell ref="AA253:AD253"/>
    <mergeCell ref="AF253:AJ253"/>
    <mergeCell ref="AM253:AP253"/>
    <mergeCell ref="AR253:AV253"/>
    <mergeCell ref="AY253:BB253"/>
    <mergeCell ref="C249:M249"/>
    <mergeCell ref="O249:Y249"/>
    <mergeCell ref="AA249:AK249"/>
    <mergeCell ref="AM249:AW249"/>
    <mergeCell ref="AY249:BI249"/>
    <mergeCell ref="C250:E250"/>
    <mergeCell ref="F250:L250"/>
    <mergeCell ref="M250:M253"/>
    <mergeCell ref="O250:Q250"/>
    <mergeCell ref="R250:X250"/>
    <mergeCell ref="Y250:Y253"/>
    <mergeCell ref="AA250:AC250"/>
    <mergeCell ref="AD250:AJ250"/>
    <mergeCell ref="AK250:AK253"/>
    <mergeCell ref="AM250:AO250"/>
    <mergeCell ref="AP250:AV250"/>
    <mergeCell ref="AW250:AW253"/>
    <mergeCell ref="AY250:BA250"/>
    <mergeCell ref="BB250:BH250"/>
    <mergeCell ref="BI250:BI253"/>
    <mergeCell ref="C251:D251"/>
    <mergeCell ref="F251:L251"/>
    <mergeCell ref="O251:P251"/>
    <mergeCell ref="R251:X251"/>
    <mergeCell ref="AA251:AB251"/>
    <mergeCell ref="AD251:AJ251"/>
    <mergeCell ref="AM251:AN251"/>
    <mergeCell ref="AP251:AV251"/>
    <mergeCell ref="AY251:AZ251"/>
    <mergeCell ref="BB251:BH251"/>
    <mergeCell ref="C252:F252"/>
    <mergeCell ref="H252:L252"/>
    <mergeCell ref="AY247:BA247"/>
    <mergeCell ref="BB245:BH245"/>
    <mergeCell ref="C246:E246"/>
    <mergeCell ref="F246:L246"/>
    <mergeCell ref="O246:Q246"/>
    <mergeCell ref="R246:X246"/>
    <mergeCell ref="AA246:AC246"/>
    <mergeCell ref="AD246:AJ246"/>
    <mergeCell ref="AM246:AO246"/>
    <mergeCell ref="AP246:AV246"/>
    <mergeCell ref="AY246:BA246"/>
    <mergeCell ref="BB246:BH246"/>
    <mergeCell ref="C245:E245"/>
    <mergeCell ref="F245:L245"/>
    <mergeCell ref="O245:Q245"/>
    <mergeCell ref="R245:X245"/>
    <mergeCell ref="AA245:AC245"/>
    <mergeCell ref="AD245:AJ245"/>
    <mergeCell ref="AM245:AO245"/>
    <mergeCell ref="AP245:AV245"/>
    <mergeCell ref="AY245:BA245"/>
    <mergeCell ref="BB247:BH247"/>
    <mergeCell ref="C247:E247"/>
    <mergeCell ref="F247:L247"/>
    <mergeCell ref="O247:Q247"/>
    <mergeCell ref="R247:X247"/>
    <mergeCell ref="AA247:AC247"/>
    <mergeCell ref="AD247:AJ247"/>
    <mergeCell ref="AM247:AO247"/>
    <mergeCell ref="AP247:AV247"/>
    <mergeCell ref="O242:R242"/>
    <mergeCell ref="T242:X242"/>
    <mergeCell ref="AA242:AD242"/>
    <mergeCell ref="AF242:AJ242"/>
    <mergeCell ref="AM242:AP242"/>
    <mergeCell ref="AR242:AV242"/>
    <mergeCell ref="AY242:BB242"/>
    <mergeCell ref="BD242:BH242"/>
    <mergeCell ref="BD243:BH243"/>
    <mergeCell ref="C244:G244"/>
    <mergeCell ref="H244:L244"/>
    <mergeCell ref="O244:S244"/>
    <mergeCell ref="T244:X244"/>
    <mergeCell ref="AA244:AE244"/>
    <mergeCell ref="AF244:AJ244"/>
    <mergeCell ref="AM244:AQ244"/>
    <mergeCell ref="AR244:AV244"/>
    <mergeCell ref="AY244:BC244"/>
    <mergeCell ref="BD244:BH244"/>
    <mergeCell ref="C243:F243"/>
    <mergeCell ref="H243:L243"/>
    <mergeCell ref="O243:R243"/>
    <mergeCell ref="T243:X243"/>
    <mergeCell ref="AA243:AD243"/>
    <mergeCell ref="AF243:AJ243"/>
    <mergeCell ref="AM243:AP243"/>
    <mergeCell ref="AR243:AV243"/>
    <mergeCell ref="AY243:BB243"/>
    <mergeCell ref="C239:M239"/>
    <mergeCell ref="O239:Y239"/>
    <mergeCell ref="AA239:AK239"/>
    <mergeCell ref="AM239:AW239"/>
    <mergeCell ref="AY239:BI239"/>
    <mergeCell ref="C240:E240"/>
    <mergeCell ref="F240:L240"/>
    <mergeCell ref="M240:M243"/>
    <mergeCell ref="O240:Q240"/>
    <mergeCell ref="R240:X240"/>
    <mergeCell ref="Y240:Y243"/>
    <mergeCell ref="AA240:AC240"/>
    <mergeCell ref="AD240:AJ240"/>
    <mergeCell ref="AK240:AK243"/>
    <mergeCell ref="AM240:AO240"/>
    <mergeCell ref="AP240:AV240"/>
    <mergeCell ref="AW240:AW243"/>
    <mergeCell ref="AY240:BA240"/>
    <mergeCell ref="BB240:BH240"/>
    <mergeCell ref="BI240:BI243"/>
    <mergeCell ref="C241:D241"/>
    <mergeCell ref="F241:L241"/>
    <mergeCell ref="O241:P241"/>
    <mergeCell ref="R241:X241"/>
    <mergeCell ref="AA241:AB241"/>
    <mergeCell ref="AD241:AJ241"/>
    <mergeCell ref="AM241:AN241"/>
    <mergeCell ref="AP241:AV241"/>
    <mergeCell ref="AY241:AZ241"/>
    <mergeCell ref="BB241:BH241"/>
    <mergeCell ref="C242:F242"/>
    <mergeCell ref="H242:L242"/>
    <mergeCell ref="AY237:BA237"/>
    <mergeCell ref="BB235:BH235"/>
    <mergeCell ref="C236:E236"/>
    <mergeCell ref="F236:L236"/>
    <mergeCell ref="O236:Q236"/>
    <mergeCell ref="R236:X236"/>
    <mergeCell ref="AA236:AC236"/>
    <mergeCell ref="AD236:AJ236"/>
    <mergeCell ref="AM236:AO236"/>
    <mergeCell ref="AP236:AV236"/>
    <mergeCell ref="AY236:BA236"/>
    <mergeCell ref="BB236:BH236"/>
    <mergeCell ref="C235:E235"/>
    <mergeCell ref="F235:L235"/>
    <mergeCell ref="O235:Q235"/>
    <mergeCell ref="R235:X235"/>
    <mergeCell ref="AA235:AC235"/>
    <mergeCell ref="AD235:AJ235"/>
    <mergeCell ref="AM235:AO235"/>
    <mergeCell ref="AP235:AV235"/>
    <mergeCell ref="AY235:BA235"/>
    <mergeCell ref="BB237:BH237"/>
    <mergeCell ref="C237:E237"/>
    <mergeCell ref="F237:L237"/>
    <mergeCell ref="O237:Q237"/>
    <mergeCell ref="R237:X237"/>
    <mergeCell ref="AA237:AC237"/>
    <mergeCell ref="AD237:AJ237"/>
    <mergeCell ref="AM237:AO237"/>
    <mergeCell ref="AP237:AV237"/>
    <mergeCell ref="O232:R232"/>
    <mergeCell ref="T232:X232"/>
    <mergeCell ref="AA232:AD232"/>
    <mergeCell ref="AF232:AJ232"/>
    <mergeCell ref="AM232:AP232"/>
    <mergeCell ref="AR232:AV232"/>
    <mergeCell ref="AY232:BB232"/>
    <mergeCell ref="BD232:BH232"/>
    <mergeCell ref="BD233:BH233"/>
    <mergeCell ref="C234:G234"/>
    <mergeCell ref="H234:L234"/>
    <mergeCell ref="O234:S234"/>
    <mergeCell ref="T234:X234"/>
    <mergeCell ref="AA234:AE234"/>
    <mergeCell ref="AF234:AJ234"/>
    <mergeCell ref="AM234:AQ234"/>
    <mergeCell ref="AR234:AV234"/>
    <mergeCell ref="AY234:BC234"/>
    <mergeCell ref="BD234:BH234"/>
    <mergeCell ref="C233:F233"/>
    <mergeCell ref="H233:L233"/>
    <mergeCell ref="O233:R233"/>
    <mergeCell ref="T233:X233"/>
    <mergeCell ref="AA233:AD233"/>
    <mergeCell ref="AF233:AJ233"/>
    <mergeCell ref="AM233:AP233"/>
    <mergeCell ref="AR233:AV233"/>
    <mergeCell ref="AY233:BB233"/>
    <mergeCell ref="C229:M229"/>
    <mergeCell ref="O229:Y229"/>
    <mergeCell ref="AA229:AK229"/>
    <mergeCell ref="AM229:AW229"/>
    <mergeCell ref="AY229:BI229"/>
    <mergeCell ref="C230:E230"/>
    <mergeCell ref="F230:L230"/>
    <mergeCell ref="M230:M233"/>
    <mergeCell ref="O230:Q230"/>
    <mergeCell ref="R230:X230"/>
    <mergeCell ref="Y230:Y233"/>
    <mergeCell ref="AA230:AC230"/>
    <mergeCell ref="AD230:AJ230"/>
    <mergeCell ref="AK230:AK233"/>
    <mergeCell ref="AM230:AO230"/>
    <mergeCell ref="AP230:AV230"/>
    <mergeCell ref="AW230:AW233"/>
    <mergeCell ref="AY230:BA230"/>
    <mergeCell ref="BB230:BH230"/>
    <mergeCell ref="BI230:BI233"/>
    <mergeCell ref="C231:D231"/>
    <mergeCell ref="F231:L231"/>
    <mergeCell ref="O231:P231"/>
    <mergeCell ref="R231:X231"/>
    <mergeCell ref="AA231:AB231"/>
    <mergeCell ref="AD231:AJ231"/>
    <mergeCell ref="AM231:AN231"/>
    <mergeCell ref="AP231:AV231"/>
    <mergeCell ref="AY231:AZ231"/>
    <mergeCell ref="BB231:BH231"/>
    <mergeCell ref="C232:F232"/>
    <mergeCell ref="H232:L232"/>
    <mergeCell ref="AY227:BA227"/>
    <mergeCell ref="BB225:BH225"/>
    <mergeCell ref="C226:E226"/>
    <mergeCell ref="F226:L226"/>
    <mergeCell ref="O226:Q226"/>
    <mergeCell ref="R226:X226"/>
    <mergeCell ref="AA226:AC226"/>
    <mergeCell ref="AD226:AJ226"/>
    <mergeCell ref="AM226:AO226"/>
    <mergeCell ref="AP226:AV226"/>
    <mergeCell ref="AY226:BA226"/>
    <mergeCell ref="BB226:BH226"/>
    <mergeCell ref="C225:E225"/>
    <mergeCell ref="F225:L225"/>
    <mergeCell ref="O225:Q225"/>
    <mergeCell ref="R225:X225"/>
    <mergeCell ref="AA225:AC225"/>
    <mergeCell ref="AD225:AJ225"/>
    <mergeCell ref="AM225:AO225"/>
    <mergeCell ref="AP225:AV225"/>
    <mergeCell ref="AY225:BA225"/>
    <mergeCell ref="BB227:BH227"/>
    <mergeCell ref="C227:E227"/>
    <mergeCell ref="F227:L227"/>
    <mergeCell ref="O227:Q227"/>
    <mergeCell ref="R227:X227"/>
    <mergeCell ref="AA227:AC227"/>
    <mergeCell ref="AD227:AJ227"/>
    <mergeCell ref="AM227:AO227"/>
    <mergeCell ref="AP227:AV227"/>
    <mergeCell ref="O222:R222"/>
    <mergeCell ref="T222:X222"/>
    <mergeCell ref="AA222:AD222"/>
    <mergeCell ref="AF222:AJ222"/>
    <mergeCell ref="AM222:AP222"/>
    <mergeCell ref="AR222:AV222"/>
    <mergeCell ref="AY222:BB222"/>
    <mergeCell ref="BD222:BH222"/>
    <mergeCell ref="BD223:BH223"/>
    <mergeCell ref="C224:G224"/>
    <mergeCell ref="H224:L224"/>
    <mergeCell ref="O224:S224"/>
    <mergeCell ref="T224:X224"/>
    <mergeCell ref="AA224:AE224"/>
    <mergeCell ref="AF224:AJ224"/>
    <mergeCell ref="AM224:AQ224"/>
    <mergeCell ref="AR224:AV224"/>
    <mergeCell ref="AY224:BC224"/>
    <mergeCell ref="BD224:BH224"/>
    <mergeCell ref="C223:F223"/>
    <mergeCell ref="H223:L223"/>
    <mergeCell ref="O223:R223"/>
    <mergeCell ref="T223:X223"/>
    <mergeCell ref="AA223:AD223"/>
    <mergeCell ref="AF223:AJ223"/>
    <mergeCell ref="AM223:AP223"/>
    <mergeCell ref="AR223:AV223"/>
    <mergeCell ref="AY223:BB223"/>
    <mergeCell ref="C219:M219"/>
    <mergeCell ref="O219:Y219"/>
    <mergeCell ref="AA219:AK219"/>
    <mergeCell ref="AM219:AW219"/>
    <mergeCell ref="AY219:BI219"/>
    <mergeCell ref="C220:E220"/>
    <mergeCell ref="F220:L220"/>
    <mergeCell ref="M220:M223"/>
    <mergeCell ref="O220:Q220"/>
    <mergeCell ref="R220:X220"/>
    <mergeCell ref="Y220:Y223"/>
    <mergeCell ref="AA220:AC220"/>
    <mergeCell ref="AD220:AJ220"/>
    <mergeCell ref="AK220:AK223"/>
    <mergeCell ref="AM220:AO220"/>
    <mergeCell ref="AP220:AV220"/>
    <mergeCell ref="AW220:AW223"/>
    <mergeCell ref="AY220:BA220"/>
    <mergeCell ref="BB220:BH220"/>
    <mergeCell ref="BI220:BI223"/>
    <mergeCell ref="C221:D221"/>
    <mergeCell ref="F221:L221"/>
    <mergeCell ref="O221:P221"/>
    <mergeCell ref="R221:X221"/>
    <mergeCell ref="AA221:AB221"/>
    <mergeCell ref="AD221:AJ221"/>
    <mergeCell ref="AM221:AN221"/>
    <mergeCell ref="AP221:AV221"/>
    <mergeCell ref="AY221:AZ221"/>
    <mergeCell ref="BB221:BH221"/>
    <mergeCell ref="C222:F222"/>
    <mergeCell ref="H222:L222"/>
    <mergeCell ref="AY217:BA217"/>
    <mergeCell ref="BB215:BH215"/>
    <mergeCell ref="C216:E216"/>
    <mergeCell ref="F216:L216"/>
    <mergeCell ref="O216:Q216"/>
    <mergeCell ref="R216:X216"/>
    <mergeCell ref="AA216:AC216"/>
    <mergeCell ref="AD216:AJ216"/>
    <mergeCell ref="AM216:AO216"/>
    <mergeCell ref="AP216:AV216"/>
    <mergeCell ref="AY216:BA216"/>
    <mergeCell ref="BB216:BH216"/>
    <mergeCell ref="C215:E215"/>
    <mergeCell ref="F215:L215"/>
    <mergeCell ref="O215:Q215"/>
    <mergeCell ref="R215:X215"/>
    <mergeCell ref="AA215:AC215"/>
    <mergeCell ref="AD215:AJ215"/>
    <mergeCell ref="AM215:AO215"/>
    <mergeCell ref="AP215:AV215"/>
    <mergeCell ref="AY215:BA215"/>
    <mergeCell ref="BB217:BH217"/>
    <mergeCell ref="C217:E217"/>
    <mergeCell ref="F217:L217"/>
    <mergeCell ref="O217:Q217"/>
    <mergeCell ref="R217:X217"/>
    <mergeCell ref="AA217:AC217"/>
    <mergeCell ref="AD217:AJ217"/>
    <mergeCell ref="AM217:AO217"/>
    <mergeCell ref="AP217:AV217"/>
    <mergeCell ref="O212:R212"/>
    <mergeCell ref="T212:X212"/>
    <mergeCell ref="AA212:AD212"/>
    <mergeCell ref="AF212:AJ212"/>
    <mergeCell ref="AM212:AP212"/>
    <mergeCell ref="AR212:AV212"/>
    <mergeCell ref="AY212:BB212"/>
    <mergeCell ref="BD212:BH212"/>
    <mergeCell ref="BD213:BH213"/>
    <mergeCell ref="C214:G214"/>
    <mergeCell ref="H214:L214"/>
    <mergeCell ref="O214:S214"/>
    <mergeCell ref="T214:X214"/>
    <mergeCell ref="AA214:AE214"/>
    <mergeCell ref="AF214:AJ214"/>
    <mergeCell ref="AM214:AQ214"/>
    <mergeCell ref="AR214:AV214"/>
    <mergeCell ref="AY214:BC214"/>
    <mergeCell ref="BD214:BH214"/>
    <mergeCell ref="C213:F213"/>
    <mergeCell ref="H213:L213"/>
    <mergeCell ref="O213:R213"/>
    <mergeCell ref="T213:X213"/>
    <mergeCell ref="AA213:AD213"/>
    <mergeCell ref="AF213:AJ213"/>
    <mergeCell ref="AM213:AP213"/>
    <mergeCell ref="AR213:AV213"/>
    <mergeCell ref="AY213:BB213"/>
    <mergeCell ref="C209:M209"/>
    <mergeCell ref="O209:Y209"/>
    <mergeCell ref="AA209:AK209"/>
    <mergeCell ref="AM209:AW209"/>
    <mergeCell ref="AY209:BI209"/>
    <mergeCell ref="C210:E210"/>
    <mergeCell ref="F210:L210"/>
    <mergeCell ref="M210:M213"/>
    <mergeCell ref="O210:Q210"/>
    <mergeCell ref="R210:X210"/>
    <mergeCell ref="Y210:Y213"/>
    <mergeCell ref="AA210:AC210"/>
    <mergeCell ref="AD210:AJ210"/>
    <mergeCell ref="AK210:AK213"/>
    <mergeCell ref="AM210:AO210"/>
    <mergeCell ref="AP210:AV210"/>
    <mergeCell ref="AW210:AW213"/>
    <mergeCell ref="AY210:BA210"/>
    <mergeCell ref="BB210:BH210"/>
    <mergeCell ref="BI210:BI213"/>
    <mergeCell ref="C211:D211"/>
    <mergeCell ref="F211:L211"/>
    <mergeCell ref="O211:P211"/>
    <mergeCell ref="R211:X211"/>
    <mergeCell ref="AA211:AB211"/>
    <mergeCell ref="AD211:AJ211"/>
    <mergeCell ref="AM211:AN211"/>
    <mergeCell ref="AP211:AV211"/>
    <mergeCell ref="AY211:AZ211"/>
    <mergeCell ref="BB211:BH211"/>
    <mergeCell ref="C212:F212"/>
    <mergeCell ref="H212:L212"/>
    <mergeCell ref="AY204:BA204"/>
    <mergeCell ref="BB202:BH202"/>
    <mergeCell ref="C203:E203"/>
    <mergeCell ref="F203:L203"/>
    <mergeCell ref="O203:Q203"/>
    <mergeCell ref="R203:X203"/>
    <mergeCell ref="AA203:AC203"/>
    <mergeCell ref="AD203:AJ203"/>
    <mergeCell ref="AM203:AO203"/>
    <mergeCell ref="AP203:AV203"/>
    <mergeCell ref="AY203:BA203"/>
    <mergeCell ref="BB203:BH203"/>
    <mergeCell ref="C202:E202"/>
    <mergeCell ref="F202:L202"/>
    <mergeCell ref="O202:Q202"/>
    <mergeCell ref="R202:X202"/>
    <mergeCell ref="AA202:AC202"/>
    <mergeCell ref="AD202:AJ202"/>
    <mergeCell ref="AM202:AO202"/>
    <mergeCell ref="AP202:AV202"/>
    <mergeCell ref="AY202:BA202"/>
    <mergeCell ref="BB204:BH204"/>
    <mergeCell ref="C204:E204"/>
    <mergeCell ref="F204:L204"/>
    <mergeCell ref="O204:Q204"/>
    <mergeCell ref="R204:X204"/>
    <mergeCell ref="AA204:AC204"/>
    <mergeCell ref="AD204:AJ204"/>
    <mergeCell ref="AM204:AO204"/>
    <mergeCell ref="AP204:AV204"/>
    <mergeCell ref="O199:R199"/>
    <mergeCell ref="T199:X199"/>
    <mergeCell ref="AA199:AD199"/>
    <mergeCell ref="AF199:AJ199"/>
    <mergeCell ref="AM199:AP199"/>
    <mergeCell ref="AR199:AV199"/>
    <mergeCell ref="AY199:BB199"/>
    <mergeCell ref="BD199:BH199"/>
    <mergeCell ref="BD200:BH200"/>
    <mergeCell ref="C201:G201"/>
    <mergeCell ref="H201:L201"/>
    <mergeCell ref="O201:S201"/>
    <mergeCell ref="T201:X201"/>
    <mergeCell ref="AA201:AE201"/>
    <mergeCell ref="AF201:AJ201"/>
    <mergeCell ref="AM201:AQ201"/>
    <mergeCell ref="AR201:AV201"/>
    <mergeCell ref="AY201:BC201"/>
    <mergeCell ref="BD201:BH201"/>
    <mergeCell ref="C200:F200"/>
    <mergeCell ref="H200:L200"/>
    <mergeCell ref="O200:R200"/>
    <mergeCell ref="T200:X200"/>
    <mergeCell ref="AA200:AD200"/>
    <mergeCell ref="AF200:AJ200"/>
    <mergeCell ref="AM200:AP200"/>
    <mergeCell ref="AR200:AV200"/>
    <mergeCell ref="AY200:BB200"/>
    <mergeCell ref="C196:M196"/>
    <mergeCell ref="O196:Y196"/>
    <mergeCell ref="AA196:AK196"/>
    <mergeCell ref="AM196:AW196"/>
    <mergeCell ref="AY196:BI196"/>
    <mergeCell ref="C197:E197"/>
    <mergeCell ref="F197:L197"/>
    <mergeCell ref="M197:M200"/>
    <mergeCell ref="O197:Q197"/>
    <mergeCell ref="R197:X197"/>
    <mergeCell ref="Y197:Y200"/>
    <mergeCell ref="AA197:AC197"/>
    <mergeCell ref="AD197:AJ197"/>
    <mergeCell ref="AK197:AK200"/>
    <mergeCell ref="AM197:AO197"/>
    <mergeCell ref="AP197:AV197"/>
    <mergeCell ref="AW197:AW200"/>
    <mergeCell ref="AY197:BA197"/>
    <mergeCell ref="BB197:BH197"/>
    <mergeCell ref="BI197:BI200"/>
    <mergeCell ref="C198:D198"/>
    <mergeCell ref="F198:L198"/>
    <mergeCell ref="O198:P198"/>
    <mergeCell ref="R198:X198"/>
    <mergeCell ref="AA198:AB198"/>
    <mergeCell ref="AD198:AJ198"/>
    <mergeCell ref="AM198:AN198"/>
    <mergeCell ref="AP198:AV198"/>
    <mergeCell ref="AY198:AZ198"/>
    <mergeCell ref="BB198:BH198"/>
    <mergeCell ref="C199:F199"/>
    <mergeCell ref="H199:L199"/>
    <mergeCell ref="AY194:BA194"/>
    <mergeCell ref="BB192:BH192"/>
    <mergeCell ref="C193:E193"/>
    <mergeCell ref="F193:L193"/>
    <mergeCell ref="O193:Q193"/>
    <mergeCell ref="R193:X193"/>
    <mergeCell ref="AA193:AC193"/>
    <mergeCell ref="AD193:AJ193"/>
    <mergeCell ref="AM193:AO193"/>
    <mergeCell ref="AP193:AV193"/>
    <mergeCell ref="AY193:BA193"/>
    <mergeCell ref="BB193:BH193"/>
    <mergeCell ref="C192:E192"/>
    <mergeCell ref="F192:L192"/>
    <mergeCell ref="O192:Q192"/>
    <mergeCell ref="R192:X192"/>
    <mergeCell ref="AA192:AC192"/>
    <mergeCell ref="AD192:AJ192"/>
    <mergeCell ref="AM192:AO192"/>
    <mergeCell ref="AP192:AV192"/>
    <mergeCell ref="AY192:BA192"/>
    <mergeCell ref="BB194:BH194"/>
    <mergeCell ref="C194:E194"/>
    <mergeCell ref="F194:L194"/>
    <mergeCell ref="O194:Q194"/>
    <mergeCell ref="R194:X194"/>
    <mergeCell ref="AA194:AC194"/>
    <mergeCell ref="AD194:AJ194"/>
    <mergeCell ref="AM194:AO194"/>
    <mergeCell ref="AP194:AV194"/>
    <mergeCell ref="O189:R189"/>
    <mergeCell ref="T189:X189"/>
    <mergeCell ref="AA189:AD189"/>
    <mergeCell ref="AF189:AJ189"/>
    <mergeCell ref="AM189:AP189"/>
    <mergeCell ref="AR189:AV189"/>
    <mergeCell ref="AY189:BB189"/>
    <mergeCell ref="BD189:BH189"/>
    <mergeCell ref="BD190:BH190"/>
    <mergeCell ref="C191:G191"/>
    <mergeCell ref="H191:L191"/>
    <mergeCell ref="O191:S191"/>
    <mergeCell ref="T191:X191"/>
    <mergeCell ref="AA191:AE191"/>
    <mergeCell ref="AF191:AJ191"/>
    <mergeCell ref="AM191:AQ191"/>
    <mergeCell ref="AR191:AV191"/>
    <mergeCell ref="AY191:BC191"/>
    <mergeCell ref="BD191:BH191"/>
    <mergeCell ref="C190:F190"/>
    <mergeCell ref="H190:L190"/>
    <mergeCell ref="O190:R190"/>
    <mergeCell ref="T190:X190"/>
    <mergeCell ref="AA190:AD190"/>
    <mergeCell ref="AF190:AJ190"/>
    <mergeCell ref="AM190:AP190"/>
    <mergeCell ref="AR190:AV190"/>
    <mergeCell ref="AY190:BB190"/>
    <mergeCell ref="C186:M186"/>
    <mergeCell ref="O186:Y186"/>
    <mergeCell ref="AA186:AK186"/>
    <mergeCell ref="AM186:AW186"/>
    <mergeCell ref="AY186:BI186"/>
    <mergeCell ref="C187:E187"/>
    <mergeCell ref="F187:L187"/>
    <mergeCell ref="M187:M190"/>
    <mergeCell ref="O187:Q187"/>
    <mergeCell ref="R187:X187"/>
    <mergeCell ref="Y187:Y190"/>
    <mergeCell ref="AA187:AC187"/>
    <mergeCell ref="AD187:AJ187"/>
    <mergeCell ref="AK187:AK190"/>
    <mergeCell ref="AM187:AO187"/>
    <mergeCell ref="AP187:AV187"/>
    <mergeCell ref="AW187:AW190"/>
    <mergeCell ref="AY187:BA187"/>
    <mergeCell ref="BB187:BH187"/>
    <mergeCell ref="BI187:BI190"/>
    <mergeCell ref="C188:D188"/>
    <mergeCell ref="F188:L188"/>
    <mergeCell ref="O188:P188"/>
    <mergeCell ref="R188:X188"/>
    <mergeCell ref="AA188:AB188"/>
    <mergeCell ref="AD188:AJ188"/>
    <mergeCell ref="AM188:AN188"/>
    <mergeCell ref="AP188:AV188"/>
    <mergeCell ref="AY188:AZ188"/>
    <mergeCell ref="BB188:BH188"/>
    <mergeCell ref="C189:F189"/>
    <mergeCell ref="H189:L189"/>
    <mergeCell ref="AY184:BA184"/>
    <mergeCell ref="BB182:BH182"/>
    <mergeCell ref="C183:E183"/>
    <mergeCell ref="F183:L183"/>
    <mergeCell ref="O183:Q183"/>
    <mergeCell ref="R183:X183"/>
    <mergeCell ref="AA183:AC183"/>
    <mergeCell ref="AD183:AJ183"/>
    <mergeCell ref="AM183:AO183"/>
    <mergeCell ref="AP183:AV183"/>
    <mergeCell ref="AY183:BA183"/>
    <mergeCell ref="BB183:BH183"/>
    <mergeCell ref="C182:E182"/>
    <mergeCell ref="F182:L182"/>
    <mergeCell ref="O182:Q182"/>
    <mergeCell ref="R182:X182"/>
    <mergeCell ref="AA182:AC182"/>
    <mergeCell ref="AD182:AJ182"/>
    <mergeCell ref="AM182:AO182"/>
    <mergeCell ref="AP182:AV182"/>
    <mergeCell ref="AY182:BA182"/>
    <mergeCell ref="BB184:BH184"/>
    <mergeCell ref="C184:E184"/>
    <mergeCell ref="F184:L184"/>
    <mergeCell ref="O184:Q184"/>
    <mergeCell ref="R184:X184"/>
    <mergeCell ref="AA184:AC184"/>
    <mergeCell ref="AD184:AJ184"/>
    <mergeCell ref="AM184:AO184"/>
    <mergeCell ref="AP184:AV184"/>
    <mergeCell ref="O179:R179"/>
    <mergeCell ref="T179:X179"/>
    <mergeCell ref="AA179:AD179"/>
    <mergeCell ref="AF179:AJ179"/>
    <mergeCell ref="AM179:AP179"/>
    <mergeCell ref="AR179:AV179"/>
    <mergeCell ref="AY179:BB179"/>
    <mergeCell ref="BD179:BH179"/>
    <mergeCell ref="BD180:BH180"/>
    <mergeCell ref="C181:G181"/>
    <mergeCell ref="H181:L181"/>
    <mergeCell ref="O181:S181"/>
    <mergeCell ref="T181:X181"/>
    <mergeCell ref="AA181:AE181"/>
    <mergeCell ref="AF181:AJ181"/>
    <mergeCell ref="AM181:AQ181"/>
    <mergeCell ref="AR181:AV181"/>
    <mergeCell ref="AY181:BC181"/>
    <mergeCell ref="BD181:BH181"/>
    <mergeCell ref="C180:F180"/>
    <mergeCell ref="H180:L180"/>
    <mergeCell ref="O180:R180"/>
    <mergeCell ref="T180:X180"/>
    <mergeCell ref="AA180:AD180"/>
    <mergeCell ref="AF180:AJ180"/>
    <mergeCell ref="AM180:AP180"/>
    <mergeCell ref="AR180:AV180"/>
    <mergeCell ref="AY180:BB180"/>
    <mergeCell ref="C176:M176"/>
    <mergeCell ref="O176:Y176"/>
    <mergeCell ref="AA176:AK176"/>
    <mergeCell ref="AM176:AW176"/>
    <mergeCell ref="AY176:BI176"/>
    <mergeCell ref="C177:E177"/>
    <mergeCell ref="F177:L177"/>
    <mergeCell ref="M177:M180"/>
    <mergeCell ref="O177:Q177"/>
    <mergeCell ref="R177:X177"/>
    <mergeCell ref="Y177:Y180"/>
    <mergeCell ref="AA177:AC177"/>
    <mergeCell ref="AD177:AJ177"/>
    <mergeCell ref="AK177:AK180"/>
    <mergeCell ref="AM177:AO177"/>
    <mergeCell ref="AP177:AV177"/>
    <mergeCell ref="AW177:AW180"/>
    <mergeCell ref="AY177:BA177"/>
    <mergeCell ref="BB177:BH177"/>
    <mergeCell ref="BI177:BI180"/>
    <mergeCell ref="C178:D178"/>
    <mergeCell ref="F178:L178"/>
    <mergeCell ref="O178:P178"/>
    <mergeCell ref="R178:X178"/>
    <mergeCell ref="AA178:AB178"/>
    <mergeCell ref="AD178:AJ178"/>
    <mergeCell ref="AM178:AN178"/>
    <mergeCell ref="AP178:AV178"/>
    <mergeCell ref="AY178:AZ178"/>
    <mergeCell ref="BB178:BH178"/>
    <mergeCell ref="C179:F179"/>
    <mergeCell ref="H179:L179"/>
    <mergeCell ref="AY174:BA174"/>
    <mergeCell ref="BB172:BH172"/>
    <mergeCell ref="C173:E173"/>
    <mergeCell ref="F173:L173"/>
    <mergeCell ref="O173:Q173"/>
    <mergeCell ref="R173:X173"/>
    <mergeCell ref="AA173:AC173"/>
    <mergeCell ref="AD173:AJ173"/>
    <mergeCell ref="AM173:AO173"/>
    <mergeCell ref="AP173:AV173"/>
    <mergeCell ref="AY173:BA173"/>
    <mergeCell ref="BB173:BH173"/>
    <mergeCell ref="C172:E172"/>
    <mergeCell ref="F172:L172"/>
    <mergeCell ref="O172:Q172"/>
    <mergeCell ref="R172:X172"/>
    <mergeCell ref="AA172:AC172"/>
    <mergeCell ref="AD172:AJ172"/>
    <mergeCell ref="AM172:AO172"/>
    <mergeCell ref="AP172:AV172"/>
    <mergeCell ref="AY172:BA172"/>
    <mergeCell ref="BB174:BH174"/>
    <mergeCell ref="C174:E174"/>
    <mergeCell ref="F174:L174"/>
    <mergeCell ref="O174:Q174"/>
    <mergeCell ref="R174:X174"/>
    <mergeCell ref="AA174:AC174"/>
    <mergeCell ref="AD174:AJ174"/>
    <mergeCell ref="AM174:AO174"/>
    <mergeCell ref="AP174:AV174"/>
    <mergeCell ref="O169:R169"/>
    <mergeCell ref="T169:X169"/>
    <mergeCell ref="AA169:AD169"/>
    <mergeCell ref="AF169:AJ169"/>
    <mergeCell ref="AM169:AP169"/>
    <mergeCell ref="AR169:AV169"/>
    <mergeCell ref="AY169:BB169"/>
    <mergeCell ref="BD169:BH169"/>
    <mergeCell ref="BD170:BH170"/>
    <mergeCell ref="C171:G171"/>
    <mergeCell ref="H171:L171"/>
    <mergeCell ref="O171:S171"/>
    <mergeCell ref="T171:X171"/>
    <mergeCell ref="AA171:AE171"/>
    <mergeCell ref="AF171:AJ171"/>
    <mergeCell ref="AM171:AQ171"/>
    <mergeCell ref="AR171:AV171"/>
    <mergeCell ref="AY171:BC171"/>
    <mergeCell ref="BD171:BH171"/>
    <mergeCell ref="C170:F170"/>
    <mergeCell ref="H170:L170"/>
    <mergeCell ref="O170:R170"/>
    <mergeCell ref="T170:X170"/>
    <mergeCell ref="AA170:AD170"/>
    <mergeCell ref="AF170:AJ170"/>
    <mergeCell ref="AM170:AP170"/>
    <mergeCell ref="AR170:AV170"/>
    <mergeCell ref="AY170:BB170"/>
    <mergeCell ref="C166:M166"/>
    <mergeCell ref="O166:Y166"/>
    <mergeCell ref="AA166:AK166"/>
    <mergeCell ref="AM166:AW166"/>
    <mergeCell ref="AY166:BI166"/>
    <mergeCell ref="C167:E167"/>
    <mergeCell ref="F167:L167"/>
    <mergeCell ref="M167:M170"/>
    <mergeCell ref="O167:Q167"/>
    <mergeCell ref="R167:X167"/>
    <mergeCell ref="Y167:Y170"/>
    <mergeCell ref="AA167:AC167"/>
    <mergeCell ref="AD167:AJ167"/>
    <mergeCell ref="AK167:AK170"/>
    <mergeCell ref="AM167:AO167"/>
    <mergeCell ref="AP167:AV167"/>
    <mergeCell ref="AW167:AW170"/>
    <mergeCell ref="AY167:BA167"/>
    <mergeCell ref="BB167:BH167"/>
    <mergeCell ref="BI167:BI170"/>
    <mergeCell ref="C168:D168"/>
    <mergeCell ref="F168:L168"/>
    <mergeCell ref="O168:P168"/>
    <mergeCell ref="R168:X168"/>
    <mergeCell ref="AA168:AB168"/>
    <mergeCell ref="AD168:AJ168"/>
    <mergeCell ref="AM168:AN168"/>
    <mergeCell ref="AP168:AV168"/>
    <mergeCell ref="AY168:AZ168"/>
    <mergeCell ref="BB168:BH168"/>
    <mergeCell ref="C169:F169"/>
    <mergeCell ref="H169:L169"/>
    <mergeCell ref="AY164:BA164"/>
    <mergeCell ref="BB162:BH162"/>
    <mergeCell ref="C163:E163"/>
    <mergeCell ref="F163:L163"/>
    <mergeCell ref="O163:Q163"/>
    <mergeCell ref="R163:X163"/>
    <mergeCell ref="AA163:AC163"/>
    <mergeCell ref="AD163:AJ163"/>
    <mergeCell ref="AM163:AO163"/>
    <mergeCell ref="AP163:AV163"/>
    <mergeCell ref="AY163:BA163"/>
    <mergeCell ref="BB163:BH163"/>
    <mergeCell ref="C162:E162"/>
    <mergeCell ref="F162:L162"/>
    <mergeCell ref="O162:Q162"/>
    <mergeCell ref="R162:X162"/>
    <mergeCell ref="AA162:AC162"/>
    <mergeCell ref="AD162:AJ162"/>
    <mergeCell ref="AM162:AO162"/>
    <mergeCell ref="AP162:AV162"/>
    <mergeCell ref="AY162:BA162"/>
    <mergeCell ref="BB164:BH164"/>
    <mergeCell ref="C164:E164"/>
    <mergeCell ref="F164:L164"/>
    <mergeCell ref="O164:Q164"/>
    <mergeCell ref="R164:X164"/>
    <mergeCell ref="AA164:AC164"/>
    <mergeCell ref="AD164:AJ164"/>
    <mergeCell ref="AM164:AO164"/>
    <mergeCell ref="AP164:AV164"/>
    <mergeCell ref="O159:R159"/>
    <mergeCell ref="T159:X159"/>
    <mergeCell ref="AA159:AD159"/>
    <mergeCell ref="AF159:AJ159"/>
    <mergeCell ref="AM159:AP159"/>
    <mergeCell ref="AR159:AV159"/>
    <mergeCell ref="AY159:BB159"/>
    <mergeCell ref="BD159:BH159"/>
    <mergeCell ref="BD160:BH160"/>
    <mergeCell ref="C161:G161"/>
    <mergeCell ref="H161:L161"/>
    <mergeCell ref="O161:S161"/>
    <mergeCell ref="T161:X161"/>
    <mergeCell ref="AA161:AE161"/>
    <mergeCell ref="AF161:AJ161"/>
    <mergeCell ref="AM161:AQ161"/>
    <mergeCell ref="AR161:AV161"/>
    <mergeCell ref="AY161:BC161"/>
    <mergeCell ref="BD161:BH161"/>
    <mergeCell ref="C160:F160"/>
    <mergeCell ref="H160:L160"/>
    <mergeCell ref="O160:R160"/>
    <mergeCell ref="T160:X160"/>
    <mergeCell ref="AA160:AD160"/>
    <mergeCell ref="AF160:AJ160"/>
    <mergeCell ref="AM160:AP160"/>
    <mergeCell ref="AR160:AV160"/>
    <mergeCell ref="AY160:BB160"/>
    <mergeCell ref="C156:M156"/>
    <mergeCell ref="O156:Y156"/>
    <mergeCell ref="AA156:AK156"/>
    <mergeCell ref="AM156:AW156"/>
    <mergeCell ref="AY156:BI156"/>
    <mergeCell ref="C157:E157"/>
    <mergeCell ref="F157:L157"/>
    <mergeCell ref="M157:M160"/>
    <mergeCell ref="O157:Q157"/>
    <mergeCell ref="R157:X157"/>
    <mergeCell ref="Y157:Y160"/>
    <mergeCell ref="AA157:AC157"/>
    <mergeCell ref="AD157:AJ157"/>
    <mergeCell ref="AK157:AK160"/>
    <mergeCell ref="AM157:AO157"/>
    <mergeCell ref="AP157:AV157"/>
    <mergeCell ref="AW157:AW160"/>
    <mergeCell ref="AY157:BA157"/>
    <mergeCell ref="BB157:BH157"/>
    <mergeCell ref="BI157:BI160"/>
    <mergeCell ref="C158:D158"/>
    <mergeCell ref="F158:L158"/>
    <mergeCell ref="O158:P158"/>
    <mergeCell ref="R158:X158"/>
    <mergeCell ref="AA158:AB158"/>
    <mergeCell ref="AD158:AJ158"/>
    <mergeCell ref="AM158:AN158"/>
    <mergeCell ref="AP158:AV158"/>
    <mergeCell ref="AY158:AZ158"/>
    <mergeCell ref="BB158:BH158"/>
    <mergeCell ref="C159:F159"/>
    <mergeCell ref="H159:L159"/>
    <mergeCell ref="AY154:BA154"/>
    <mergeCell ref="BB152:BH152"/>
    <mergeCell ref="C153:E153"/>
    <mergeCell ref="F153:L153"/>
    <mergeCell ref="O153:Q153"/>
    <mergeCell ref="R153:X153"/>
    <mergeCell ref="AA153:AC153"/>
    <mergeCell ref="AD153:AJ153"/>
    <mergeCell ref="AM153:AO153"/>
    <mergeCell ref="AP153:AV153"/>
    <mergeCell ref="AY153:BA153"/>
    <mergeCell ref="BB153:BH153"/>
    <mergeCell ref="C152:E152"/>
    <mergeCell ref="F152:L152"/>
    <mergeCell ref="O152:Q152"/>
    <mergeCell ref="R152:X152"/>
    <mergeCell ref="AA152:AC152"/>
    <mergeCell ref="AD152:AJ152"/>
    <mergeCell ref="AM152:AO152"/>
    <mergeCell ref="AP152:AV152"/>
    <mergeCell ref="AY152:BA152"/>
    <mergeCell ref="BB154:BH154"/>
    <mergeCell ref="C154:E154"/>
    <mergeCell ref="F154:L154"/>
    <mergeCell ref="O154:Q154"/>
    <mergeCell ref="R154:X154"/>
    <mergeCell ref="AA154:AC154"/>
    <mergeCell ref="AD154:AJ154"/>
    <mergeCell ref="AM154:AO154"/>
    <mergeCell ref="AP154:AV154"/>
    <mergeCell ref="O149:R149"/>
    <mergeCell ref="T149:X149"/>
    <mergeCell ref="AA149:AD149"/>
    <mergeCell ref="AF149:AJ149"/>
    <mergeCell ref="AM149:AP149"/>
    <mergeCell ref="AR149:AV149"/>
    <mergeCell ref="AY149:BB149"/>
    <mergeCell ref="BD149:BH149"/>
    <mergeCell ref="BD150:BH150"/>
    <mergeCell ref="C151:G151"/>
    <mergeCell ref="H151:L151"/>
    <mergeCell ref="O151:S151"/>
    <mergeCell ref="T151:X151"/>
    <mergeCell ref="AA151:AE151"/>
    <mergeCell ref="AF151:AJ151"/>
    <mergeCell ref="AM151:AQ151"/>
    <mergeCell ref="AR151:AV151"/>
    <mergeCell ref="AY151:BC151"/>
    <mergeCell ref="BD151:BH151"/>
    <mergeCell ref="C150:F150"/>
    <mergeCell ref="H150:L150"/>
    <mergeCell ref="O150:R150"/>
    <mergeCell ref="T150:X150"/>
    <mergeCell ref="AA150:AD150"/>
    <mergeCell ref="AF150:AJ150"/>
    <mergeCell ref="AM150:AP150"/>
    <mergeCell ref="AR150:AV150"/>
    <mergeCell ref="AY150:BB150"/>
    <mergeCell ref="C146:M146"/>
    <mergeCell ref="O146:Y146"/>
    <mergeCell ref="AA146:AK146"/>
    <mergeCell ref="AM146:AW146"/>
    <mergeCell ref="AY146:BI146"/>
    <mergeCell ref="C147:E147"/>
    <mergeCell ref="F147:L147"/>
    <mergeCell ref="M147:M150"/>
    <mergeCell ref="O147:Q147"/>
    <mergeCell ref="R147:X147"/>
    <mergeCell ref="Y147:Y150"/>
    <mergeCell ref="AA147:AC147"/>
    <mergeCell ref="AD147:AJ147"/>
    <mergeCell ref="AK147:AK150"/>
    <mergeCell ref="AM147:AO147"/>
    <mergeCell ref="AP147:AV147"/>
    <mergeCell ref="AW147:AW150"/>
    <mergeCell ref="AY147:BA147"/>
    <mergeCell ref="BB147:BH147"/>
    <mergeCell ref="BI147:BI150"/>
    <mergeCell ref="C148:D148"/>
    <mergeCell ref="F148:L148"/>
    <mergeCell ref="O148:P148"/>
    <mergeCell ref="R148:X148"/>
    <mergeCell ref="AA148:AB148"/>
    <mergeCell ref="AD148:AJ148"/>
    <mergeCell ref="AM148:AN148"/>
    <mergeCell ref="AP148:AV148"/>
    <mergeCell ref="AY148:AZ148"/>
    <mergeCell ref="BB148:BH148"/>
    <mergeCell ref="C149:F149"/>
    <mergeCell ref="H149:L149"/>
    <mergeCell ref="AY144:BA144"/>
    <mergeCell ref="BB142:BH142"/>
    <mergeCell ref="C143:E143"/>
    <mergeCell ref="F143:L143"/>
    <mergeCell ref="O143:Q143"/>
    <mergeCell ref="R143:X143"/>
    <mergeCell ref="AA143:AC143"/>
    <mergeCell ref="AD143:AJ143"/>
    <mergeCell ref="AM143:AO143"/>
    <mergeCell ref="AP143:AV143"/>
    <mergeCell ref="AY143:BA143"/>
    <mergeCell ref="BB143:BH143"/>
    <mergeCell ref="C142:E142"/>
    <mergeCell ref="F142:L142"/>
    <mergeCell ref="O142:Q142"/>
    <mergeCell ref="R142:X142"/>
    <mergeCell ref="AA142:AC142"/>
    <mergeCell ref="AD142:AJ142"/>
    <mergeCell ref="AM142:AO142"/>
    <mergeCell ref="AP142:AV142"/>
    <mergeCell ref="AY142:BA142"/>
    <mergeCell ref="BB144:BH144"/>
    <mergeCell ref="C144:E144"/>
    <mergeCell ref="F144:L144"/>
    <mergeCell ref="O144:Q144"/>
    <mergeCell ref="R144:X144"/>
    <mergeCell ref="AA144:AC144"/>
    <mergeCell ref="AD144:AJ144"/>
    <mergeCell ref="AM144:AO144"/>
    <mergeCell ref="AP144:AV144"/>
    <mergeCell ref="O139:R139"/>
    <mergeCell ref="T139:X139"/>
    <mergeCell ref="AA139:AD139"/>
    <mergeCell ref="AF139:AJ139"/>
    <mergeCell ref="AM139:AP139"/>
    <mergeCell ref="AR139:AV139"/>
    <mergeCell ref="AY139:BB139"/>
    <mergeCell ref="BD139:BH139"/>
    <mergeCell ref="BD140:BH140"/>
    <mergeCell ref="C141:G141"/>
    <mergeCell ref="H141:L141"/>
    <mergeCell ref="O141:S141"/>
    <mergeCell ref="T141:X141"/>
    <mergeCell ref="AA141:AE141"/>
    <mergeCell ref="AF141:AJ141"/>
    <mergeCell ref="AM141:AQ141"/>
    <mergeCell ref="AR141:AV141"/>
    <mergeCell ref="AY141:BC141"/>
    <mergeCell ref="BD141:BH141"/>
    <mergeCell ref="C140:F140"/>
    <mergeCell ref="H140:L140"/>
    <mergeCell ref="O140:R140"/>
    <mergeCell ref="T140:X140"/>
    <mergeCell ref="AA140:AD140"/>
    <mergeCell ref="AF140:AJ140"/>
    <mergeCell ref="AM140:AP140"/>
    <mergeCell ref="AR140:AV140"/>
    <mergeCell ref="AY140:BB140"/>
    <mergeCell ref="C136:M136"/>
    <mergeCell ref="O136:Y136"/>
    <mergeCell ref="AA136:AK136"/>
    <mergeCell ref="AM136:AW136"/>
    <mergeCell ref="AY136:BI136"/>
    <mergeCell ref="C137:E137"/>
    <mergeCell ref="F137:L137"/>
    <mergeCell ref="M137:M140"/>
    <mergeCell ref="O137:Q137"/>
    <mergeCell ref="R137:X137"/>
    <mergeCell ref="Y137:Y140"/>
    <mergeCell ref="AA137:AC137"/>
    <mergeCell ref="AD137:AJ137"/>
    <mergeCell ref="AK137:AK140"/>
    <mergeCell ref="AM137:AO137"/>
    <mergeCell ref="AP137:AV137"/>
    <mergeCell ref="AW137:AW140"/>
    <mergeCell ref="AY137:BA137"/>
    <mergeCell ref="BB137:BH137"/>
    <mergeCell ref="BI137:BI140"/>
    <mergeCell ref="C138:D138"/>
    <mergeCell ref="F138:L138"/>
    <mergeCell ref="O138:P138"/>
    <mergeCell ref="R138:X138"/>
    <mergeCell ref="AA138:AB138"/>
    <mergeCell ref="AD138:AJ138"/>
    <mergeCell ref="AM138:AN138"/>
    <mergeCell ref="AP138:AV138"/>
    <mergeCell ref="AY138:AZ138"/>
    <mergeCell ref="BB138:BH138"/>
    <mergeCell ref="C139:F139"/>
    <mergeCell ref="H139:L139"/>
    <mergeCell ref="AY134:BA134"/>
    <mergeCell ref="BB132:BH132"/>
    <mergeCell ref="C133:E133"/>
    <mergeCell ref="F133:L133"/>
    <mergeCell ref="O133:Q133"/>
    <mergeCell ref="R133:X133"/>
    <mergeCell ref="AA133:AC133"/>
    <mergeCell ref="AD133:AJ133"/>
    <mergeCell ref="AM133:AO133"/>
    <mergeCell ref="AP133:AV133"/>
    <mergeCell ref="AY133:BA133"/>
    <mergeCell ref="BB133:BH133"/>
    <mergeCell ref="C132:E132"/>
    <mergeCell ref="F132:L132"/>
    <mergeCell ref="O132:Q132"/>
    <mergeCell ref="R132:X132"/>
    <mergeCell ref="AA132:AC132"/>
    <mergeCell ref="AD132:AJ132"/>
    <mergeCell ref="AM132:AO132"/>
    <mergeCell ref="AP132:AV132"/>
    <mergeCell ref="AY132:BA132"/>
    <mergeCell ref="BB134:BH134"/>
    <mergeCell ref="C134:E134"/>
    <mergeCell ref="F134:L134"/>
    <mergeCell ref="O134:Q134"/>
    <mergeCell ref="R134:X134"/>
    <mergeCell ref="AA134:AC134"/>
    <mergeCell ref="AD134:AJ134"/>
    <mergeCell ref="AM134:AO134"/>
    <mergeCell ref="AP134:AV134"/>
    <mergeCell ref="O129:R129"/>
    <mergeCell ref="T129:X129"/>
    <mergeCell ref="AA129:AD129"/>
    <mergeCell ref="AF129:AJ129"/>
    <mergeCell ref="AM129:AP129"/>
    <mergeCell ref="AR129:AV129"/>
    <mergeCell ref="AY129:BB129"/>
    <mergeCell ref="BD129:BH129"/>
    <mergeCell ref="BD130:BH130"/>
    <mergeCell ref="C131:G131"/>
    <mergeCell ref="H131:L131"/>
    <mergeCell ref="O131:S131"/>
    <mergeCell ref="T131:X131"/>
    <mergeCell ref="AA131:AE131"/>
    <mergeCell ref="AF131:AJ131"/>
    <mergeCell ref="AM131:AQ131"/>
    <mergeCell ref="AR131:AV131"/>
    <mergeCell ref="AY131:BC131"/>
    <mergeCell ref="BD131:BH131"/>
    <mergeCell ref="C130:F130"/>
    <mergeCell ref="H130:L130"/>
    <mergeCell ref="O130:R130"/>
    <mergeCell ref="T130:X130"/>
    <mergeCell ref="AA130:AD130"/>
    <mergeCell ref="AF130:AJ130"/>
    <mergeCell ref="AM130:AP130"/>
    <mergeCell ref="AR130:AV130"/>
    <mergeCell ref="AY130:BB130"/>
    <mergeCell ref="C126:M126"/>
    <mergeCell ref="O126:Y126"/>
    <mergeCell ref="AA126:AK126"/>
    <mergeCell ref="AM126:AW126"/>
    <mergeCell ref="AY126:BI126"/>
    <mergeCell ref="C127:E127"/>
    <mergeCell ref="F127:L127"/>
    <mergeCell ref="M127:M130"/>
    <mergeCell ref="O127:Q127"/>
    <mergeCell ref="R127:X127"/>
    <mergeCell ref="Y127:Y130"/>
    <mergeCell ref="AA127:AC127"/>
    <mergeCell ref="AD127:AJ127"/>
    <mergeCell ref="AK127:AK130"/>
    <mergeCell ref="AM127:AO127"/>
    <mergeCell ref="AP127:AV127"/>
    <mergeCell ref="AW127:AW130"/>
    <mergeCell ref="AY127:BA127"/>
    <mergeCell ref="BB127:BH127"/>
    <mergeCell ref="BI127:BI130"/>
    <mergeCell ref="C128:D128"/>
    <mergeCell ref="F128:L128"/>
    <mergeCell ref="O128:P128"/>
    <mergeCell ref="R128:X128"/>
    <mergeCell ref="AA128:AB128"/>
    <mergeCell ref="AD128:AJ128"/>
    <mergeCell ref="AM128:AN128"/>
    <mergeCell ref="AP128:AV128"/>
    <mergeCell ref="AY128:AZ128"/>
    <mergeCell ref="BB128:BH128"/>
    <mergeCell ref="C129:F129"/>
    <mergeCell ref="H129:L129"/>
    <mergeCell ref="AY124:BA124"/>
    <mergeCell ref="BB122:BH122"/>
    <mergeCell ref="C123:E123"/>
    <mergeCell ref="F123:L123"/>
    <mergeCell ref="O123:Q123"/>
    <mergeCell ref="R123:X123"/>
    <mergeCell ref="AA123:AC123"/>
    <mergeCell ref="AD123:AJ123"/>
    <mergeCell ref="AM123:AO123"/>
    <mergeCell ref="AP123:AV123"/>
    <mergeCell ref="AY123:BA123"/>
    <mergeCell ref="BB123:BH123"/>
    <mergeCell ref="C122:E122"/>
    <mergeCell ref="F122:L122"/>
    <mergeCell ref="O122:Q122"/>
    <mergeCell ref="R122:X122"/>
    <mergeCell ref="AA122:AC122"/>
    <mergeCell ref="AD122:AJ122"/>
    <mergeCell ref="AM122:AO122"/>
    <mergeCell ref="AP122:AV122"/>
    <mergeCell ref="AY122:BA122"/>
    <mergeCell ref="BB124:BH124"/>
    <mergeCell ref="C124:E124"/>
    <mergeCell ref="F124:L124"/>
    <mergeCell ref="O124:Q124"/>
    <mergeCell ref="R124:X124"/>
    <mergeCell ref="AA124:AC124"/>
    <mergeCell ref="AD124:AJ124"/>
    <mergeCell ref="AM124:AO124"/>
    <mergeCell ref="AP124:AV124"/>
    <mergeCell ref="O119:R119"/>
    <mergeCell ref="T119:X119"/>
    <mergeCell ref="AA119:AD119"/>
    <mergeCell ref="AF119:AJ119"/>
    <mergeCell ref="AM119:AP119"/>
    <mergeCell ref="AR119:AV119"/>
    <mergeCell ref="AY119:BB119"/>
    <mergeCell ref="BD119:BH119"/>
    <mergeCell ref="BD120:BH120"/>
    <mergeCell ref="C121:G121"/>
    <mergeCell ref="H121:L121"/>
    <mergeCell ref="O121:S121"/>
    <mergeCell ref="T121:X121"/>
    <mergeCell ref="AA121:AE121"/>
    <mergeCell ref="AF121:AJ121"/>
    <mergeCell ref="AM121:AQ121"/>
    <mergeCell ref="AR121:AV121"/>
    <mergeCell ref="AY121:BC121"/>
    <mergeCell ref="BD121:BH121"/>
    <mergeCell ref="C120:F120"/>
    <mergeCell ref="H120:L120"/>
    <mergeCell ref="O120:R120"/>
    <mergeCell ref="T120:X120"/>
    <mergeCell ref="AA120:AD120"/>
    <mergeCell ref="AF120:AJ120"/>
    <mergeCell ref="AM120:AP120"/>
    <mergeCell ref="AR120:AV120"/>
    <mergeCell ref="AY120:BB120"/>
    <mergeCell ref="C116:M116"/>
    <mergeCell ref="O116:Y116"/>
    <mergeCell ref="AA116:AK116"/>
    <mergeCell ref="AM116:AW116"/>
    <mergeCell ref="AY116:BI116"/>
    <mergeCell ref="C117:E117"/>
    <mergeCell ref="F117:L117"/>
    <mergeCell ref="M117:M120"/>
    <mergeCell ref="O117:Q117"/>
    <mergeCell ref="R117:X117"/>
    <mergeCell ref="Y117:Y120"/>
    <mergeCell ref="AA117:AC117"/>
    <mergeCell ref="AD117:AJ117"/>
    <mergeCell ref="AK117:AK120"/>
    <mergeCell ref="AM117:AO117"/>
    <mergeCell ref="AP117:AV117"/>
    <mergeCell ref="AW117:AW120"/>
    <mergeCell ref="AY117:BA117"/>
    <mergeCell ref="BB117:BH117"/>
    <mergeCell ref="BI117:BI120"/>
    <mergeCell ref="C118:D118"/>
    <mergeCell ref="F118:L118"/>
    <mergeCell ref="O118:P118"/>
    <mergeCell ref="R118:X118"/>
    <mergeCell ref="AA118:AB118"/>
    <mergeCell ref="AD118:AJ118"/>
    <mergeCell ref="AM118:AN118"/>
    <mergeCell ref="AP118:AV118"/>
    <mergeCell ref="AY118:AZ118"/>
    <mergeCell ref="BB118:BH118"/>
    <mergeCell ref="C119:F119"/>
    <mergeCell ref="H119:L119"/>
    <mergeCell ref="AY114:BA114"/>
    <mergeCell ref="BB112:BH112"/>
    <mergeCell ref="C113:E113"/>
    <mergeCell ref="F113:L113"/>
    <mergeCell ref="O113:Q113"/>
    <mergeCell ref="R113:X113"/>
    <mergeCell ref="AA113:AC113"/>
    <mergeCell ref="AD113:AJ113"/>
    <mergeCell ref="AM113:AO113"/>
    <mergeCell ref="AP113:AV113"/>
    <mergeCell ref="AY113:BA113"/>
    <mergeCell ref="BB113:BH113"/>
    <mergeCell ref="C112:E112"/>
    <mergeCell ref="F112:L112"/>
    <mergeCell ref="O112:Q112"/>
    <mergeCell ref="R112:X112"/>
    <mergeCell ref="AA112:AC112"/>
    <mergeCell ref="AD112:AJ112"/>
    <mergeCell ref="AM112:AO112"/>
    <mergeCell ref="AP112:AV112"/>
    <mergeCell ref="AY112:BA112"/>
    <mergeCell ref="BB114:BH114"/>
    <mergeCell ref="C114:E114"/>
    <mergeCell ref="F114:L114"/>
    <mergeCell ref="O114:Q114"/>
    <mergeCell ref="R114:X114"/>
    <mergeCell ref="AA114:AC114"/>
    <mergeCell ref="AD114:AJ114"/>
    <mergeCell ref="AM114:AO114"/>
    <mergeCell ref="AP114:AV114"/>
    <mergeCell ref="O109:R109"/>
    <mergeCell ref="T109:X109"/>
    <mergeCell ref="AA109:AD109"/>
    <mergeCell ref="AF109:AJ109"/>
    <mergeCell ref="AM109:AP109"/>
    <mergeCell ref="AR109:AV109"/>
    <mergeCell ref="AY109:BB109"/>
    <mergeCell ref="BD109:BH109"/>
    <mergeCell ref="BD110:BH110"/>
    <mergeCell ref="C111:G111"/>
    <mergeCell ref="H111:L111"/>
    <mergeCell ref="O111:S111"/>
    <mergeCell ref="T111:X111"/>
    <mergeCell ref="AA111:AE111"/>
    <mergeCell ref="AF111:AJ111"/>
    <mergeCell ref="AM111:AQ111"/>
    <mergeCell ref="AR111:AV111"/>
    <mergeCell ref="AY111:BC111"/>
    <mergeCell ref="BD111:BH111"/>
    <mergeCell ref="C110:F110"/>
    <mergeCell ref="H110:L110"/>
    <mergeCell ref="O110:R110"/>
    <mergeCell ref="T110:X110"/>
    <mergeCell ref="AA110:AD110"/>
    <mergeCell ref="AF110:AJ110"/>
    <mergeCell ref="AM110:AP110"/>
    <mergeCell ref="AR110:AV110"/>
    <mergeCell ref="AY110:BB110"/>
    <mergeCell ref="C106:M106"/>
    <mergeCell ref="O106:Y106"/>
    <mergeCell ref="AA106:AK106"/>
    <mergeCell ref="AM106:AW106"/>
    <mergeCell ref="AY106:BI106"/>
    <mergeCell ref="C107:E107"/>
    <mergeCell ref="F107:L107"/>
    <mergeCell ref="M107:M110"/>
    <mergeCell ref="O107:Q107"/>
    <mergeCell ref="R107:X107"/>
    <mergeCell ref="Y107:Y110"/>
    <mergeCell ref="AA107:AC107"/>
    <mergeCell ref="AD107:AJ107"/>
    <mergeCell ref="AK107:AK110"/>
    <mergeCell ref="AM107:AO107"/>
    <mergeCell ref="AP107:AV107"/>
    <mergeCell ref="AW107:AW110"/>
    <mergeCell ref="AY107:BA107"/>
    <mergeCell ref="BB107:BH107"/>
    <mergeCell ref="BI107:BI110"/>
    <mergeCell ref="C108:D108"/>
    <mergeCell ref="F108:L108"/>
    <mergeCell ref="O108:P108"/>
    <mergeCell ref="R108:X108"/>
    <mergeCell ref="AA108:AB108"/>
    <mergeCell ref="AD108:AJ108"/>
    <mergeCell ref="AM108:AN108"/>
    <mergeCell ref="AP108:AV108"/>
    <mergeCell ref="AY108:AZ108"/>
    <mergeCell ref="BB108:BH108"/>
    <mergeCell ref="C109:F109"/>
    <mergeCell ref="H109:L109"/>
    <mergeCell ref="AY101:BA101"/>
    <mergeCell ref="BB99:BH99"/>
    <mergeCell ref="C100:E100"/>
    <mergeCell ref="F100:L100"/>
    <mergeCell ref="O100:Q100"/>
    <mergeCell ref="R100:X100"/>
    <mergeCell ref="AA100:AC100"/>
    <mergeCell ref="AD100:AJ100"/>
    <mergeCell ref="AM100:AO100"/>
    <mergeCell ref="AP100:AV100"/>
    <mergeCell ref="AY100:BA100"/>
    <mergeCell ref="BB100:BH100"/>
    <mergeCell ref="C99:E99"/>
    <mergeCell ref="F99:L99"/>
    <mergeCell ref="O99:Q99"/>
    <mergeCell ref="R99:X99"/>
    <mergeCell ref="AA99:AC99"/>
    <mergeCell ref="AD99:AJ99"/>
    <mergeCell ref="AM99:AO99"/>
    <mergeCell ref="AP99:AV99"/>
    <mergeCell ref="AY99:BA99"/>
    <mergeCell ref="BB101:BH101"/>
    <mergeCell ref="C101:E101"/>
    <mergeCell ref="F101:L101"/>
    <mergeCell ref="O101:Q101"/>
    <mergeCell ref="R101:X101"/>
    <mergeCell ref="AA101:AC101"/>
    <mergeCell ref="AD101:AJ101"/>
    <mergeCell ref="AM101:AO101"/>
    <mergeCell ref="AP101:AV101"/>
    <mergeCell ref="C98:G98"/>
    <mergeCell ref="H98:L98"/>
    <mergeCell ref="O98:S98"/>
    <mergeCell ref="T98:X98"/>
    <mergeCell ref="AA98:AE98"/>
    <mergeCell ref="AF98:AJ98"/>
    <mergeCell ref="AM98:AQ98"/>
    <mergeCell ref="AR98:AV98"/>
    <mergeCell ref="AY98:BC98"/>
    <mergeCell ref="BD98:BH98"/>
    <mergeCell ref="C97:F97"/>
    <mergeCell ref="H97:L97"/>
    <mergeCell ref="O97:R97"/>
    <mergeCell ref="T97:X97"/>
    <mergeCell ref="AA97:AD97"/>
    <mergeCell ref="AF97:AJ97"/>
    <mergeCell ref="AM97:AP97"/>
    <mergeCell ref="AR97:AV97"/>
    <mergeCell ref="AY97:BB97"/>
    <mergeCell ref="AW94:AW97"/>
    <mergeCell ref="AY94:BA94"/>
    <mergeCell ref="BB94:BH94"/>
    <mergeCell ref="AA95:AB95"/>
    <mergeCell ref="AD95:AJ95"/>
    <mergeCell ref="AM95:AN95"/>
    <mergeCell ref="AP95:AV95"/>
    <mergeCell ref="AY95:AZ95"/>
    <mergeCell ref="BB95:BH95"/>
    <mergeCell ref="C96:F96"/>
    <mergeCell ref="H96:L96"/>
    <mergeCell ref="O96:R96"/>
    <mergeCell ref="T96:X96"/>
    <mergeCell ref="AA96:AD96"/>
    <mergeCell ref="AF96:AJ96"/>
    <mergeCell ref="AM96:AP96"/>
    <mergeCell ref="AR96:AV96"/>
    <mergeCell ref="AY96:BB96"/>
    <mergeCell ref="BD96:BH96"/>
    <mergeCell ref="C93:M93"/>
    <mergeCell ref="O93:Y93"/>
    <mergeCell ref="AA93:AK93"/>
    <mergeCell ref="AM93:AW93"/>
    <mergeCell ref="AY93:BI93"/>
    <mergeCell ref="C94:E94"/>
    <mergeCell ref="F94:L94"/>
    <mergeCell ref="M94:M97"/>
    <mergeCell ref="O94:Q94"/>
    <mergeCell ref="R94:X94"/>
    <mergeCell ref="Y94:Y97"/>
    <mergeCell ref="AA94:AC94"/>
    <mergeCell ref="AD94:AJ94"/>
    <mergeCell ref="AK94:AK97"/>
    <mergeCell ref="AM94:AO94"/>
    <mergeCell ref="AP94:AV94"/>
    <mergeCell ref="BI94:BI97"/>
    <mergeCell ref="C95:D95"/>
    <mergeCell ref="F95:L95"/>
    <mergeCell ref="O95:P95"/>
    <mergeCell ref="R95:X95"/>
    <mergeCell ref="BD97:BH97"/>
    <mergeCell ref="AM70:AO70"/>
    <mergeCell ref="AP70:AV70"/>
    <mergeCell ref="AM71:AO71"/>
    <mergeCell ref="AP71:AV71"/>
    <mergeCell ref="AY68:BC68"/>
    <mergeCell ref="BD68:BH68"/>
    <mergeCell ref="AY69:BA69"/>
    <mergeCell ref="BB69:BH69"/>
    <mergeCell ref="AY70:BA70"/>
    <mergeCell ref="BB70:BH70"/>
    <mergeCell ref="O71:Q71"/>
    <mergeCell ref="R71:X71"/>
    <mergeCell ref="AA68:AE68"/>
    <mergeCell ref="AF68:AJ68"/>
    <mergeCell ref="AA69:AC69"/>
    <mergeCell ref="AD69:AJ69"/>
    <mergeCell ref="AA70:AC70"/>
    <mergeCell ref="AD70:AJ70"/>
    <mergeCell ref="AA71:AC71"/>
    <mergeCell ref="AD71:AJ71"/>
    <mergeCell ref="O69:Q69"/>
    <mergeCell ref="R69:X69"/>
    <mergeCell ref="O70:Q70"/>
    <mergeCell ref="R70:X70"/>
    <mergeCell ref="C71:E71"/>
    <mergeCell ref="F71:L71"/>
    <mergeCell ref="AP75:AV75"/>
    <mergeCell ref="AY63:BI63"/>
    <mergeCell ref="AY64:BA64"/>
    <mergeCell ref="BB64:BH64"/>
    <mergeCell ref="BI64:BI67"/>
    <mergeCell ref="AY65:AZ65"/>
    <mergeCell ref="BB65:BH65"/>
    <mergeCell ref="AY66:BB66"/>
    <mergeCell ref="BD66:BH66"/>
    <mergeCell ref="AY67:BB67"/>
    <mergeCell ref="BD67:BH67"/>
    <mergeCell ref="AM63:AW63"/>
    <mergeCell ref="AM64:AO64"/>
    <mergeCell ref="AP64:AV64"/>
    <mergeCell ref="AW64:AW67"/>
    <mergeCell ref="AM65:AN65"/>
    <mergeCell ref="AP65:AV65"/>
    <mergeCell ref="AM66:AP66"/>
    <mergeCell ref="AR66:AV66"/>
    <mergeCell ref="AM67:AP67"/>
    <mergeCell ref="AR67:AV67"/>
    <mergeCell ref="AA63:AK63"/>
    <mergeCell ref="AA64:AC64"/>
    <mergeCell ref="AD64:AJ64"/>
    <mergeCell ref="AY71:BA71"/>
    <mergeCell ref="BB71:BH71"/>
    <mergeCell ref="AM68:AQ68"/>
    <mergeCell ref="AR68:AV68"/>
    <mergeCell ref="AM69:AO69"/>
    <mergeCell ref="AP69:AV69"/>
    <mergeCell ref="C2:AP2"/>
    <mergeCell ref="C63:M63"/>
    <mergeCell ref="C64:E64"/>
    <mergeCell ref="F64:L64"/>
    <mergeCell ref="M64:M67"/>
    <mergeCell ref="C65:D65"/>
    <mergeCell ref="F65:L65"/>
    <mergeCell ref="C66:F66"/>
    <mergeCell ref="H66:L66"/>
    <mergeCell ref="C67:F67"/>
    <mergeCell ref="H67:L67"/>
    <mergeCell ref="C20:E20"/>
    <mergeCell ref="F20:L20"/>
    <mergeCell ref="C48:G48"/>
    <mergeCell ref="H48:L48"/>
    <mergeCell ref="C49:E49"/>
    <mergeCell ref="C68:G68"/>
    <mergeCell ref="H68:L68"/>
    <mergeCell ref="C24:E24"/>
    <mergeCell ref="O63:Y63"/>
    <mergeCell ref="O64:Q64"/>
    <mergeCell ref="R64:X64"/>
    <mergeCell ref="Y64:Y67"/>
    <mergeCell ref="O65:P65"/>
    <mergeCell ref="R65:X65"/>
    <mergeCell ref="O66:R66"/>
    <mergeCell ref="T66:X66"/>
    <mergeCell ref="O67:R67"/>
    <mergeCell ref="T67:X67"/>
    <mergeCell ref="O68:S68"/>
    <mergeCell ref="T68:X68"/>
    <mergeCell ref="C4:Z5"/>
    <mergeCell ref="C69:E69"/>
    <mergeCell ref="F69:L69"/>
    <mergeCell ref="C70:E70"/>
    <mergeCell ref="F70:L70"/>
    <mergeCell ref="AK64:AK67"/>
    <mergeCell ref="AA65:AB65"/>
    <mergeCell ref="AD65:AJ65"/>
    <mergeCell ref="AA66:AD66"/>
    <mergeCell ref="AF66:AJ66"/>
    <mergeCell ref="AA67:AD67"/>
    <mergeCell ref="AF67:AJ67"/>
    <mergeCell ref="AD14:AJ14"/>
    <mergeCell ref="AK14:AK17"/>
    <mergeCell ref="AA15:AB15"/>
    <mergeCell ref="AD15:AJ15"/>
    <mergeCell ref="AA16:AD16"/>
    <mergeCell ref="AF16:AJ16"/>
    <mergeCell ref="AA17:AD17"/>
    <mergeCell ref="AF17:AJ17"/>
    <mergeCell ref="O20:Q20"/>
    <mergeCell ref="R20:X20"/>
    <mergeCell ref="O19:Q19"/>
    <mergeCell ref="R19:X19"/>
    <mergeCell ref="AA20:AC20"/>
    <mergeCell ref="AD20:AJ20"/>
    <mergeCell ref="AA18:AE18"/>
    <mergeCell ref="AF18:AJ18"/>
    <mergeCell ref="AA19:AC19"/>
    <mergeCell ref="AD19:AJ19"/>
    <mergeCell ref="O18:S18"/>
    <mergeCell ref="T18:X18"/>
    <mergeCell ref="C18:G18"/>
    <mergeCell ref="AA13:AK13"/>
    <mergeCell ref="AA14:AC14"/>
    <mergeCell ref="AY13:BI13"/>
    <mergeCell ref="AY14:BA14"/>
    <mergeCell ref="BB14:BH14"/>
    <mergeCell ref="AL4:BI5"/>
    <mergeCell ref="O13:Y13"/>
    <mergeCell ref="O14:Q14"/>
    <mergeCell ref="R14:X14"/>
    <mergeCell ref="Y14:Y17"/>
    <mergeCell ref="O15:P15"/>
    <mergeCell ref="R15:X15"/>
    <mergeCell ref="O16:R16"/>
    <mergeCell ref="T16:X16"/>
    <mergeCell ref="O17:R17"/>
    <mergeCell ref="T17:X17"/>
    <mergeCell ref="C13:M13"/>
    <mergeCell ref="C14:E14"/>
    <mergeCell ref="F14:L14"/>
    <mergeCell ref="M14:M17"/>
    <mergeCell ref="C15:D15"/>
    <mergeCell ref="F15:L15"/>
    <mergeCell ref="C16:F16"/>
    <mergeCell ref="H16:L16"/>
    <mergeCell ref="C17:F17"/>
    <mergeCell ref="H17:L17"/>
    <mergeCell ref="C8:BI10"/>
    <mergeCell ref="BI14:BI17"/>
    <mergeCell ref="AY15:AZ15"/>
    <mergeCell ref="BB15:BH15"/>
    <mergeCell ref="AY16:BB16"/>
    <mergeCell ref="BD16:BH16"/>
    <mergeCell ref="AY17:BB17"/>
    <mergeCell ref="BD17:BH17"/>
    <mergeCell ref="AM13:AW13"/>
    <mergeCell ref="AM14:AO14"/>
    <mergeCell ref="AP14:AV14"/>
    <mergeCell ref="AW14:AW17"/>
    <mergeCell ref="AM15:AN15"/>
    <mergeCell ref="AP15:AV15"/>
    <mergeCell ref="AM16:AP16"/>
    <mergeCell ref="AR16:AV16"/>
    <mergeCell ref="AM17:AP17"/>
    <mergeCell ref="AR17:AV17"/>
    <mergeCell ref="AY21:BA21"/>
    <mergeCell ref="BB21:BH21"/>
    <mergeCell ref="C23:M23"/>
    <mergeCell ref="O23:Y23"/>
    <mergeCell ref="AA23:AK23"/>
    <mergeCell ref="AM23:AW23"/>
    <mergeCell ref="AY23:BI23"/>
    <mergeCell ref="AM21:AO21"/>
    <mergeCell ref="AP21:AV21"/>
    <mergeCell ref="AA21:AC21"/>
    <mergeCell ref="AD21:AJ21"/>
    <mergeCell ref="O21:Q21"/>
    <mergeCell ref="R21:X21"/>
    <mergeCell ref="C21:E21"/>
    <mergeCell ref="F21:L21"/>
    <mergeCell ref="AY18:BC18"/>
    <mergeCell ref="BD18:BH18"/>
    <mergeCell ref="AY19:BA19"/>
    <mergeCell ref="BB19:BH19"/>
    <mergeCell ref="AM18:AQ18"/>
    <mergeCell ref="AR18:AV18"/>
    <mergeCell ref="AM19:AO19"/>
    <mergeCell ref="AP19:AV19"/>
    <mergeCell ref="AM20:AO20"/>
    <mergeCell ref="AP20:AV20"/>
    <mergeCell ref="AY20:BA20"/>
    <mergeCell ref="BB20:BH20"/>
    <mergeCell ref="H18:L18"/>
    <mergeCell ref="C19:E19"/>
    <mergeCell ref="F19:L19"/>
    <mergeCell ref="F24:L24"/>
    <mergeCell ref="M24:M27"/>
    <mergeCell ref="O24:Q24"/>
    <mergeCell ref="R24:X24"/>
    <mergeCell ref="C25:D25"/>
    <mergeCell ref="F25:L25"/>
    <mergeCell ref="O25:P25"/>
    <mergeCell ref="R25:X25"/>
    <mergeCell ref="C26:F26"/>
    <mergeCell ref="H26:L26"/>
    <mergeCell ref="O26:R26"/>
    <mergeCell ref="T26:X26"/>
    <mergeCell ref="C27:F27"/>
    <mergeCell ref="H27:L27"/>
    <mergeCell ref="O27:R27"/>
    <mergeCell ref="T27:X27"/>
    <mergeCell ref="Y24:Y27"/>
    <mergeCell ref="BI24:BI27"/>
    <mergeCell ref="AP25:AV25"/>
    <mergeCell ref="AY25:AZ25"/>
    <mergeCell ref="BB25:BH25"/>
    <mergeCell ref="AM26:AP26"/>
    <mergeCell ref="AR26:AV26"/>
    <mergeCell ref="AY26:BB26"/>
    <mergeCell ref="BD26:BH26"/>
    <mergeCell ref="AY27:BB27"/>
    <mergeCell ref="BD27:BH27"/>
    <mergeCell ref="AM24:AO24"/>
    <mergeCell ref="AM25:AN25"/>
    <mergeCell ref="AA27:AD27"/>
    <mergeCell ref="AF27:AJ27"/>
    <mergeCell ref="AM27:AP27"/>
    <mergeCell ref="AR27:AV27"/>
    <mergeCell ref="AP24:AV24"/>
    <mergeCell ref="AW24:AW27"/>
    <mergeCell ref="AY24:BA24"/>
    <mergeCell ref="BB24:BH24"/>
    <mergeCell ref="AA24:AC24"/>
    <mergeCell ref="AD24:AJ24"/>
    <mergeCell ref="AK24:AK27"/>
    <mergeCell ref="AA25:AB25"/>
    <mergeCell ref="AD25:AJ25"/>
    <mergeCell ref="AA26:AD26"/>
    <mergeCell ref="AF26:AJ26"/>
    <mergeCell ref="AF28:AJ28"/>
    <mergeCell ref="AM28:AQ28"/>
    <mergeCell ref="AR28:AV28"/>
    <mergeCell ref="AY28:BC28"/>
    <mergeCell ref="BD28:BH28"/>
    <mergeCell ref="C28:G28"/>
    <mergeCell ref="H28:L28"/>
    <mergeCell ref="O28:S28"/>
    <mergeCell ref="T28:X28"/>
    <mergeCell ref="AA28:AE28"/>
    <mergeCell ref="AD29:AJ29"/>
    <mergeCell ref="AM29:AO29"/>
    <mergeCell ref="AP29:AV29"/>
    <mergeCell ref="AY29:BA29"/>
    <mergeCell ref="BB29:BH29"/>
    <mergeCell ref="C29:E29"/>
    <mergeCell ref="F29:L29"/>
    <mergeCell ref="O29:Q29"/>
    <mergeCell ref="R29:X29"/>
    <mergeCell ref="AA29:AC29"/>
    <mergeCell ref="F40:L40"/>
    <mergeCell ref="C33:M33"/>
    <mergeCell ref="C34:E34"/>
    <mergeCell ref="F34:L34"/>
    <mergeCell ref="M34:M37"/>
    <mergeCell ref="C35:D35"/>
    <mergeCell ref="F35:L35"/>
    <mergeCell ref="C36:F36"/>
    <mergeCell ref="H36:L36"/>
    <mergeCell ref="C37:F37"/>
    <mergeCell ref="H37:L37"/>
    <mergeCell ref="AA38:AE38"/>
    <mergeCell ref="AD30:AJ30"/>
    <mergeCell ref="AM30:AO30"/>
    <mergeCell ref="AP30:AV30"/>
    <mergeCell ref="AY30:BA30"/>
    <mergeCell ref="BB30:BH30"/>
    <mergeCell ref="C30:E30"/>
    <mergeCell ref="F30:L30"/>
    <mergeCell ref="O30:Q30"/>
    <mergeCell ref="R30:X30"/>
    <mergeCell ref="AA30:AC30"/>
    <mergeCell ref="AD31:AJ31"/>
    <mergeCell ref="AM31:AO31"/>
    <mergeCell ref="AP31:AV31"/>
    <mergeCell ref="AY31:BA31"/>
    <mergeCell ref="BB31:BH31"/>
    <mergeCell ref="C31:E31"/>
    <mergeCell ref="F31:L31"/>
    <mergeCell ref="O31:Q31"/>
    <mergeCell ref="R31:X31"/>
    <mergeCell ref="AA31:AC31"/>
    <mergeCell ref="AM38:AQ38"/>
    <mergeCell ref="AR38:AV38"/>
    <mergeCell ref="AY38:BC38"/>
    <mergeCell ref="BD38:BH38"/>
    <mergeCell ref="F41:L41"/>
    <mergeCell ref="C43:M43"/>
    <mergeCell ref="C44:E44"/>
    <mergeCell ref="F44:L44"/>
    <mergeCell ref="M44:M47"/>
    <mergeCell ref="C45:D45"/>
    <mergeCell ref="F45:L45"/>
    <mergeCell ref="C46:F46"/>
    <mergeCell ref="H46:L46"/>
    <mergeCell ref="C47:F47"/>
    <mergeCell ref="H47:L47"/>
    <mergeCell ref="C53:M53"/>
    <mergeCell ref="BB39:BH39"/>
    <mergeCell ref="AM40:AO40"/>
    <mergeCell ref="AP40:AV40"/>
    <mergeCell ref="AY40:BA40"/>
    <mergeCell ref="BB40:BH40"/>
    <mergeCell ref="AM39:AO39"/>
    <mergeCell ref="AP39:AV39"/>
    <mergeCell ref="AY39:BA39"/>
    <mergeCell ref="AP41:AV41"/>
    <mergeCell ref="AY41:BA41"/>
    <mergeCell ref="BB41:BH41"/>
    <mergeCell ref="AY43:BI43"/>
    <mergeCell ref="AM41:AO41"/>
    <mergeCell ref="BI44:BI47"/>
    <mergeCell ref="AM45:AN45"/>
    <mergeCell ref="C38:G38"/>
    <mergeCell ref="F55:L55"/>
    <mergeCell ref="C56:F56"/>
    <mergeCell ref="H56:L56"/>
    <mergeCell ref="C57:F57"/>
    <mergeCell ref="H57:L57"/>
    <mergeCell ref="F49:L49"/>
    <mergeCell ref="C50:E50"/>
    <mergeCell ref="F50:L50"/>
    <mergeCell ref="C41:E41"/>
    <mergeCell ref="C61:E61"/>
    <mergeCell ref="F61:L61"/>
    <mergeCell ref="O33:Y33"/>
    <mergeCell ref="AA33:AK33"/>
    <mergeCell ref="AA39:AC39"/>
    <mergeCell ref="AD39:AJ39"/>
    <mergeCell ref="O41:Q41"/>
    <mergeCell ref="R41:X41"/>
    <mergeCell ref="AA41:AC41"/>
    <mergeCell ref="AD41:AJ41"/>
    <mergeCell ref="O45:P45"/>
    <mergeCell ref="R45:X45"/>
    <mergeCell ref="AA45:AB45"/>
    <mergeCell ref="AD45:AJ45"/>
    <mergeCell ref="O51:Q51"/>
    <mergeCell ref="R51:X51"/>
    <mergeCell ref="AA51:AC51"/>
    <mergeCell ref="AD51:AJ51"/>
    <mergeCell ref="AF38:AJ38"/>
    <mergeCell ref="H38:L38"/>
    <mergeCell ref="C39:E39"/>
    <mergeCell ref="F39:L39"/>
    <mergeCell ref="C40:E40"/>
    <mergeCell ref="O37:R37"/>
    <mergeCell ref="T37:X37"/>
    <mergeCell ref="AA37:AD37"/>
    <mergeCell ref="AF37:AJ37"/>
    <mergeCell ref="AM37:AP37"/>
    <mergeCell ref="AR37:AV37"/>
    <mergeCell ref="O39:Q39"/>
    <mergeCell ref="R39:X39"/>
    <mergeCell ref="C58:G58"/>
    <mergeCell ref="H58:L58"/>
    <mergeCell ref="C59:E59"/>
    <mergeCell ref="F59:L59"/>
    <mergeCell ref="C60:E60"/>
    <mergeCell ref="F60:L60"/>
    <mergeCell ref="C51:E51"/>
    <mergeCell ref="F51:L51"/>
    <mergeCell ref="O38:S38"/>
    <mergeCell ref="T38:X38"/>
    <mergeCell ref="O43:Y43"/>
    <mergeCell ref="AA43:AK43"/>
    <mergeCell ref="AM43:AW43"/>
    <mergeCell ref="AA47:AD47"/>
    <mergeCell ref="AF47:AJ47"/>
    <mergeCell ref="AM47:AP47"/>
    <mergeCell ref="O40:Q40"/>
    <mergeCell ref="R40:X40"/>
    <mergeCell ref="AA40:AC40"/>
    <mergeCell ref="AD40:AJ40"/>
    <mergeCell ref="C54:E54"/>
    <mergeCell ref="F54:L54"/>
    <mergeCell ref="M54:M57"/>
    <mergeCell ref="C55:D55"/>
    <mergeCell ref="AY33:BI33"/>
    <mergeCell ref="O34:Q34"/>
    <mergeCell ref="R34:X34"/>
    <mergeCell ref="Y34:Y37"/>
    <mergeCell ref="AA34:AC34"/>
    <mergeCell ref="AD34:AJ34"/>
    <mergeCell ref="AK34:AK37"/>
    <mergeCell ref="AM34:AO34"/>
    <mergeCell ref="AP34:AV34"/>
    <mergeCell ref="AW34:AW37"/>
    <mergeCell ref="AY34:BA34"/>
    <mergeCell ref="BB34:BH34"/>
    <mergeCell ref="BI34:BI37"/>
    <mergeCell ref="O35:P35"/>
    <mergeCell ref="R35:X35"/>
    <mergeCell ref="AA35:AB35"/>
    <mergeCell ref="AY35:AZ35"/>
    <mergeCell ref="BB35:BH35"/>
    <mergeCell ref="O36:R36"/>
    <mergeCell ref="T36:X36"/>
    <mergeCell ref="AA36:AD36"/>
    <mergeCell ref="AF36:AJ36"/>
    <mergeCell ref="AM36:AP36"/>
    <mergeCell ref="AR36:AV36"/>
    <mergeCell ref="AY36:BB36"/>
    <mergeCell ref="BD36:BH36"/>
    <mergeCell ref="AY37:BB37"/>
    <mergeCell ref="BD37:BH37"/>
    <mergeCell ref="AM33:AW33"/>
    <mergeCell ref="AD35:AJ35"/>
    <mergeCell ref="AM35:AN35"/>
    <mergeCell ref="AP35:AV35"/>
    <mergeCell ref="AP45:AV45"/>
    <mergeCell ref="AY45:AZ45"/>
    <mergeCell ref="BB45:BH45"/>
    <mergeCell ref="O46:R46"/>
    <mergeCell ref="T46:X46"/>
    <mergeCell ref="AA46:AD46"/>
    <mergeCell ref="AF46:AJ46"/>
    <mergeCell ref="AM46:AP46"/>
    <mergeCell ref="AR46:AV46"/>
    <mergeCell ref="AK44:AK47"/>
    <mergeCell ref="AM44:AO44"/>
    <mergeCell ref="AP44:AV44"/>
    <mergeCell ref="AW44:AW47"/>
    <mergeCell ref="AY44:BA44"/>
    <mergeCell ref="AY46:BB46"/>
    <mergeCell ref="O44:Q44"/>
    <mergeCell ref="R44:X44"/>
    <mergeCell ref="BD46:BH46"/>
    <mergeCell ref="O47:R47"/>
    <mergeCell ref="T47:X47"/>
    <mergeCell ref="AR47:AV47"/>
    <mergeCell ref="AY47:BB47"/>
    <mergeCell ref="BD47:BH47"/>
    <mergeCell ref="Y44:Y47"/>
    <mergeCell ref="AA44:AC44"/>
    <mergeCell ref="AD44:AJ44"/>
    <mergeCell ref="BB44:BH44"/>
    <mergeCell ref="AR48:AV48"/>
    <mergeCell ref="AY48:BC48"/>
    <mergeCell ref="BD48:BH48"/>
    <mergeCell ref="O49:Q49"/>
    <mergeCell ref="R49:X49"/>
    <mergeCell ref="AA49:AC49"/>
    <mergeCell ref="AD49:AJ49"/>
    <mergeCell ref="AM49:AO49"/>
    <mergeCell ref="AP49:AV49"/>
    <mergeCell ref="AY49:BA49"/>
    <mergeCell ref="BB49:BH49"/>
    <mergeCell ref="O48:S48"/>
    <mergeCell ref="T48:X48"/>
    <mergeCell ref="AA48:AE48"/>
    <mergeCell ref="AF48:AJ48"/>
    <mergeCell ref="AM48:AQ48"/>
    <mergeCell ref="AP50:AV50"/>
    <mergeCell ref="AY50:BA50"/>
    <mergeCell ref="BB50:BH50"/>
    <mergeCell ref="AM51:AO51"/>
    <mergeCell ref="AP51:AV51"/>
    <mergeCell ref="AY51:BA51"/>
    <mergeCell ref="BB51:BH51"/>
    <mergeCell ref="O50:Q50"/>
    <mergeCell ref="R50:X50"/>
    <mergeCell ref="AA50:AC50"/>
    <mergeCell ref="AD50:AJ50"/>
    <mergeCell ref="AM50:AO50"/>
    <mergeCell ref="O53:Y53"/>
    <mergeCell ref="AA53:AK53"/>
    <mergeCell ref="AM53:AW53"/>
    <mergeCell ref="AY53:BI53"/>
    <mergeCell ref="O54:Q54"/>
    <mergeCell ref="R54:X54"/>
    <mergeCell ref="Y54:Y57"/>
    <mergeCell ref="AA54:AC54"/>
    <mergeCell ref="AD54:AJ54"/>
    <mergeCell ref="AK54:AK57"/>
    <mergeCell ref="AM54:AO54"/>
    <mergeCell ref="AP54:AV54"/>
    <mergeCell ref="AW54:AW57"/>
    <mergeCell ref="AY54:BA54"/>
    <mergeCell ref="BB54:BH54"/>
    <mergeCell ref="BI54:BI57"/>
    <mergeCell ref="AP55:AV55"/>
    <mergeCell ref="AY55:AZ55"/>
    <mergeCell ref="BB55:BH55"/>
    <mergeCell ref="O56:R56"/>
    <mergeCell ref="T56:X56"/>
    <mergeCell ref="AA56:AD56"/>
    <mergeCell ref="AF56:AJ56"/>
    <mergeCell ref="AM56:AP56"/>
    <mergeCell ref="AR56:AV56"/>
    <mergeCell ref="AY56:BB56"/>
    <mergeCell ref="BD56:BH56"/>
    <mergeCell ref="O55:P55"/>
    <mergeCell ref="R55:X55"/>
    <mergeCell ref="AA55:AB55"/>
    <mergeCell ref="AD55:AJ55"/>
    <mergeCell ref="AM55:AN55"/>
    <mergeCell ref="AR57:AV57"/>
    <mergeCell ref="AY57:BB57"/>
    <mergeCell ref="BD57:BH57"/>
    <mergeCell ref="O58:S58"/>
    <mergeCell ref="T58:X58"/>
    <mergeCell ref="AA58:AE58"/>
    <mergeCell ref="AF58:AJ58"/>
    <mergeCell ref="AM58:AQ58"/>
    <mergeCell ref="AR58:AV58"/>
    <mergeCell ref="AY58:BC58"/>
    <mergeCell ref="BD58:BH58"/>
    <mergeCell ref="O57:R57"/>
    <mergeCell ref="T57:X57"/>
    <mergeCell ref="AA57:AD57"/>
    <mergeCell ref="AF57:AJ57"/>
    <mergeCell ref="AM57:AP57"/>
    <mergeCell ref="AP61:AV61"/>
    <mergeCell ref="AY61:BA61"/>
    <mergeCell ref="BB61:BH61"/>
    <mergeCell ref="O61:Q61"/>
    <mergeCell ref="R61:X61"/>
    <mergeCell ref="AA61:AC61"/>
    <mergeCell ref="AD61:AJ61"/>
    <mergeCell ref="AM61:AO61"/>
    <mergeCell ref="AP59:AV59"/>
    <mergeCell ref="AY59:BA59"/>
    <mergeCell ref="BB59:BH59"/>
    <mergeCell ref="O60:Q60"/>
    <mergeCell ref="R60:X60"/>
    <mergeCell ref="AA60:AC60"/>
    <mergeCell ref="AD60:AJ60"/>
    <mergeCell ref="AM60:AO60"/>
    <mergeCell ref="AP60:AV60"/>
    <mergeCell ref="AY60:BA60"/>
    <mergeCell ref="BB60:BH60"/>
    <mergeCell ref="O59:Q59"/>
    <mergeCell ref="R59:X59"/>
    <mergeCell ref="AA59:AC59"/>
    <mergeCell ref="AD59:AJ59"/>
    <mergeCell ref="AM59:AO59"/>
    <mergeCell ref="C73:M73"/>
    <mergeCell ref="O73:Y73"/>
    <mergeCell ref="AA73:AK73"/>
    <mergeCell ref="AM73:AW73"/>
    <mergeCell ref="AY73:BI73"/>
    <mergeCell ref="C74:E74"/>
    <mergeCell ref="F74:L74"/>
    <mergeCell ref="M74:M77"/>
    <mergeCell ref="O74:Q74"/>
    <mergeCell ref="R74:X74"/>
    <mergeCell ref="Y74:Y77"/>
    <mergeCell ref="AA74:AC74"/>
    <mergeCell ref="AD74:AJ74"/>
    <mergeCell ref="AK74:AK77"/>
    <mergeCell ref="AM74:AO74"/>
    <mergeCell ref="AP74:AV74"/>
    <mergeCell ref="AW74:AW77"/>
    <mergeCell ref="AY74:BA74"/>
    <mergeCell ref="BB74:BH74"/>
    <mergeCell ref="BI74:BI77"/>
    <mergeCell ref="C75:D75"/>
    <mergeCell ref="F75:L75"/>
    <mergeCell ref="O75:P75"/>
    <mergeCell ref="R75:X75"/>
    <mergeCell ref="AA75:AB75"/>
    <mergeCell ref="AD75:AJ75"/>
    <mergeCell ref="AM75:AN75"/>
    <mergeCell ref="AY75:AZ75"/>
    <mergeCell ref="BB75:BH75"/>
    <mergeCell ref="C76:F76"/>
    <mergeCell ref="H76:L76"/>
    <mergeCell ref="O76:R76"/>
    <mergeCell ref="T76:X76"/>
    <mergeCell ref="AA76:AD76"/>
    <mergeCell ref="AF76:AJ76"/>
    <mergeCell ref="AM76:AP76"/>
    <mergeCell ref="AR76:AV76"/>
    <mergeCell ref="AY76:BB76"/>
    <mergeCell ref="BD76:BH76"/>
    <mergeCell ref="BD77:BH77"/>
    <mergeCell ref="C78:G78"/>
    <mergeCell ref="H78:L78"/>
    <mergeCell ref="O78:S78"/>
    <mergeCell ref="T78:X78"/>
    <mergeCell ref="AA78:AE78"/>
    <mergeCell ref="AF78:AJ78"/>
    <mergeCell ref="AM78:AQ78"/>
    <mergeCell ref="AR78:AV78"/>
    <mergeCell ref="AY78:BC78"/>
    <mergeCell ref="BD78:BH78"/>
    <mergeCell ref="C77:F77"/>
    <mergeCell ref="H77:L77"/>
    <mergeCell ref="O77:R77"/>
    <mergeCell ref="T77:X77"/>
    <mergeCell ref="AA77:AD77"/>
    <mergeCell ref="AF77:AJ77"/>
    <mergeCell ref="AM77:AP77"/>
    <mergeCell ref="AR77:AV77"/>
    <mergeCell ref="AY77:BB77"/>
    <mergeCell ref="BB79:BH79"/>
    <mergeCell ref="C80:E80"/>
    <mergeCell ref="F80:L80"/>
    <mergeCell ref="O80:Q80"/>
    <mergeCell ref="R80:X80"/>
    <mergeCell ref="AA80:AC80"/>
    <mergeCell ref="AD80:AJ80"/>
    <mergeCell ref="AM80:AO80"/>
    <mergeCell ref="AP80:AV80"/>
    <mergeCell ref="AY80:BA80"/>
    <mergeCell ref="BB80:BH80"/>
    <mergeCell ref="C79:E79"/>
    <mergeCell ref="F79:L79"/>
    <mergeCell ref="O79:Q79"/>
    <mergeCell ref="R79:X79"/>
    <mergeCell ref="AA79:AC79"/>
    <mergeCell ref="AD79:AJ79"/>
    <mergeCell ref="AM79:AO79"/>
    <mergeCell ref="AP79:AV79"/>
    <mergeCell ref="AY79:BA79"/>
    <mergeCell ref="C81:E81"/>
    <mergeCell ref="F81:L81"/>
    <mergeCell ref="O81:Q81"/>
    <mergeCell ref="R81:X81"/>
    <mergeCell ref="AA81:AC81"/>
    <mergeCell ref="AD81:AJ81"/>
    <mergeCell ref="AM81:AO81"/>
    <mergeCell ref="AP81:AV81"/>
    <mergeCell ref="AY81:BA81"/>
    <mergeCell ref="BB81:BH81"/>
    <mergeCell ref="C83:M83"/>
    <mergeCell ref="O83:Y83"/>
    <mergeCell ref="AA83:AK83"/>
    <mergeCell ref="AM83:AW83"/>
    <mergeCell ref="AY83:BI83"/>
    <mergeCell ref="C84:E84"/>
    <mergeCell ref="F84:L84"/>
    <mergeCell ref="M84:M87"/>
    <mergeCell ref="O84:Q84"/>
    <mergeCell ref="R84:X84"/>
    <mergeCell ref="Y84:Y87"/>
    <mergeCell ref="AA84:AC84"/>
    <mergeCell ref="AD84:AJ84"/>
    <mergeCell ref="AK84:AK87"/>
    <mergeCell ref="AM84:AO84"/>
    <mergeCell ref="AP84:AV84"/>
    <mergeCell ref="AW84:AW87"/>
    <mergeCell ref="AY84:BA84"/>
    <mergeCell ref="BB84:BH84"/>
    <mergeCell ref="BI84:BI87"/>
    <mergeCell ref="C85:D85"/>
    <mergeCell ref="F85:L85"/>
    <mergeCell ref="O85:P85"/>
    <mergeCell ref="R85:X85"/>
    <mergeCell ref="AA85:AB85"/>
    <mergeCell ref="AD85:AJ85"/>
    <mergeCell ref="AM85:AN85"/>
    <mergeCell ref="AP85:AV85"/>
    <mergeCell ref="AY85:AZ85"/>
    <mergeCell ref="BB85:BH85"/>
    <mergeCell ref="C86:F86"/>
    <mergeCell ref="H86:L86"/>
    <mergeCell ref="O86:R86"/>
    <mergeCell ref="T86:X86"/>
    <mergeCell ref="AA86:AD86"/>
    <mergeCell ref="AF86:AJ86"/>
    <mergeCell ref="AM86:AP86"/>
    <mergeCell ref="AR86:AV86"/>
    <mergeCell ref="AY86:BB86"/>
    <mergeCell ref="BD86:BH86"/>
    <mergeCell ref="BD87:BH87"/>
    <mergeCell ref="C88:G88"/>
    <mergeCell ref="H88:L88"/>
    <mergeCell ref="O88:S88"/>
    <mergeCell ref="T88:X88"/>
    <mergeCell ref="AA88:AE88"/>
    <mergeCell ref="AF88:AJ88"/>
    <mergeCell ref="AM88:AQ88"/>
    <mergeCell ref="AR88:AV88"/>
    <mergeCell ref="AY88:BC88"/>
    <mergeCell ref="BD88:BH88"/>
    <mergeCell ref="C87:F87"/>
    <mergeCell ref="H87:L87"/>
    <mergeCell ref="O87:R87"/>
    <mergeCell ref="T87:X87"/>
    <mergeCell ref="AA87:AD87"/>
    <mergeCell ref="AF87:AJ87"/>
    <mergeCell ref="AM87:AP87"/>
    <mergeCell ref="AR87:AV87"/>
    <mergeCell ref="AY87:BB87"/>
    <mergeCell ref="BB89:BH89"/>
    <mergeCell ref="C90:E90"/>
    <mergeCell ref="F90:L90"/>
    <mergeCell ref="O90:Q90"/>
    <mergeCell ref="R90:X90"/>
    <mergeCell ref="AA90:AC90"/>
    <mergeCell ref="AD90:AJ90"/>
    <mergeCell ref="AM90:AO90"/>
    <mergeCell ref="AP90:AV90"/>
    <mergeCell ref="AY90:BA90"/>
    <mergeCell ref="BB90:BH90"/>
    <mergeCell ref="C89:E89"/>
    <mergeCell ref="F89:L89"/>
    <mergeCell ref="O89:Q89"/>
    <mergeCell ref="R89:X89"/>
    <mergeCell ref="AA89:AC89"/>
    <mergeCell ref="AD89:AJ89"/>
    <mergeCell ref="AM89:AO89"/>
    <mergeCell ref="AP89:AV89"/>
    <mergeCell ref="AY89:BA89"/>
    <mergeCell ref="BB91:BH91"/>
    <mergeCell ref="C91:E91"/>
    <mergeCell ref="F91:L91"/>
    <mergeCell ref="O91:Q91"/>
    <mergeCell ref="R91:X91"/>
    <mergeCell ref="AA91:AC91"/>
    <mergeCell ref="AD91:AJ91"/>
    <mergeCell ref="AM91:AO91"/>
    <mergeCell ref="AP91:AV91"/>
    <mergeCell ref="AY91:BA91"/>
    <mergeCell ref="C415:M415"/>
    <mergeCell ref="O415:Y415"/>
    <mergeCell ref="AA415:AK415"/>
    <mergeCell ref="AM415:AW415"/>
    <mergeCell ref="AY415:BI415"/>
    <mergeCell ref="C416:E416"/>
    <mergeCell ref="F416:L416"/>
    <mergeCell ref="M416:M419"/>
    <mergeCell ref="O416:Q416"/>
    <mergeCell ref="R416:X416"/>
    <mergeCell ref="Y416:Y419"/>
    <mergeCell ref="AA416:AC416"/>
    <mergeCell ref="AD416:AJ416"/>
    <mergeCell ref="AK416:AK419"/>
    <mergeCell ref="AM416:AO416"/>
    <mergeCell ref="AP416:AV416"/>
    <mergeCell ref="AW416:AW419"/>
    <mergeCell ref="AY416:BA416"/>
    <mergeCell ref="BB416:BH416"/>
    <mergeCell ref="BI416:BI419"/>
    <mergeCell ref="C417:D417"/>
    <mergeCell ref="F417:L417"/>
    <mergeCell ref="O417:P417"/>
    <mergeCell ref="R417:X417"/>
    <mergeCell ref="AA417:AB417"/>
    <mergeCell ref="AD417:AJ417"/>
    <mergeCell ref="AM417:AN417"/>
    <mergeCell ref="AP417:AV417"/>
    <mergeCell ref="AY417:AZ417"/>
    <mergeCell ref="BB417:BH417"/>
    <mergeCell ref="C418:F418"/>
    <mergeCell ref="H418:L418"/>
    <mergeCell ref="O418:R418"/>
    <mergeCell ref="T418:X418"/>
    <mergeCell ref="AA418:AD418"/>
    <mergeCell ref="AF418:AJ418"/>
    <mergeCell ref="AM418:AP418"/>
    <mergeCell ref="AR418:AV418"/>
    <mergeCell ref="AY418:BB418"/>
    <mergeCell ref="BD418:BH418"/>
    <mergeCell ref="C419:F419"/>
    <mergeCell ref="H419:L419"/>
    <mergeCell ref="O419:R419"/>
    <mergeCell ref="T419:X419"/>
    <mergeCell ref="AA419:AD419"/>
    <mergeCell ref="AF419:AJ419"/>
    <mergeCell ref="AM419:AP419"/>
    <mergeCell ref="AR419:AV419"/>
    <mergeCell ref="AY419:BB419"/>
    <mergeCell ref="BD419:BH419"/>
    <mergeCell ref="C420:G420"/>
    <mergeCell ref="H420:L420"/>
    <mergeCell ref="O420:S420"/>
    <mergeCell ref="T420:X420"/>
    <mergeCell ref="AA420:AE420"/>
    <mergeCell ref="AF420:AJ420"/>
    <mergeCell ref="AM420:AQ420"/>
    <mergeCell ref="AR420:AV420"/>
    <mergeCell ref="AY420:BC420"/>
    <mergeCell ref="BD420:BH420"/>
    <mergeCell ref="C421:E421"/>
    <mergeCell ref="F421:L421"/>
    <mergeCell ref="O421:Q421"/>
    <mergeCell ref="R421:X421"/>
    <mergeCell ref="AA421:AC421"/>
    <mergeCell ref="AD421:AJ421"/>
    <mergeCell ref="AM421:AO421"/>
    <mergeCell ref="AP421:AV421"/>
    <mergeCell ref="AY421:BA421"/>
    <mergeCell ref="BB421:BH421"/>
    <mergeCell ref="C422:E422"/>
    <mergeCell ref="F422:L422"/>
    <mergeCell ref="O422:Q422"/>
    <mergeCell ref="R422:X422"/>
    <mergeCell ref="AA422:AC422"/>
    <mergeCell ref="AD422:AJ422"/>
    <mergeCell ref="AM422:AO422"/>
    <mergeCell ref="AP422:AV422"/>
    <mergeCell ref="AY422:BA422"/>
    <mergeCell ref="BB422:BH422"/>
    <mergeCell ref="C423:E423"/>
    <mergeCell ref="F423:L423"/>
    <mergeCell ref="O423:Q423"/>
    <mergeCell ref="R423:X423"/>
    <mergeCell ref="AA423:AC423"/>
    <mergeCell ref="AD423:AJ423"/>
    <mergeCell ref="AM423:AO423"/>
    <mergeCell ref="AP423:AV423"/>
    <mergeCell ref="AY423:BA423"/>
    <mergeCell ref="BB423:BH423"/>
    <mergeCell ref="C425:M425"/>
    <mergeCell ref="O425:Y425"/>
    <mergeCell ref="AA425:AK425"/>
    <mergeCell ref="AM425:AW425"/>
    <mergeCell ref="AY425:BI425"/>
    <mergeCell ref="C426:E426"/>
    <mergeCell ref="F426:L426"/>
    <mergeCell ref="M426:M429"/>
    <mergeCell ref="O426:Q426"/>
    <mergeCell ref="R426:X426"/>
    <mergeCell ref="Y426:Y429"/>
    <mergeCell ref="AA426:AC426"/>
    <mergeCell ref="AD426:AJ426"/>
    <mergeCell ref="AK426:AK429"/>
    <mergeCell ref="AM426:AO426"/>
    <mergeCell ref="AP426:AV426"/>
    <mergeCell ref="AW426:AW429"/>
    <mergeCell ref="AY426:BA426"/>
    <mergeCell ref="BB426:BH426"/>
    <mergeCell ref="BI426:BI429"/>
    <mergeCell ref="C427:D427"/>
    <mergeCell ref="F427:L427"/>
    <mergeCell ref="O427:P427"/>
    <mergeCell ref="R427:X427"/>
    <mergeCell ref="AA427:AB427"/>
    <mergeCell ref="AD427:AJ427"/>
    <mergeCell ref="AM427:AN427"/>
    <mergeCell ref="AP427:AV427"/>
    <mergeCell ref="AY427:AZ427"/>
    <mergeCell ref="BB427:BH427"/>
    <mergeCell ref="C428:F428"/>
    <mergeCell ref="H428:L428"/>
    <mergeCell ref="O428:R428"/>
    <mergeCell ref="T428:X428"/>
    <mergeCell ref="AA428:AD428"/>
    <mergeCell ref="AF428:AJ428"/>
    <mergeCell ref="AM428:AP428"/>
    <mergeCell ref="AR428:AV428"/>
    <mergeCell ref="AY428:BB428"/>
    <mergeCell ref="BD428:BH428"/>
    <mergeCell ref="C429:F429"/>
    <mergeCell ref="H429:L429"/>
    <mergeCell ref="O429:R429"/>
    <mergeCell ref="T429:X429"/>
    <mergeCell ref="AA429:AD429"/>
    <mergeCell ref="AF429:AJ429"/>
    <mergeCell ref="AM429:AP429"/>
    <mergeCell ref="AR429:AV429"/>
    <mergeCell ref="AY429:BB429"/>
    <mergeCell ref="BD429:BH429"/>
    <mergeCell ref="C430:G430"/>
    <mergeCell ref="H430:L430"/>
    <mergeCell ref="O430:S430"/>
    <mergeCell ref="T430:X430"/>
    <mergeCell ref="AA430:AE430"/>
    <mergeCell ref="AF430:AJ430"/>
    <mergeCell ref="AM430:AQ430"/>
    <mergeCell ref="AR430:AV430"/>
    <mergeCell ref="AY430:BC430"/>
    <mergeCell ref="BD430:BH430"/>
    <mergeCell ref="C431:E431"/>
    <mergeCell ref="F431:L431"/>
    <mergeCell ref="O431:Q431"/>
    <mergeCell ref="R431:X431"/>
    <mergeCell ref="AA431:AC431"/>
    <mergeCell ref="AD431:AJ431"/>
    <mergeCell ref="AM431:AO431"/>
    <mergeCell ref="AP431:AV431"/>
    <mergeCell ref="AY431:BA431"/>
    <mergeCell ref="BB431:BH431"/>
    <mergeCell ref="C432:E432"/>
    <mergeCell ref="F432:L432"/>
    <mergeCell ref="O432:Q432"/>
    <mergeCell ref="R432:X432"/>
    <mergeCell ref="AA432:AC432"/>
    <mergeCell ref="AD432:AJ432"/>
    <mergeCell ref="AM432:AO432"/>
    <mergeCell ref="AP432:AV432"/>
    <mergeCell ref="AY432:BA432"/>
    <mergeCell ref="BB432:BH432"/>
    <mergeCell ref="C433:E433"/>
    <mergeCell ref="F433:L433"/>
    <mergeCell ref="O433:Q433"/>
    <mergeCell ref="R433:X433"/>
    <mergeCell ref="AA433:AC433"/>
    <mergeCell ref="AD433:AJ433"/>
    <mergeCell ref="AM433:AO433"/>
    <mergeCell ref="AP433:AV433"/>
    <mergeCell ref="AY433:BA433"/>
    <mergeCell ref="BB433:BH433"/>
    <mergeCell ref="C435:M435"/>
    <mergeCell ref="O435:Y435"/>
    <mergeCell ref="AA435:AK435"/>
    <mergeCell ref="AM435:AW435"/>
    <mergeCell ref="AY435:BI435"/>
    <mergeCell ref="C436:E436"/>
    <mergeCell ref="F436:L436"/>
    <mergeCell ref="M436:M439"/>
    <mergeCell ref="O436:Q436"/>
    <mergeCell ref="R436:X436"/>
    <mergeCell ref="Y436:Y439"/>
    <mergeCell ref="AA436:AC436"/>
    <mergeCell ref="AD436:AJ436"/>
    <mergeCell ref="AK436:AK439"/>
    <mergeCell ref="AM436:AO436"/>
    <mergeCell ref="AP436:AV436"/>
    <mergeCell ref="AW436:AW439"/>
    <mergeCell ref="AY436:BA436"/>
    <mergeCell ref="BB436:BH436"/>
    <mergeCell ref="BI436:BI439"/>
    <mergeCell ref="C437:D437"/>
    <mergeCell ref="F437:L437"/>
    <mergeCell ref="O437:P437"/>
    <mergeCell ref="R437:X437"/>
    <mergeCell ref="AA437:AB437"/>
    <mergeCell ref="AD437:AJ437"/>
    <mergeCell ref="AM437:AN437"/>
    <mergeCell ref="AP437:AV437"/>
    <mergeCell ref="AY437:AZ437"/>
    <mergeCell ref="BB437:BH437"/>
    <mergeCell ref="C438:F438"/>
    <mergeCell ref="H438:L438"/>
    <mergeCell ref="O438:R438"/>
    <mergeCell ref="T438:X438"/>
    <mergeCell ref="AA438:AD438"/>
    <mergeCell ref="AF438:AJ438"/>
    <mergeCell ref="AM438:AP438"/>
    <mergeCell ref="AR438:AV438"/>
    <mergeCell ref="AY438:BB438"/>
    <mergeCell ref="BD438:BH438"/>
    <mergeCell ref="C439:F439"/>
    <mergeCell ref="H439:L439"/>
    <mergeCell ref="O439:R439"/>
    <mergeCell ref="T439:X439"/>
    <mergeCell ref="AA439:AD439"/>
    <mergeCell ref="AF439:AJ439"/>
    <mergeCell ref="AM439:AP439"/>
    <mergeCell ref="AR439:AV439"/>
    <mergeCell ref="AY439:BB439"/>
    <mergeCell ref="BD439:BH439"/>
    <mergeCell ref="C440:G440"/>
    <mergeCell ref="H440:L440"/>
    <mergeCell ref="O440:S440"/>
    <mergeCell ref="T440:X440"/>
    <mergeCell ref="AA440:AE440"/>
    <mergeCell ref="AF440:AJ440"/>
    <mergeCell ref="AM440:AQ440"/>
    <mergeCell ref="AR440:AV440"/>
    <mergeCell ref="AY440:BC440"/>
    <mergeCell ref="BD440:BH440"/>
    <mergeCell ref="C441:E441"/>
    <mergeCell ref="F441:L441"/>
    <mergeCell ref="O441:Q441"/>
    <mergeCell ref="R441:X441"/>
    <mergeCell ref="AA441:AC441"/>
    <mergeCell ref="AD441:AJ441"/>
    <mergeCell ref="AM441:AO441"/>
    <mergeCell ref="AP441:AV441"/>
    <mergeCell ref="AY441:BA441"/>
    <mergeCell ref="BB441:BH441"/>
    <mergeCell ref="C442:E442"/>
    <mergeCell ref="F442:L442"/>
    <mergeCell ref="O442:Q442"/>
    <mergeCell ref="R442:X442"/>
    <mergeCell ref="AA442:AC442"/>
    <mergeCell ref="AD442:AJ442"/>
    <mergeCell ref="AM442:AO442"/>
    <mergeCell ref="AP442:AV442"/>
    <mergeCell ref="AY442:BA442"/>
    <mergeCell ref="BB442:BH442"/>
    <mergeCell ref="C443:E443"/>
    <mergeCell ref="F443:L443"/>
    <mergeCell ref="O443:Q443"/>
    <mergeCell ref="R443:X443"/>
    <mergeCell ref="AA443:AC443"/>
    <mergeCell ref="AD443:AJ443"/>
    <mergeCell ref="AM443:AO443"/>
    <mergeCell ref="AP443:AV443"/>
    <mergeCell ref="AY443:BA443"/>
    <mergeCell ref="BB443:BH443"/>
    <mergeCell ref="C445:M445"/>
    <mergeCell ref="O445:Y445"/>
    <mergeCell ref="AA445:AK445"/>
    <mergeCell ref="AM445:AW445"/>
    <mergeCell ref="AY445:BI445"/>
    <mergeCell ref="C446:E446"/>
    <mergeCell ref="F446:L446"/>
    <mergeCell ref="M446:M449"/>
    <mergeCell ref="O446:Q446"/>
    <mergeCell ref="R446:X446"/>
    <mergeCell ref="Y446:Y449"/>
    <mergeCell ref="AA446:AC446"/>
    <mergeCell ref="AD446:AJ446"/>
    <mergeCell ref="AK446:AK449"/>
    <mergeCell ref="AM446:AO446"/>
    <mergeCell ref="AP446:AV446"/>
    <mergeCell ref="AW446:AW449"/>
    <mergeCell ref="AY446:BA446"/>
    <mergeCell ref="BB446:BH446"/>
    <mergeCell ref="BI446:BI449"/>
    <mergeCell ref="C447:D447"/>
    <mergeCell ref="F447:L447"/>
    <mergeCell ref="O447:P447"/>
    <mergeCell ref="R447:X447"/>
    <mergeCell ref="AA447:AB447"/>
    <mergeCell ref="AD447:AJ447"/>
    <mergeCell ref="AM447:AN447"/>
    <mergeCell ref="AP447:AV447"/>
    <mergeCell ref="AY447:AZ447"/>
    <mergeCell ref="BB447:BH447"/>
    <mergeCell ref="C448:F448"/>
    <mergeCell ref="H448:L448"/>
    <mergeCell ref="O448:R448"/>
    <mergeCell ref="T448:X448"/>
    <mergeCell ref="AA448:AD448"/>
    <mergeCell ref="AF448:AJ448"/>
    <mergeCell ref="AM448:AP448"/>
    <mergeCell ref="AR448:AV448"/>
    <mergeCell ref="AY448:BB448"/>
    <mergeCell ref="BD448:BH448"/>
    <mergeCell ref="C449:F449"/>
    <mergeCell ref="H449:L449"/>
    <mergeCell ref="O449:R449"/>
    <mergeCell ref="T449:X449"/>
    <mergeCell ref="AA449:AD449"/>
    <mergeCell ref="AF449:AJ449"/>
    <mergeCell ref="AM449:AP449"/>
    <mergeCell ref="AR449:AV449"/>
    <mergeCell ref="AY449:BB449"/>
    <mergeCell ref="BD449:BH449"/>
    <mergeCell ref="C450:G450"/>
    <mergeCell ref="H450:L450"/>
    <mergeCell ref="O450:S450"/>
    <mergeCell ref="T450:X450"/>
    <mergeCell ref="AA450:AE450"/>
    <mergeCell ref="AF450:AJ450"/>
    <mergeCell ref="AM450:AQ450"/>
    <mergeCell ref="AR450:AV450"/>
    <mergeCell ref="AY450:BC450"/>
    <mergeCell ref="BD450:BH450"/>
    <mergeCell ref="C451:E451"/>
    <mergeCell ref="F451:L451"/>
    <mergeCell ref="O451:Q451"/>
    <mergeCell ref="R451:X451"/>
    <mergeCell ref="AA451:AC451"/>
    <mergeCell ref="AD451:AJ451"/>
    <mergeCell ref="AM451:AO451"/>
    <mergeCell ref="AP451:AV451"/>
    <mergeCell ref="AY451:BA451"/>
    <mergeCell ref="BB451:BH451"/>
    <mergeCell ref="C452:E452"/>
    <mergeCell ref="F452:L452"/>
    <mergeCell ref="O452:Q452"/>
    <mergeCell ref="R452:X452"/>
    <mergeCell ref="AA452:AC452"/>
    <mergeCell ref="AD452:AJ452"/>
    <mergeCell ref="AM452:AO452"/>
    <mergeCell ref="AP452:AV452"/>
    <mergeCell ref="AY452:BA452"/>
    <mergeCell ref="BB452:BH452"/>
    <mergeCell ref="C453:E453"/>
    <mergeCell ref="F453:L453"/>
    <mergeCell ref="O453:Q453"/>
    <mergeCell ref="R453:X453"/>
    <mergeCell ref="AA453:AC453"/>
    <mergeCell ref="AD453:AJ453"/>
    <mergeCell ref="AM453:AO453"/>
    <mergeCell ref="AP453:AV453"/>
    <mergeCell ref="AY453:BA453"/>
    <mergeCell ref="BB453:BH453"/>
    <mergeCell ref="C455:M455"/>
    <mergeCell ref="O455:Y455"/>
    <mergeCell ref="AA455:AK455"/>
    <mergeCell ref="AM455:AW455"/>
    <mergeCell ref="AY455:BI455"/>
    <mergeCell ref="C456:E456"/>
    <mergeCell ref="F456:L456"/>
    <mergeCell ref="M456:M459"/>
    <mergeCell ref="O456:Q456"/>
    <mergeCell ref="R456:X456"/>
    <mergeCell ref="Y456:Y459"/>
    <mergeCell ref="AA456:AC456"/>
    <mergeCell ref="AD456:AJ456"/>
    <mergeCell ref="AK456:AK459"/>
    <mergeCell ref="AM456:AO456"/>
    <mergeCell ref="AP456:AV456"/>
    <mergeCell ref="AW456:AW459"/>
    <mergeCell ref="AY456:BA456"/>
    <mergeCell ref="BB456:BH456"/>
    <mergeCell ref="BI456:BI459"/>
    <mergeCell ref="C457:D457"/>
    <mergeCell ref="F457:L457"/>
    <mergeCell ref="O457:P457"/>
    <mergeCell ref="R457:X457"/>
    <mergeCell ref="AA457:AB457"/>
    <mergeCell ref="AD457:AJ457"/>
    <mergeCell ref="AM457:AN457"/>
    <mergeCell ref="AP457:AV457"/>
    <mergeCell ref="AY457:AZ457"/>
    <mergeCell ref="BB457:BH457"/>
    <mergeCell ref="C458:F458"/>
    <mergeCell ref="H458:L458"/>
    <mergeCell ref="O458:R458"/>
    <mergeCell ref="T458:X458"/>
    <mergeCell ref="AA458:AD458"/>
    <mergeCell ref="AF458:AJ458"/>
    <mergeCell ref="AM458:AP458"/>
    <mergeCell ref="AR458:AV458"/>
    <mergeCell ref="AY458:BB458"/>
    <mergeCell ref="BD458:BH458"/>
    <mergeCell ref="C459:F459"/>
    <mergeCell ref="H459:L459"/>
    <mergeCell ref="O459:R459"/>
    <mergeCell ref="T459:X459"/>
    <mergeCell ref="AA459:AD459"/>
    <mergeCell ref="AF459:AJ459"/>
    <mergeCell ref="AM459:AP459"/>
    <mergeCell ref="AR459:AV459"/>
    <mergeCell ref="AY459:BB459"/>
    <mergeCell ref="BD459:BH459"/>
    <mergeCell ref="C460:G460"/>
    <mergeCell ref="H460:L460"/>
    <mergeCell ref="O460:S460"/>
    <mergeCell ref="T460:X460"/>
    <mergeCell ref="AA460:AE460"/>
    <mergeCell ref="AF460:AJ460"/>
    <mergeCell ref="AM460:AQ460"/>
    <mergeCell ref="AR460:AV460"/>
    <mergeCell ref="AY460:BC460"/>
    <mergeCell ref="BD460:BH460"/>
    <mergeCell ref="C461:E461"/>
    <mergeCell ref="F461:L461"/>
    <mergeCell ref="O461:Q461"/>
    <mergeCell ref="R461:X461"/>
    <mergeCell ref="AA461:AC461"/>
    <mergeCell ref="AD461:AJ461"/>
    <mergeCell ref="AM461:AO461"/>
    <mergeCell ref="AP461:AV461"/>
    <mergeCell ref="AY461:BA461"/>
    <mergeCell ref="BB461:BH461"/>
    <mergeCell ref="C462:E462"/>
    <mergeCell ref="F462:L462"/>
    <mergeCell ref="O462:Q462"/>
    <mergeCell ref="R462:X462"/>
    <mergeCell ref="AA462:AC462"/>
    <mergeCell ref="AD462:AJ462"/>
    <mergeCell ref="AM462:AO462"/>
    <mergeCell ref="AP462:AV462"/>
    <mergeCell ref="AY462:BA462"/>
    <mergeCell ref="BB462:BH462"/>
    <mergeCell ref="C463:E463"/>
    <mergeCell ref="F463:L463"/>
    <mergeCell ref="O463:Q463"/>
    <mergeCell ref="R463:X463"/>
    <mergeCell ref="AA463:AC463"/>
    <mergeCell ref="AD463:AJ463"/>
    <mergeCell ref="AM463:AO463"/>
    <mergeCell ref="AP463:AV463"/>
    <mergeCell ref="AY463:BA463"/>
    <mergeCell ref="BB463:BH463"/>
    <mergeCell ref="C465:M465"/>
    <mergeCell ref="O465:Y465"/>
    <mergeCell ref="AA465:AK465"/>
    <mergeCell ref="AM465:AW465"/>
    <mergeCell ref="AY465:BI465"/>
    <mergeCell ref="C466:E466"/>
    <mergeCell ref="F466:L466"/>
    <mergeCell ref="M466:M469"/>
    <mergeCell ref="O466:Q466"/>
    <mergeCell ref="R466:X466"/>
    <mergeCell ref="Y466:Y469"/>
    <mergeCell ref="AA466:AC466"/>
    <mergeCell ref="AD466:AJ466"/>
    <mergeCell ref="AK466:AK469"/>
    <mergeCell ref="AM466:AO466"/>
    <mergeCell ref="AP466:AV466"/>
    <mergeCell ref="AW466:AW469"/>
    <mergeCell ref="AY466:BA466"/>
    <mergeCell ref="BB466:BH466"/>
    <mergeCell ref="BI466:BI469"/>
    <mergeCell ref="C467:D467"/>
    <mergeCell ref="F467:L467"/>
    <mergeCell ref="O467:P467"/>
    <mergeCell ref="R467:X467"/>
    <mergeCell ref="AA467:AB467"/>
    <mergeCell ref="AD467:AJ467"/>
    <mergeCell ref="AM467:AN467"/>
    <mergeCell ref="AP467:AV467"/>
    <mergeCell ref="AY467:AZ467"/>
    <mergeCell ref="BB467:BH467"/>
    <mergeCell ref="C468:F468"/>
    <mergeCell ref="H468:L468"/>
    <mergeCell ref="O468:R468"/>
    <mergeCell ref="T468:X468"/>
    <mergeCell ref="AA468:AD468"/>
    <mergeCell ref="AF468:AJ468"/>
    <mergeCell ref="AM468:AP468"/>
    <mergeCell ref="AR468:AV468"/>
    <mergeCell ref="AY468:BB468"/>
    <mergeCell ref="BD468:BH468"/>
    <mergeCell ref="C469:F469"/>
    <mergeCell ref="H469:L469"/>
    <mergeCell ref="O469:R469"/>
    <mergeCell ref="T469:X469"/>
    <mergeCell ref="AA469:AD469"/>
    <mergeCell ref="AF469:AJ469"/>
    <mergeCell ref="AM469:AP469"/>
    <mergeCell ref="AR469:AV469"/>
    <mergeCell ref="AY469:BB469"/>
    <mergeCell ref="BD469:BH469"/>
    <mergeCell ref="C470:G470"/>
    <mergeCell ref="H470:L470"/>
    <mergeCell ref="O470:S470"/>
    <mergeCell ref="T470:X470"/>
    <mergeCell ref="AA470:AE470"/>
    <mergeCell ref="AF470:AJ470"/>
    <mergeCell ref="AM470:AQ470"/>
    <mergeCell ref="AR470:AV470"/>
    <mergeCell ref="AY470:BC470"/>
    <mergeCell ref="BD470:BH470"/>
    <mergeCell ref="C471:E471"/>
    <mergeCell ref="F471:L471"/>
    <mergeCell ref="O471:Q471"/>
    <mergeCell ref="R471:X471"/>
    <mergeCell ref="AA471:AC471"/>
    <mergeCell ref="AD471:AJ471"/>
    <mergeCell ref="AM471:AO471"/>
    <mergeCell ref="AP471:AV471"/>
    <mergeCell ref="AY471:BA471"/>
    <mergeCell ref="BB471:BH471"/>
    <mergeCell ref="C472:E472"/>
    <mergeCell ref="F472:L472"/>
    <mergeCell ref="O472:Q472"/>
    <mergeCell ref="R472:X472"/>
    <mergeCell ref="AA472:AC472"/>
    <mergeCell ref="AD472:AJ472"/>
    <mergeCell ref="AM472:AO472"/>
    <mergeCell ref="AP472:AV472"/>
    <mergeCell ref="AY472:BA472"/>
    <mergeCell ref="BB472:BH472"/>
    <mergeCell ref="C473:E473"/>
    <mergeCell ref="F473:L473"/>
    <mergeCell ref="O473:Q473"/>
    <mergeCell ref="R473:X473"/>
    <mergeCell ref="AA473:AC473"/>
    <mergeCell ref="AD473:AJ473"/>
    <mergeCell ref="AM473:AO473"/>
    <mergeCell ref="AP473:AV473"/>
    <mergeCell ref="AY473:BA473"/>
    <mergeCell ref="BB473:BH473"/>
    <mergeCell ref="C475:M475"/>
    <mergeCell ref="O475:Y475"/>
    <mergeCell ref="AA475:AK475"/>
    <mergeCell ref="AM475:AW475"/>
    <mergeCell ref="AY475:BI475"/>
    <mergeCell ref="C476:E476"/>
    <mergeCell ref="F476:L476"/>
    <mergeCell ref="M476:M479"/>
    <mergeCell ref="O476:Q476"/>
    <mergeCell ref="R476:X476"/>
    <mergeCell ref="Y476:Y479"/>
    <mergeCell ref="AA476:AC476"/>
    <mergeCell ref="AD476:AJ476"/>
    <mergeCell ref="AK476:AK479"/>
    <mergeCell ref="AM476:AO476"/>
    <mergeCell ref="AP476:AV476"/>
    <mergeCell ref="AW476:AW479"/>
    <mergeCell ref="AY476:BA476"/>
    <mergeCell ref="BB476:BH476"/>
    <mergeCell ref="BI476:BI479"/>
    <mergeCell ref="C477:D477"/>
    <mergeCell ref="F477:L477"/>
    <mergeCell ref="O477:P477"/>
    <mergeCell ref="R477:X477"/>
    <mergeCell ref="AA477:AB477"/>
    <mergeCell ref="AD477:AJ477"/>
    <mergeCell ref="AM477:AN477"/>
    <mergeCell ref="AP477:AV477"/>
    <mergeCell ref="AY477:AZ477"/>
    <mergeCell ref="BB477:BH477"/>
    <mergeCell ref="C478:F478"/>
    <mergeCell ref="H478:L478"/>
    <mergeCell ref="O478:R478"/>
    <mergeCell ref="T478:X478"/>
    <mergeCell ref="AA478:AD478"/>
    <mergeCell ref="AF478:AJ478"/>
    <mergeCell ref="AM478:AP478"/>
    <mergeCell ref="AR478:AV478"/>
    <mergeCell ref="AY478:BB478"/>
    <mergeCell ref="BD478:BH478"/>
    <mergeCell ref="C479:F479"/>
    <mergeCell ref="H479:L479"/>
    <mergeCell ref="O479:R479"/>
    <mergeCell ref="T479:X479"/>
    <mergeCell ref="AA479:AD479"/>
    <mergeCell ref="AF479:AJ479"/>
    <mergeCell ref="AM479:AP479"/>
    <mergeCell ref="AR479:AV479"/>
    <mergeCell ref="AY479:BB479"/>
    <mergeCell ref="BD479:BH479"/>
    <mergeCell ref="C480:G480"/>
    <mergeCell ref="H480:L480"/>
    <mergeCell ref="O480:S480"/>
    <mergeCell ref="T480:X480"/>
    <mergeCell ref="AA480:AE480"/>
    <mergeCell ref="AF480:AJ480"/>
    <mergeCell ref="AM480:AQ480"/>
    <mergeCell ref="AR480:AV480"/>
    <mergeCell ref="AY480:BC480"/>
    <mergeCell ref="BD480:BH480"/>
    <mergeCell ref="C481:E481"/>
    <mergeCell ref="F481:L481"/>
    <mergeCell ref="O481:Q481"/>
    <mergeCell ref="R481:X481"/>
    <mergeCell ref="AA481:AC481"/>
    <mergeCell ref="AD481:AJ481"/>
    <mergeCell ref="AM481:AO481"/>
    <mergeCell ref="AP481:AV481"/>
    <mergeCell ref="AY481:BA481"/>
    <mergeCell ref="BB481:BH481"/>
    <mergeCell ref="C482:E482"/>
    <mergeCell ref="F482:L482"/>
    <mergeCell ref="O482:Q482"/>
    <mergeCell ref="R482:X482"/>
    <mergeCell ref="AA482:AC482"/>
    <mergeCell ref="AD482:AJ482"/>
    <mergeCell ref="AM482:AO482"/>
    <mergeCell ref="AP482:AV482"/>
    <mergeCell ref="AY482:BA482"/>
    <mergeCell ref="BB482:BH482"/>
    <mergeCell ref="C483:E483"/>
    <mergeCell ref="F483:L483"/>
    <mergeCell ref="O483:Q483"/>
    <mergeCell ref="R483:X483"/>
    <mergeCell ref="AA483:AC483"/>
    <mergeCell ref="AD483:AJ483"/>
    <mergeCell ref="AM483:AO483"/>
    <mergeCell ref="AP483:AV483"/>
    <mergeCell ref="AY483:BA483"/>
    <mergeCell ref="BB483:BH483"/>
    <mergeCell ref="C485:M485"/>
    <mergeCell ref="O485:Y485"/>
    <mergeCell ref="AA485:AK485"/>
    <mergeCell ref="AM485:AW485"/>
    <mergeCell ref="AY485:BI485"/>
    <mergeCell ref="C486:E486"/>
    <mergeCell ref="F486:L486"/>
    <mergeCell ref="M486:M489"/>
    <mergeCell ref="O486:Q486"/>
    <mergeCell ref="R486:X486"/>
    <mergeCell ref="Y486:Y489"/>
    <mergeCell ref="AA486:AC486"/>
    <mergeCell ref="AD486:AJ486"/>
    <mergeCell ref="AK486:AK489"/>
    <mergeCell ref="AM486:AO486"/>
    <mergeCell ref="AP486:AV486"/>
    <mergeCell ref="AW486:AW489"/>
    <mergeCell ref="AY486:BA486"/>
    <mergeCell ref="BB486:BH486"/>
    <mergeCell ref="BI486:BI489"/>
    <mergeCell ref="C487:D487"/>
    <mergeCell ref="F487:L487"/>
    <mergeCell ref="O487:P487"/>
    <mergeCell ref="R487:X487"/>
    <mergeCell ref="AA487:AB487"/>
    <mergeCell ref="AD487:AJ487"/>
    <mergeCell ref="AM487:AN487"/>
    <mergeCell ref="AP487:AV487"/>
    <mergeCell ref="AY487:AZ487"/>
    <mergeCell ref="BB487:BH487"/>
    <mergeCell ref="C488:F488"/>
    <mergeCell ref="H488:L488"/>
    <mergeCell ref="O488:R488"/>
    <mergeCell ref="T488:X488"/>
    <mergeCell ref="AA488:AD488"/>
    <mergeCell ref="AF488:AJ488"/>
    <mergeCell ref="AM488:AP488"/>
    <mergeCell ref="AR488:AV488"/>
    <mergeCell ref="AY488:BB488"/>
    <mergeCell ref="BD488:BH488"/>
    <mergeCell ref="C489:F489"/>
    <mergeCell ref="H489:L489"/>
    <mergeCell ref="O489:R489"/>
    <mergeCell ref="T489:X489"/>
    <mergeCell ref="AA489:AD489"/>
    <mergeCell ref="AF489:AJ489"/>
    <mergeCell ref="AM489:AP489"/>
    <mergeCell ref="AR489:AV489"/>
    <mergeCell ref="AY489:BB489"/>
    <mergeCell ref="BD489:BH489"/>
    <mergeCell ref="C490:G490"/>
    <mergeCell ref="H490:L490"/>
    <mergeCell ref="O490:S490"/>
    <mergeCell ref="T490:X490"/>
    <mergeCell ref="AA490:AE490"/>
    <mergeCell ref="AF490:AJ490"/>
    <mergeCell ref="AM490:AQ490"/>
    <mergeCell ref="AR490:AV490"/>
    <mergeCell ref="AY490:BC490"/>
    <mergeCell ref="BD490:BH490"/>
    <mergeCell ref="C491:E491"/>
    <mergeCell ref="F491:L491"/>
    <mergeCell ref="O491:Q491"/>
    <mergeCell ref="R491:X491"/>
    <mergeCell ref="AA491:AC491"/>
    <mergeCell ref="AD491:AJ491"/>
    <mergeCell ref="AM491:AO491"/>
    <mergeCell ref="AP491:AV491"/>
    <mergeCell ref="AY491:BA491"/>
    <mergeCell ref="BB491:BH491"/>
    <mergeCell ref="C492:E492"/>
    <mergeCell ref="F492:L492"/>
    <mergeCell ref="O492:Q492"/>
    <mergeCell ref="R492:X492"/>
    <mergeCell ref="AA492:AC492"/>
    <mergeCell ref="AD492:AJ492"/>
    <mergeCell ref="AM492:AO492"/>
    <mergeCell ref="AP492:AV492"/>
    <mergeCell ref="AY492:BA492"/>
    <mergeCell ref="BB492:BH492"/>
    <mergeCell ref="C493:E493"/>
    <mergeCell ref="F493:L493"/>
    <mergeCell ref="O493:Q493"/>
    <mergeCell ref="R493:X493"/>
    <mergeCell ref="AA493:AC493"/>
    <mergeCell ref="AD493:AJ493"/>
    <mergeCell ref="AM493:AO493"/>
    <mergeCell ref="AP493:AV493"/>
    <mergeCell ref="AY493:BA493"/>
    <mergeCell ref="BB493:BH493"/>
    <mergeCell ref="C495:M495"/>
    <mergeCell ref="O495:Y495"/>
    <mergeCell ref="AA495:AK495"/>
    <mergeCell ref="AM495:AW495"/>
    <mergeCell ref="AY495:BI495"/>
    <mergeCell ref="C496:E496"/>
    <mergeCell ref="F496:L496"/>
    <mergeCell ref="M496:M499"/>
    <mergeCell ref="O496:Q496"/>
    <mergeCell ref="R496:X496"/>
    <mergeCell ref="Y496:Y499"/>
    <mergeCell ref="AA496:AC496"/>
    <mergeCell ref="AD496:AJ496"/>
    <mergeCell ref="AK496:AK499"/>
    <mergeCell ref="AM496:AO496"/>
    <mergeCell ref="AP496:AV496"/>
    <mergeCell ref="AW496:AW499"/>
    <mergeCell ref="AY496:BA496"/>
    <mergeCell ref="BB496:BH496"/>
    <mergeCell ref="BI496:BI499"/>
    <mergeCell ref="C497:D497"/>
    <mergeCell ref="F497:L497"/>
    <mergeCell ref="O497:P497"/>
    <mergeCell ref="R497:X497"/>
    <mergeCell ref="AA497:AB497"/>
    <mergeCell ref="AD497:AJ497"/>
    <mergeCell ref="AM497:AN497"/>
    <mergeCell ref="AP497:AV497"/>
    <mergeCell ref="AY497:AZ497"/>
    <mergeCell ref="BB497:BH497"/>
    <mergeCell ref="C498:F498"/>
    <mergeCell ref="H498:L498"/>
    <mergeCell ref="O498:R498"/>
    <mergeCell ref="T498:X498"/>
    <mergeCell ref="AA498:AD498"/>
    <mergeCell ref="AF498:AJ498"/>
    <mergeCell ref="AM498:AP498"/>
    <mergeCell ref="AR498:AV498"/>
    <mergeCell ref="AY498:BB498"/>
    <mergeCell ref="BD498:BH498"/>
    <mergeCell ref="C499:F499"/>
    <mergeCell ref="H499:L499"/>
    <mergeCell ref="O499:R499"/>
    <mergeCell ref="T499:X499"/>
    <mergeCell ref="AA499:AD499"/>
    <mergeCell ref="AF499:AJ499"/>
    <mergeCell ref="AM499:AP499"/>
    <mergeCell ref="AR499:AV499"/>
    <mergeCell ref="AY499:BB499"/>
    <mergeCell ref="BD499:BH499"/>
    <mergeCell ref="C500:G500"/>
    <mergeCell ref="H500:L500"/>
    <mergeCell ref="O500:S500"/>
    <mergeCell ref="T500:X500"/>
    <mergeCell ref="AA500:AE500"/>
    <mergeCell ref="AF500:AJ500"/>
    <mergeCell ref="AM500:AQ500"/>
    <mergeCell ref="AR500:AV500"/>
    <mergeCell ref="AY500:BC500"/>
    <mergeCell ref="BD500:BH500"/>
    <mergeCell ref="C501:E501"/>
    <mergeCell ref="F501:L501"/>
    <mergeCell ref="O501:Q501"/>
    <mergeCell ref="R501:X501"/>
    <mergeCell ref="AA501:AC501"/>
    <mergeCell ref="AD501:AJ501"/>
    <mergeCell ref="AM501:AO501"/>
    <mergeCell ref="AP501:AV501"/>
    <mergeCell ref="AY501:BA501"/>
    <mergeCell ref="BB501:BH501"/>
    <mergeCell ref="C502:E502"/>
    <mergeCell ref="F502:L502"/>
    <mergeCell ref="O502:Q502"/>
    <mergeCell ref="R502:X502"/>
    <mergeCell ref="AA502:AC502"/>
    <mergeCell ref="AD502:AJ502"/>
    <mergeCell ref="AM502:AO502"/>
    <mergeCell ref="AP502:AV502"/>
    <mergeCell ref="AY502:BA502"/>
    <mergeCell ref="BB502:BH502"/>
    <mergeCell ref="C503:E503"/>
    <mergeCell ref="F503:L503"/>
    <mergeCell ref="O503:Q503"/>
    <mergeCell ref="R503:X503"/>
    <mergeCell ref="AA503:AC503"/>
    <mergeCell ref="AD503:AJ503"/>
    <mergeCell ref="AM503:AO503"/>
    <mergeCell ref="AP503:AV503"/>
    <mergeCell ref="AY503:BA503"/>
    <mergeCell ref="BB503:BH503"/>
    <mergeCell ref="C505:M505"/>
    <mergeCell ref="O505:Y505"/>
    <mergeCell ref="AA505:AK505"/>
    <mergeCell ref="AM505:AW505"/>
    <mergeCell ref="AY505:BI505"/>
    <mergeCell ref="C506:E506"/>
    <mergeCell ref="F506:L506"/>
    <mergeCell ref="M506:M509"/>
    <mergeCell ref="O506:Q506"/>
    <mergeCell ref="R506:X506"/>
    <mergeCell ref="Y506:Y509"/>
    <mergeCell ref="AA506:AC506"/>
    <mergeCell ref="AD506:AJ506"/>
    <mergeCell ref="AK506:AK509"/>
    <mergeCell ref="AM506:AO506"/>
    <mergeCell ref="AP506:AV506"/>
    <mergeCell ref="AW506:AW509"/>
    <mergeCell ref="AY506:BA506"/>
    <mergeCell ref="BB506:BH506"/>
    <mergeCell ref="BI506:BI509"/>
    <mergeCell ref="C507:D507"/>
    <mergeCell ref="F507:L507"/>
    <mergeCell ref="O507:P507"/>
    <mergeCell ref="R507:X507"/>
    <mergeCell ref="AA507:AB507"/>
    <mergeCell ref="AD507:AJ507"/>
    <mergeCell ref="AM507:AN507"/>
    <mergeCell ref="AP507:AV507"/>
    <mergeCell ref="AY507:AZ507"/>
    <mergeCell ref="BB507:BH507"/>
    <mergeCell ref="C508:F508"/>
    <mergeCell ref="H508:L508"/>
    <mergeCell ref="O508:R508"/>
    <mergeCell ref="T508:X508"/>
    <mergeCell ref="AA508:AD508"/>
    <mergeCell ref="AF508:AJ508"/>
    <mergeCell ref="AM508:AP508"/>
    <mergeCell ref="AR508:AV508"/>
    <mergeCell ref="AY508:BB508"/>
    <mergeCell ref="BD508:BH508"/>
    <mergeCell ref="C509:F509"/>
    <mergeCell ref="H509:L509"/>
    <mergeCell ref="O509:R509"/>
    <mergeCell ref="T509:X509"/>
    <mergeCell ref="AA509:AD509"/>
    <mergeCell ref="AF509:AJ509"/>
    <mergeCell ref="AM509:AP509"/>
    <mergeCell ref="AR509:AV509"/>
    <mergeCell ref="AY509:BB509"/>
    <mergeCell ref="BD509:BH509"/>
    <mergeCell ref="C510:G510"/>
    <mergeCell ref="H510:L510"/>
    <mergeCell ref="O510:S510"/>
    <mergeCell ref="T510:X510"/>
    <mergeCell ref="AA510:AE510"/>
    <mergeCell ref="AF510:AJ510"/>
    <mergeCell ref="AM510:AQ510"/>
    <mergeCell ref="AR510:AV510"/>
    <mergeCell ref="AY510:BC510"/>
    <mergeCell ref="BD510:BH510"/>
    <mergeCell ref="C513:E513"/>
    <mergeCell ref="F513:L513"/>
    <mergeCell ref="O513:Q513"/>
    <mergeCell ref="R513:X513"/>
    <mergeCell ref="AA513:AC513"/>
    <mergeCell ref="AD513:AJ513"/>
    <mergeCell ref="AM513:AO513"/>
    <mergeCell ref="AP513:AV513"/>
    <mergeCell ref="AY513:BA513"/>
    <mergeCell ref="BB513:BH513"/>
    <mergeCell ref="C511:E511"/>
    <mergeCell ref="F511:L511"/>
    <mergeCell ref="O511:Q511"/>
    <mergeCell ref="R511:X511"/>
    <mergeCell ref="AA511:AC511"/>
    <mergeCell ref="AD511:AJ511"/>
    <mergeCell ref="AM511:AO511"/>
    <mergeCell ref="AP511:AV511"/>
    <mergeCell ref="AY511:BA511"/>
    <mergeCell ref="BB511:BH511"/>
    <mergeCell ref="C512:E512"/>
    <mergeCell ref="F512:L512"/>
    <mergeCell ref="O512:Q512"/>
    <mergeCell ref="R512:X512"/>
    <mergeCell ref="AA512:AC512"/>
    <mergeCell ref="AD512:AJ512"/>
    <mergeCell ref="AM512:AO512"/>
    <mergeCell ref="AP512:AV512"/>
    <mergeCell ref="AY512:BA512"/>
    <mergeCell ref="BB512:BH512"/>
    <mergeCell ref="C621:M621"/>
    <mergeCell ref="O621:Y621"/>
    <mergeCell ref="AA621:AK621"/>
    <mergeCell ref="AM621:AW621"/>
    <mergeCell ref="AY621:BI621"/>
    <mergeCell ref="C622:E622"/>
    <mergeCell ref="F622:L622"/>
    <mergeCell ref="M622:M625"/>
    <mergeCell ref="O622:Q622"/>
    <mergeCell ref="R622:X622"/>
    <mergeCell ref="Y622:Y625"/>
    <mergeCell ref="AA622:AC622"/>
    <mergeCell ref="AD622:AJ622"/>
    <mergeCell ref="AK622:AK625"/>
    <mergeCell ref="AM622:AO622"/>
    <mergeCell ref="AP622:AV622"/>
    <mergeCell ref="AW622:AW625"/>
    <mergeCell ref="AY622:BA622"/>
    <mergeCell ref="BB622:BH622"/>
    <mergeCell ref="BI622:BI625"/>
    <mergeCell ref="C623:D623"/>
    <mergeCell ref="F623:L623"/>
    <mergeCell ref="O623:P623"/>
    <mergeCell ref="R623:X623"/>
    <mergeCell ref="AA623:AB623"/>
    <mergeCell ref="AD623:AJ623"/>
    <mergeCell ref="AM623:AN623"/>
    <mergeCell ref="AP623:AV623"/>
    <mergeCell ref="AY623:AZ623"/>
    <mergeCell ref="BB623:BH623"/>
    <mergeCell ref="C624:F624"/>
    <mergeCell ref="H624:L624"/>
    <mergeCell ref="O624:R624"/>
    <mergeCell ref="T624:X624"/>
    <mergeCell ref="AA624:AD624"/>
    <mergeCell ref="AF624:AJ624"/>
    <mergeCell ref="AM624:AP624"/>
    <mergeCell ref="AR624:AV624"/>
    <mergeCell ref="AY624:BB624"/>
    <mergeCell ref="BD624:BH624"/>
    <mergeCell ref="C625:F625"/>
    <mergeCell ref="H625:L625"/>
    <mergeCell ref="O625:R625"/>
    <mergeCell ref="T625:X625"/>
    <mergeCell ref="AA625:AD625"/>
    <mergeCell ref="AF625:AJ625"/>
    <mergeCell ref="AM625:AP625"/>
    <mergeCell ref="AR625:AV625"/>
    <mergeCell ref="AY625:BB625"/>
    <mergeCell ref="BD625:BH625"/>
    <mergeCell ref="C626:G626"/>
    <mergeCell ref="H626:L626"/>
    <mergeCell ref="O626:S626"/>
    <mergeCell ref="T626:X626"/>
    <mergeCell ref="AA626:AE626"/>
    <mergeCell ref="AF626:AJ626"/>
    <mergeCell ref="AM626:AQ626"/>
    <mergeCell ref="AR626:AV626"/>
    <mergeCell ref="AY626:BC626"/>
    <mergeCell ref="BD626:BH626"/>
    <mergeCell ref="C627:E627"/>
    <mergeCell ref="F627:L627"/>
    <mergeCell ref="O627:Q627"/>
    <mergeCell ref="R627:X627"/>
    <mergeCell ref="AA627:AC627"/>
    <mergeCell ref="AD627:AJ627"/>
    <mergeCell ref="AM627:AO627"/>
    <mergeCell ref="AP627:AV627"/>
    <mergeCell ref="AY627:BA627"/>
    <mergeCell ref="BB627:BH627"/>
    <mergeCell ref="C628:E628"/>
    <mergeCell ref="F628:L628"/>
    <mergeCell ref="O628:Q628"/>
    <mergeCell ref="R628:X628"/>
    <mergeCell ref="AA628:AC628"/>
    <mergeCell ref="AD628:AJ628"/>
    <mergeCell ref="AM628:AO628"/>
    <mergeCell ref="AP628:AV628"/>
    <mergeCell ref="AY628:BA628"/>
    <mergeCell ref="BB628:BH628"/>
    <mergeCell ref="C629:E629"/>
    <mergeCell ref="F629:L629"/>
    <mergeCell ref="O629:Q629"/>
    <mergeCell ref="R629:X629"/>
    <mergeCell ref="AA629:AC629"/>
    <mergeCell ref="AD629:AJ629"/>
    <mergeCell ref="AM629:AO629"/>
    <mergeCell ref="AP629:AV629"/>
    <mergeCell ref="AY629:BA629"/>
    <mergeCell ref="BB629:BH629"/>
    <mergeCell ref="C631:M631"/>
    <mergeCell ref="O631:Y631"/>
    <mergeCell ref="AA631:AK631"/>
    <mergeCell ref="AM631:AW631"/>
    <mergeCell ref="AY631:BI631"/>
    <mergeCell ref="C632:E632"/>
    <mergeCell ref="F632:L632"/>
    <mergeCell ref="M632:M635"/>
    <mergeCell ref="O632:Q632"/>
    <mergeCell ref="R632:X632"/>
    <mergeCell ref="Y632:Y635"/>
    <mergeCell ref="AA632:AC632"/>
    <mergeCell ref="AD632:AJ632"/>
    <mergeCell ref="AK632:AK635"/>
    <mergeCell ref="AM632:AO632"/>
    <mergeCell ref="AP632:AV632"/>
    <mergeCell ref="AW632:AW635"/>
    <mergeCell ref="AY632:BA632"/>
    <mergeCell ref="BB632:BH632"/>
    <mergeCell ref="BI632:BI635"/>
    <mergeCell ref="C633:D633"/>
    <mergeCell ref="F633:L633"/>
    <mergeCell ref="O633:P633"/>
    <mergeCell ref="R633:X633"/>
    <mergeCell ref="AA633:AB633"/>
    <mergeCell ref="AD633:AJ633"/>
    <mergeCell ref="AM633:AN633"/>
    <mergeCell ref="AP633:AV633"/>
    <mergeCell ref="AY633:AZ633"/>
    <mergeCell ref="BB633:BH633"/>
    <mergeCell ref="C634:F634"/>
    <mergeCell ref="H634:L634"/>
    <mergeCell ref="O634:R634"/>
    <mergeCell ref="T634:X634"/>
    <mergeCell ref="AA634:AD634"/>
    <mergeCell ref="AF634:AJ634"/>
    <mergeCell ref="AM634:AP634"/>
    <mergeCell ref="AR634:AV634"/>
    <mergeCell ref="AY634:BB634"/>
    <mergeCell ref="BD634:BH634"/>
    <mergeCell ref="C635:F635"/>
    <mergeCell ref="H635:L635"/>
    <mergeCell ref="O635:R635"/>
    <mergeCell ref="T635:X635"/>
    <mergeCell ref="AA635:AD635"/>
    <mergeCell ref="AF635:AJ635"/>
    <mergeCell ref="AM635:AP635"/>
    <mergeCell ref="AR635:AV635"/>
    <mergeCell ref="AY635:BB635"/>
    <mergeCell ref="BD635:BH635"/>
    <mergeCell ref="C636:G636"/>
    <mergeCell ref="H636:L636"/>
    <mergeCell ref="O636:S636"/>
    <mergeCell ref="T636:X636"/>
    <mergeCell ref="AA636:AE636"/>
    <mergeCell ref="AF636:AJ636"/>
    <mergeCell ref="AM636:AQ636"/>
    <mergeCell ref="AR636:AV636"/>
    <mergeCell ref="AY636:BC636"/>
    <mergeCell ref="BD636:BH636"/>
    <mergeCell ref="C637:E637"/>
    <mergeCell ref="F637:L637"/>
    <mergeCell ref="O637:Q637"/>
    <mergeCell ref="R637:X637"/>
    <mergeCell ref="AA637:AC637"/>
    <mergeCell ref="AD637:AJ637"/>
    <mergeCell ref="AM637:AO637"/>
    <mergeCell ref="AP637:AV637"/>
    <mergeCell ref="AY637:BA637"/>
    <mergeCell ref="BB637:BH637"/>
    <mergeCell ref="C638:E638"/>
    <mergeCell ref="F638:L638"/>
    <mergeCell ref="O638:Q638"/>
    <mergeCell ref="R638:X638"/>
    <mergeCell ref="AA638:AC638"/>
    <mergeCell ref="AD638:AJ638"/>
    <mergeCell ref="AM638:AO638"/>
    <mergeCell ref="AP638:AV638"/>
    <mergeCell ref="AY638:BA638"/>
    <mergeCell ref="BB638:BH638"/>
    <mergeCell ref="C639:E639"/>
    <mergeCell ref="F639:L639"/>
    <mergeCell ref="O639:Q639"/>
    <mergeCell ref="R639:X639"/>
    <mergeCell ref="AA639:AC639"/>
    <mergeCell ref="AD639:AJ639"/>
    <mergeCell ref="AM639:AO639"/>
    <mergeCell ref="AP639:AV639"/>
    <mergeCell ref="AY639:BA639"/>
    <mergeCell ref="BB639:BH639"/>
    <mergeCell ref="C641:M641"/>
    <mergeCell ref="O641:Y641"/>
    <mergeCell ref="AA641:AK641"/>
    <mergeCell ref="AM641:AW641"/>
    <mergeCell ref="AY641:BI641"/>
    <mergeCell ref="C642:E642"/>
    <mergeCell ref="F642:L642"/>
    <mergeCell ref="M642:M645"/>
    <mergeCell ref="O642:Q642"/>
    <mergeCell ref="R642:X642"/>
    <mergeCell ref="Y642:Y645"/>
    <mergeCell ref="AA642:AC642"/>
    <mergeCell ref="AD642:AJ642"/>
    <mergeCell ref="AK642:AK645"/>
    <mergeCell ref="AM642:AO642"/>
    <mergeCell ref="AP642:AV642"/>
    <mergeCell ref="AW642:AW645"/>
    <mergeCell ref="AY642:BA642"/>
    <mergeCell ref="BB642:BH642"/>
    <mergeCell ref="BI642:BI645"/>
    <mergeCell ref="C643:D643"/>
    <mergeCell ref="F643:L643"/>
    <mergeCell ref="O643:P643"/>
    <mergeCell ref="R643:X643"/>
    <mergeCell ref="AA643:AB643"/>
    <mergeCell ref="AD643:AJ643"/>
    <mergeCell ref="AM643:AN643"/>
    <mergeCell ref="AP643:AV643"/>
    <mergeCell ref="AY643:AZ643"/>
    <mergeCell ref="BB643:BH643"/>
    <mergeCell ref="C644:F644"/>
    <mergeCell ref="H644:L644"/>
    <mergeCell ref="O644:R644"/>
    <mergeCell ref="T644:X644"/>
    <mergeCell ref="AA644:AD644"/>
    <mergeCell ref="AF644:AJ644"/>
    <mergeCell ref="AM644:AP644"/>
    <mergeCell ref="AR644:AV644"/>
    <mergeCell ref="AY644:BB644"/>
    <mergeCell ref="BD644:BH644"/>
    <mergeCell ref="C645:F645"/>
    <mergeCell ref="H645:L645"/>
    <mergeCell ref="O645:R645"/>
    <mergeCell ref="T645:X645"/>
    <mergeCell ref="AA645:AD645"/>
    <mergeCell ref="AF645:AJ645"/>
    <mergeCell ref="AM645:AP645"/>
    <mergeCell ref="AR645:AV645"/>
    <mergeCell ref="AY645:BB645"/>
    <mergeCell ref="BD645:BH645"/>
    <mergeCell ref="C646:G646"/>
    <mergeCell ref="H646:L646"/>
    <mergeCell ref="O646:S646"/>
    <mergeCell ref="T646:X646"/>
    <mergeCell ref="AA646:AE646"/>
    <mergeCell ref="AF646:AJ646"/>
    <mergeCell ref="AM646:AQ646"/>
    <mergeCell ref="AR646:AV646"/>
    <mergeCell ref="AY646:BC646"/>
    <mergeCell ref="BD646:BH646"/>
    <mergeCell ref="C647:E647"/>
    <mergeCell ref="F647:L647"/>
    <mergeCell ref="O647:Q647"/>
    <mergeCell ref="R647:X647"/>
    <mergeCell ref="AA647:AC647"/>
    <mergeCell ref="AD647:AJ647"/>
    <mergeCell ref="AM647:AO647"/>
    <mergeCell ref="AP647:AV647"/>
    <mergeCell ref="AY647:BA647"/>
    <mergeCell ref="BB647:BH647"/>
    <mergeCell ref="C648:E648"/>
    <mergeCell ref="F648:L648"/>
    <mergeCell ref="O648:Q648"/>
    <mergeCell ref="R648:X648"/>
    <mergeCell ref="AA648:AC648"/>
    <mergeCell ref="AD648:AJ648"/>
    <mergeCell ref="AM648:AO648"/>
    <mergeCell ref="AP648:AV648"/>
    <mergeCell ref="AY648:BA648"/>
    <mergeCell ref="BB648:BH648"/>
    <mergeCell ref="C649:E649"/>
    <mergeCell ref="F649:L649"/>
    <mergeCell ref="O649:Q649"/>
    <mergeCell ref="R649:X649"/>
    <mergeCell ref="AA649:AC649"/>
    <mergeCell ref="AD649:AJ649"/>
    <mergeCell ref="AM649:AO649"/>
    <mergeCell ref="AP649:AV649"/>
    <mergeCell ref="AY649:BA649"/>
    <mergeCell ref="BB649:BH649"/>
    <mergeCell ref="C651:M651"/>
    <mergeCell ref="O651:Y651"/>
    <mergeCell ref="AA651:AK651"/>
    <mergeCell ref="AM651:AW651"/>
    <mergeCell ref="AY651:BI651"/>
    <mergeCell ref="C652:E652"/>
    <mergeCell ref="F652:L652"/>
    <mergeCell ref="M652:M655"/>
    <mergeCell ref="O652:Q652"/>
    <mergeCell ref="R652:X652"/>
    <mergeCell ref="Y652:Y655"/>
    <mergeCell ref="AA652:AC652"/>
    <mergeCell ref="AD652:AJ652"/>
    <mergeCell ref="AK652:AK655"/>
    <mergeCell ref="AM652:AO652"/>
    <mergeCell ref="AP652:AV652"/>
    <mergeCell ref="AW652:AW655"/>
    <mergeCell ref="AY652:BA652"/>
    <mergeCell ref="BB652:BH652"/>
    <mergeCell ref="BI652:BI655"/>
    <mergeCell ref="C653:D653"/>
    <mergeCell ref="F653:L653"/>
    <mergeCell ref="O653:P653"/>
    <mergeCell ref="R653:X653"/>
    <mergeCell ref="AA653:AB653"/>
    <mergeCell ref="AD653:AJ653"/>
    <mergeCell ref="AM653:AN653"/>
    <mergeCell ref="AP653:AV653"/>
    <mergeCell ref="AY653:AZ653"/>
    <mergeCell ref="BB653:BH653"/>
    <mergeCell ref="C654:F654"/>
    <mergeCell ref="H654:L654"/>
    <mergeCell ref="O654:R654"/>
    <mergeCell ref="T654:X654"/>
    <mergeCell ref="AA654:AD654"/>
    <mergeCell ref="AF654:AJ654"/>
    <mergeCell ref="AM654:AP654"/>
    <mergeCell ref="AR654:AV654"/>
    <mergeCell ref="AY654:BB654"/>
    <mergeCell ref="BD654:BH654"/>
    <mergeCell ref="C655:F655"/>
    <mergeCell ref="H655:L655"/>
    <mergeCell ref="O655:R655"/>
    <mergeCell ref="T655:X655"/>
    <mergeCell ref="AA655:AD655"/>
    <mergeCell ref="AF655:AJ655"/>
    <mergeCell ref="AM655:AP655"/>
    <mergeCell ref="AR655:AV655"/>
    <mergeCell ref="AY655:BB655"/>
    <mergeCell ref="BD655:BH655"/>
    <mergeCell ref="C656:G656"/>
    <mergeCell ref="H656:L656"/>
    <mergeCell ref="O656:S656"/>
    <mergeCell ref="T656:X656"/>
    <mergeCell ref="AA656:AE656"/>
    <mergeCell ref="AF656:AJ656"/>
    <mergeCell ref="AM656:AQ656"/>
    <mergeCell ref="AR656:AV656"/>
    <mergeCell ref="AY656:BC656"/>
    <mergeCell ref="BD656:BH656"/>
    <mergeCell ref="C657:E657"/>
    <mergeCell ref="F657:L657"/>
    <mergeCell ref="O657:Q657"/>
    <mergeCell ref="R657:X657"/>
    <mergeCell ref="AA657:AC657"/>
    <mergeCell ref="AD657:AJ657"/>
    <mergeCell ref="AM657:AO657"/>
    <mergeCell ref="AP657:AV657"/>
    <mergeCell ref="AY657:BA657"/>
    <mergeCell ref="BB657:BH657"/>
    <mergeCell ref="C658:E658"/>
    <mergeCell ref="F658:L658"/>
    <mergeCell ref="O658:Q658"/>
    <mergeCell ref="R658:X658"/>
    <mergeCell ref="AA658:AC658"/>
    <mergeCell ref="AD658:AJ658"/>
    <mergeCell ref="AM658:AO658"/>
    <mergeCell ref="AP658:AV658"/>
    <mergeCell ref="AY658:BA658"/>
    <mergeCell ref="BB658:BH658"/>
    <mergeCell ref="C659:E659"/>
    <mergeCell ref="F659:L659"/>
    <mergeCell ref="O659:Q659"/>
    <mergeCell ref="R659:X659"/>
    <mergeCell ref="AA659:AC659"/>
    <mergeCell ref="AD659:AJ659"/>
    <mergeCell ref="AM659:AO659"/>
    <mergeCell ref="AP659:AV659"/>
    <mergeCell ref="AY659:BA659"/>
    <mergeCell ref="BB659:BH659"/>
    <mergeCell ref="C661:M661"/>
    <mergeCell ref="O661:Y661"/>
    <mergeCell ref="AA661:AK661"/>
    <mergeCell ref="AM661:AW661"/>
    <mergeCell ref="AY661:BI661"/>
    <mergeCell ref="C662:E662"/>
    <mergeCell ref="F662:L662"/>
    <mergeCell ref="M662:M665"/>
    <mergeCell ref="O662:Q662"/>
    <mergeCell ref="R662:X662"/>
    <mergeCell ref="Y662:Y665"/>
    <mergeCell ref="AA662:AC662"/>
    <mergeCell ref="AD662:AJ662"/>
    <mergeCell ref="AK662:AK665"/>
    <mergeCell ref="AM662:AO662"/>
    <mergeCell ref="AP662:AV662"/>
    <mergeCell ref="AW662:AW665"/>
    <mergeCell ref="AY662:BA662"/>
    <mergeCell ref="BB662:BH662"/>
    <mergeCell ref="BI662:BI665"/>
    <mergeCell ref="C663:D663"/>
    <mergeCell ref="F663:L663"/>
    <mergeCell ref="O663:P663"/>
    <mergeCell ref="R663:X663"/>
    <mergeCell ref="AA663:AB663"/>
    <mergeCell ref="AD663:AJ663"/>
    <mergeCell ref="AM663:AN663"/>
    <mergeCell ref="AP663:AV663"/>
    <mergeCell ref="AY663:AZ663"/>
    <mergeCell ref="BB663:BH663"/>
    <mergeCell ref="C664:F664"/>
    <mergeCell ref="H664:L664"/>
    <mergeCell ref="O664:R664"/>
    <mergeCell ref="T664:X664"/>
    <mergeCell ref="AA664:AD664"/>
    <mergeCell ref="AF664:AJ664"/>
    <mergeCell ref="AM664:AP664"/>
    <mergeCell ref="AR664:AV664"/>
    <mergeCell ref="AY664:BB664"/>
    <mergeCell ref="BD664:BH664"/>
    <mergeCell ref="C665:F665"/>
    <mergeCell ref="H665:L665"/>
    <mergeCell ref="O665:R665"/>
    <mergeCell ref="T665:X665"/>
    <mergeCell ref="AA665:AD665"/>
    <mergeCell ref="AF665:AJ665"/>
    <mergeCell ref="AM665:AP665"/>
    <mergeCell ref="AR665:AV665"/>
    <mergeCell ref="AY665:BB665"/>
    <mergeCell ref="BD665:BH665"/>
    <mergeCell ref="C666:G666"/>
    <mergeCell ref="H666:L666"/>
    <mergeCell ref="O666:S666"/>
    <mergeCell ref="T666:X666"/>
    <mergeCell ref="AA666:AE666"/>
    <mergeCell ref="AF666:AJ666"/>
    <mergeCell ref="AM666:AQ666"/>
    <mergeCell ref="AR666:AV666"/>
    <mergeCell ref="AY666:BC666"/>
    <mergeCell ref="BD666:BH666"/>
    <mergeCell ref="C667:E667"/>
    <mergeCell ref="F667:L667"/>
    <mergeCell ref="O667:Q667"/>
    <mergeCell ref="R667:X667"/>
    <mergeCell ref="AA667:AC667"/>
    <mergeCell ref="AD667:AJ667"/>
    <mergeCell ref="AM667:AO667"/>
    <mergeCell ref="AP667:AV667"/>
    <mergeCell ref="AY667:BA667"/>
    <mergeCell ref="BB667:BH667"/>
    <mergeCell ref="C668:E668"/>
    <mergeCell ref="F668:L668"/>
    <mergeCell ref="O668:Q668"/>
    <mergeCell ref="R668:X668"/>
    <mergeCell ref="AA668:AC668"/>
    <mergeCell ref="AD668:AJ668"/>
    <mergeCell ref="AM668:AO668"/>
    <mergeCell ref="AP668:AV668"/>
    <mergeCell ref="AY668:BA668"/>
    <mergeCell ref="BB668:BH668"/>
    <mergeCell ref="C669:E669"/>
    <mergeCell ref="F669:L669"/>
    <mergeCell ref="O669:Q669"/>
    <mergeCell ref="R669:X669"/>
    <mergeCell ref="AA669:AC669"/>
    <mergeCell ref="AD669:AJ669"/>
    <mergeCell ref="AM669:AO669"/>
    <mergeCell ref="AP669:AV669"/>
    <mergeCell ref="AY669:BA669"/>
    <mergeCell ref="BB669:BH669"/>
    <mergeCell ref="C671:M671"/>
    <mergeCell ref="O671:Y671"/>
    <mergeCell ref="AA671:AK671"/>
    <mergeCell ref="AM671:AW671"/>
    <mergeCell ref="AY671:BI671"/>
    <mergeCell ref="C672:E672"/>
    <mergeCell ref="F672:L672"/>
    <mergeCell ref="M672:M675"/>
    <mergeCell ref="O672:Q672"/>
    <mergeCell ref="R672:X672"/>
    <mergeCell ref="Y672:Y675"/>
    <mergeCell ref="AA672:AC672"/>
    <mergeCell ref="AD672:AJ672"/>
    <mergeCell ref="AK672:AK675"/>
    <mergeCell ref="AM672:AO672"/>
    <mergeCell ref="AP672:AV672"/>
    <mergeCell ref="AW672:AW675"/>
    <mergeCell ref="AY672:BA672"/>
    <mergeCell ref="BB672:BH672"/>
    <mergeCell ref="BI672:BI675"/>
    <mergeCell ref="C673:D673"/>
    <mergeCell ref="F673:L673"/>
    <mergeCell ref="O673:P673"/>
    <mergeCell ref="R673:X673"/>
    <mergeCell ref="AA673:AB673"/>
    <mergeCell ref="AD673:AJ673"/>
    <mergeCell ref="AM673:AN673"/>
    <mergeCell ref="AP673:AV673"/>
    <mergeCell ref="AY673:AZ673"/>
    <mergeCell ref="BB673:BH673"/>
    <mergeCell ref="C674:F674"/>
    <mergeCell ref="H674:L674"/>
    <mergeCell ref="O674:R674"/>
    <mergeCell ref="T674:X674"/>
    <mergeCell ref="AA674:AD674"/>
    <mergeCell ref="AF674:AJ674"/>
    <mergeCell ref="AM674:AP674"/>
    <mergeCell ref="AR674:AV674"/>
    <mergeCell ref="AY674:BB674"/>
    <mergeCell ref="BD674:BH674"/>
    <mergeCell ref="C675:F675"/>
    <mergeCell ref="H675:L675"/>
    <mergeCell ref="O675:R675"/>
    <mergeCell ref="T675:X675"/>
    <mergeCell ref="AA675:AD675"/>
    <mergeCell ref="AF675:AJ675"/>
    <mergeCell ref="AM675:AP675"/>
    <mergeCell ref="AR675:AV675"/>
    <mergeCell ref="AY675:BB675"/>
    <mergeCell ref="BD675:BH675"/>
    <mergeCell ref="C676:G676"/>
    <mergeCell ref="H676:L676"/>
    <mergeCell ref="O676:S676"/>
    <mergeCell ref="T676:X676"/>
    <mergeCell ref="AA676:AE676"/>
    <mergeCell ref="AF676:AJ676"/>
    <mergeCell ref="AM676:AQ676"/>
    <mergeCell ref="AR676:AV676"/>
    <mergeCell ref="AY676:BC676"/>
    <mergeCell ref="BD676:BH676"/>
    <mergeCell ref="C677:E677"/>
    <mergeCell ref="F677:L677"/>
    <mergeCell ref="O677:Q677"/>
    <mergeCell ref="R677:X677"/>
    <mergeCell ref="AA677:AC677"/>
    <mergeCell ref="AD677:AJ677"/>
    <mergeCell ref="AM677:AO677"/>
    <mergeCell ref="AP677:AV677"/>
    <mergeCell ref="AY677:BA677"/>
    <mergeCell ref="BB677:BH677"/>
    <mergeCell ref="C678:E678"/>
    <mergeCell ref="F678:L678"/>
    <mergeCell ref="O678:Q678"/>
    <mergeCell ref="R678:X678"/>
    <mergeCell ref="AA678:AC678"/>
    <mergeCell ref="AD678:AJ678"/>
    <mergeCell ref="AM678:AO678"/>
    <mergeCell ref="AP678:AV678"/>
    <mergeCell ref="AY678:BA678"/>
    <mergeCell ref="BB678:BH678"/>
    <mergeCell ref="C679:E679"/>
    <mergeCell ref="F679:L679"/>
    <mergeCell ref="O679:Q679"/>
    <mergeCell ref="R679:X679"/>
    <mergeCell ref="AA679:AC679"/>
    <mergeCell ref="AD679:AJ679"/>
    <mergeCell ref="AM679:AO679"/>
    <mergeCell ref="AP679:AV679"/>
    <mergeCell ref="AY679:BA679"/>
    <mergeCell ref="BB679:BH679"/>
    <mergeCell ref="C681:M681"/>
    <mergeCell ref="O681:Y681"/>
    <mergeCell ref="AA681:AK681"/>
    <mergeCell ref="AM681:AW681"/>
    <mergeCell ref="AY681:BI681"/>
    <mergeCell ref="C682:E682"/>
    <mergeCell ref="F682:L682"/>
    <mergeCell ref="M682:M685"/>
    <mergeCell ref="O682:Q682"/>
    <mergeCell ref="R682:X682"/>
    <mergeCell ref="Y682:Y685"/>
    <mergeCell ref="AA682:AC682"/>
    <mergeCell ref="AD682:AJ682"/>
    <mergeCell ref="AK682:AK685"/>
    <mergeCell ref="AM682:AO682"/>
    <mergeCell ref="AP682:AV682"/>
    <mergeCell ref="AW682:AW685"/>
    <mergeCell ref="AY682:BA682"/>
    <mergeCell ref="BB682:BH682"/>
    <mergeCell ref="BI682:BI685"/>
    <mergeCell ref="C683:D683"/>
    <mergeCell ref="F683:L683"/>
    <mergeCell ref="O683:P683"/>
    <mergeCell ref="R683:X683"/>
    <mergeCell ref="AA683:AB683"/>
    <mergeCell ref="AD683:AJ683"/>
    <mergeCell ref="AM683:AN683"/>
    <mergeCell ref="AP683:AV683"/>
    <mergeCell ref="AY683:AZ683"/>
    <mergeCell ref="BB683:BH683"/>
    <mergeCell ref="C684:F684"/>
    <mergeCell ref="H684:L684"/>
    <mergeCell ref="O684:R684"/>
    <mergeCell ref="T684:X684"/>
    <mergeCell ref="AA684:AD684"/>
    <mergeCell ref="AF684:AJ684"/>
    <mergeCell ref="AM684:AP684"/>
    <mergeCell ref="AR684:AV684"/>
    <mergeCell ref="AY684:BB684"/>
    <mergeCell ref="BD684:BH684"/>
    <mergeCell ref="C685:F685"/>
    <mergeCell ref="H685:L685"/>
    <mergeCell ref="O685:R685"/>
    <mergeCell ref="T685:X685"/>
    <mergeCell ref="AA685:AD685"/>
    <mergeCell ref="AF685:AJ685"/>
    <mergeCell ref="AM685:AP685"/>
    <mergeCell ref="AR685:AV685"/>
    <mergeCell ref="AY685:BB685"/>
    <mergeCell ref="BD685:BH685"/>
    <mergeCell ref="C686:G686"/>
    <mergeCell ref="H686:L686"/>
    <mergeCell ref="O686:S686"/>
    <mergeCell ref="T686:X686"/>
    <mergeCell ref="AA686:AE686"/>
    <mergeCell ref="AF686:AJ686"/>
    <mergeCell ref="AM686:AQ686"/>
    <mergeCell ref="AR686:AV686"/>
    <mergeCell ref="AY686:BC686"/>
    <mergeCell ref="BD686:BH686"/>
    <mergeCell ref="C687:E687"/>
    <mergeCell ref="F687:L687"/>
    <mergeCell ref="O687:Q687"/>
    <mergeCell ref="R687:X687"/>
    <mergeCell ref="AA687:AC687"/>
    <mergeCell ref="AD687:AJ687"/>
    <mergeCell ref="AM687:AO687"/>
    <mergeCell ref="AP687:AV687"/>
    <mergeCell ref="AY687:BA687"/>
    <mergeCell ref="BB687:BH687"/>
    <mergeCell ref="C688:E688"/>
    <mergeCell ref="F688:L688"/>
    <mergeCell ref="O688:Q688"/>
    <mergeCell ref="R688:X688"/>
    <mergeCell ref="AA688:AC688"/>
    <mergeCell ref="AD688:AJ688"/>
    <mergeCell ref="AM688:AO688"/>
    <mergeCell ref="AP688:AV688"/>
    <mergeCell ref="AY688:BA688"/>
    <mergeCell ref="BB688:BH688"/>
    <mergeCell ref="C689:E689"/>
    <mergeCell ref="F689:L689"/>
    <mergeCell ref="O689:Q689"/>
    <mergeCell ref="R689:X689"/>
    <mergeCell ref="AA689:AC689"/>
    <mergeCell ref="AD689:AJ689"/>
    <mergeCell ref="AM689:AO689"/>
    <mergeCell ref="AP689:AV689"/>
    <mergeCell ref="AY689:BA689"/>
    <mergeCell ref="BB689:BH689"/>
    <mergeCell ref="C691:M691"/>
    <mergeCell ref="O691:Y691"/>
    <mergeCell ref="AA691:AK691"/>
    <mergeCell ref="AM691:AW691"/>
    <mergeCell ref="AY691:BI691"/>
    <mergeCell ref="C692:E692"/>
    <mergeCell ref="F692:L692"/>
    <mergeCell ref="M692:M695"/>
    <mergeCell ref="O692:Q692"/>
    <mergeCell ref="R692:X692"/>
    <mergeCell ref="Y692:Y695"/>
    <mergeCell ref="AA692:AC692"/>
    <mergeCell ref="AD692:AJ692"/>
    <mergeCell ref="AK692:AK695"/>
    <mergeCell ref="AM692:AO692"/>
    <mergeCell ref="AP692:AV692"/>
    <mergeCell ref="AW692:AW695"/>
    <mergeCell ref="AY692:BA692"/>
    <mergeCell ref="BB692:BH692"/>
    <mergeCell ref="BI692:BI695"/>
    <mergeCell ref="C693:D693"/>
    <mergeCell ref="F693:L693"/>
    <mergeCell ref="O693:P693"/>
    <mergeCell ref="R693:X693"/>
    <mergeCell ref="AA693:AB693"/>
    <mergeCell ref="AD693:AJ693"/>
    <mergeCell ref="AM693:AN693"/>
    <mergeCell ref="AP693:AV693"/>
    <mergeCell ref="AY693:AZ693"/>
    <mergeCell ref="BB693:BH693"/>
    <mergeCell ref="C694:F694"/>
    <mergeCell ref="H694:L694"/>
    <mergeCell ref="O694:R694"/>
    <mergeCell ref="T694:X694"/>
    <mergeCell ref="AA694:AD694"/>
    <mergeCell ref="AF694:AJ694"/>
    <mergeCell ref="AM694:AP694"/>
    <mergeCell ref="AR694:AV694"/>
    <mergeCell ref="AY694:BB694"/>
    <mergeCell ref="BD694:BH694"/>
    <mergeCell ref="C695:F695"/>
    <mergeCell ref="H695:L695"/>
    <mergeCell ref="O695:R695"/>
    <mergeCell ref="T695:X695"/>
    <mergeCell ref="AA695:AD695"/>
    <mergeCell ref="AF695:AJ695"/>
    <mergeCell ref="AM695:AP695"/>
    <mergeCell ref="AR695:AV695"/>
    <mergeCell ref="AY695:BB695"/>
    <mergeCell ref="BD695:BH695"/>
    <mergeCell ref="C696:G696"/>
    <mergeCell ref="H696:L696"/>
    <mergeCell ref="O696:S696"/>
    <mergeCell ref="T696:X696"/>
    <mergeCell ref="AA696:AE696"/>
    <mergeCell ref="AF696:AJ696"/>
    <mergeCell ref="AM696:AQ696"/>
    <mergeCell ref="AR696:AV696"/>
    <mergeCell ref="AY696:BC696"/>
    <mergeCell ref="BD696:BH696"/>
    <mergeCell ref="C697:E697"/>
    <mergeCell ref="F697:L697"/>
    <mergeCell ref="O697:Q697"/>
    <mergeCell ref="R697:X697"/>
    <mergeCell ref="AA697:AC697"/>
    <mergeCell ref="AD697:AJ697"/>
    <mergeCell ref="AM697:AO697"/>
    <mergeCell ref="AP697:AV697"/>
    <mergeCell ref="AY697:BA697"/>
    <mergeCell ref="BB697:BH697"/>
    <mergeCell ref="C698:E698"/>
    <mergeCell ref="F698:L698"/>
    <mergeCell ref="O698:Q698"/>
    <mergeCell ref="R698:X698"/>
    <mergeCell ref="AA698:AC698"/>
    <mergeCell ref="AD698:AJ698"/>
    <mergeCell ref="AM698:AO698"/>
    <mergeCell ref="AP698:AV698"/>
    <mergeCell ref="AY698:BA698"/>
    <mergeCell ref="BB698:BH698"/>
    <mergeCell ref="C699:E699"/>
    <mergeCell ref="F699:L699"/>
    <mergeCell ref="O699:Q699"/>
    <mergeCell ref="R699:X699"/>
    <mergeCell ref="AA699:AC699"/>
    <mergeCell ref="AD699:AJ699"/>
    <mergeCell ref="AM699:AO699"/>
    <mergeCell ref="AP699:AV699"/>
    <mergeCell ref="AY699:BA699"/>
    <mergeCell ref="BB699:BH699"/>
    <mergeCell ref="C701:M701"/>
    <mergeCell ref="O701:Y701"/>
    <mergeCell ref="AA701:AK701"/>
    <mergeCell ref="AM701:AW701"/>
    <mergeCell ref="AY701:BI701"/>
    <mergeCell ref="C702:E702"/>
    <mergeCell ref="F702:L702"/>
    <mergeCell ref="M702:M705"/>
    <mergeCell ref="O702:Q702"/>
    <mergeCell ref="R702:X702"/>
    <mergeCell ref="Y702:Y705"/>
    <mergeCell ref="AA702:AC702"/>
    <mergeCell ref="AD702:AJ702"/>
    <mergeCell ref="AK702:AK705"/>
    <mergeCell ref="AM702:AO702"/>
    <mergeCell ref="AP702:AV702"/>
    <mergeCell ref="AW702:AW705"/>
    <mergeCell ref="AY702:BA702"/>
    <mergeCell ref="BB702:BH702"/>
    <mergeCell ref="BI702:BI705"/>
    <mergeCell ref="C703:D703"/>
    <mergeCell ref="F703:L703"/>
    <mergeCell ref="O703:P703"/>
    <mergeCell ref="R703:X703"/>
    <mergeCell ref="AA703:AB703"/>
    <mergeCell ref="AD703:AJ703"/>
    <mergeCell ref="AM703:AN703"/>
    <mergeCell ref="AP703:AV703"/>
    <mergeCell ref="AY703:AZ703"/>
    <mergeCell ref="BB703:BH703"/>
    <mergeCell ref="C704:F704"/>
    <mergeCell ref="H704:L704"/>
    <mergeCell ref="O704:R704"/>
    <mergeCell ref="T704:X704"/>
    <mergeCell ref="AA704:AD704"/>
    <mergeCell ref="AF704:AJ704"/>
    <mergeCell ref="AM704:AP704"/>
    <mergeCell ref="AR704:AV704"/>
    <mergeCell ref="AY704:BB704"/>
    <mergeCell ref="BD704:BH704"/>
    <mergeCell ref="C705:F705"/>
    <mergeCell ref="H705:L705"/>
    <mergeCell ref="O705:R705"/>
    <mergeCell ref="T705:X705"/>
    <mergeCell ref="AA705:AD705"/>
    <mergeCell ref="AF705:AJ705"/>
    <mergeCell ref="AM705:AP705"/>
    <mergeCell ref="AR705:AV705"/>
    <mergeCell ref="AY705:BB705"/>
    <mergeCell ref="BD705:BH705"/>
    <mergeCell ref="C706:G706"/>
    <mergeCell ref="H706:L706"/>
    <mergeCell ref="O706:S706"/>
    <mergeCell ref="T706:X706"/>
    <mergeCell ref="AA706:AE706"/>
    <mergeCell ref="AF706:AJ706"/>
    <mergeCell ref="AM706:AQ706"/>
    <mergeCell ref="AR706:AV706"/>
    <mergeCell ref="AY706:BC706"/>
    <mergeCell ref="BD706:BH706"/>
    <mergeCell ref="C707:E707"/>
    <mergeCell ref="F707:L707"/>
    <mergeCell ref="O707:Q707"/>
    <mergeCell ref="R707:X707"/>
    <mergeCell ref="AA707:AC707"/>
    <mergeCell ref="AD707:AJ707"/>
    <mergeCell ref="AM707:AO707"/>
    <mergeCell ref="AP707:AV707"/>
    <mergeCell ref="AY707:BA707"/>
    <mergeCell ref="BB707:BH707"/>
    <mergeCell ref="F713:L713"/>
    <mergeCell ref="O713:P713"/>
    <mergeCell ref="R713:X713"/>
    <mergeCell ref="AA713:AB713"/>
    <mergeCell ref="AD713:AJ713"/>
    <mergeCell ref="AM713:AN713"/>
    <mergeCell ref="AP713:AV713"/>
    <mergeCell ref="AY713:AZ713"/>
    <mergeCell ref="BB713:BH713"/>
    <mergeCell ref="C714:F714"/>
    <mergeCell ref="H714:L714"/>
    <mergeCell ref="C708:E708"/>
    <mergeCell ref="F708:L708"/>
    <mergeCell ref="O708:Q708"/>
    <mergeCell ref="R708:X708"/>
    <mergeCell ref="AA708:AC708"/>
    <mergeCell ref="AD708:AJ708"/>
    <mergeCell ref="AM708:AO708"/>
    <mergeCell ref="AP708:AV708"/>
    <mergeCell ref="AY708:BA708"/>
    <mergeCell ref="BB708:BH708"/>
    <mergeCell ref="C709:E709"/>
    <mergeCell ref="F709:L709"/>
    <mergeCell ref="O709:Q709"/>
    <mergeCell ref="R709:X709"/>
    <mergeCell ref="AA709:AC709"/>
    <mergeCell ref="AD709:AJ709"/>
    <mergeCell ref="AM709:AO709"/>
    <mergeCell ref="AP709:AV709"/>
    <mergeCell ref="AY709:BA709"/>
    <mergeCell ref="BB709:BH709"/>
    <mergeCell ref="O714:R714"/>
    <mergeCell ref="C716:G716"/>
    <mergeCell ref="H716:L716"/>
    <mergeCell ref="O716:S716"/>
    <mergeCell ref="T716:X716"/>
    <mergeCell ref="AA716:AE716"/>
    <mergeCell ref="AF716:AJ716"/>
    <mergeCell ref="AM716:AQ716"/>
    <mergeCell ref="AR716:AV716"/>
    <mergeCell ref="AY716:BC716"/>
    <mergeCell ref="BD716:BH716"/>
    <mergeCell ref="C717:E717"/>
    <mergeCell ref="C711:M711"/>
    <mergeCell ref="O711:Y711"/>
    <mergeCell ref="AA711:AK711"/>
    <mergeCell ref="AM711:AW711"/>
    <mergeCell ref="AY711:BI711"/>
    <mergeCell ref="C712:E712"/>
    <mergeCell ref="F712:L712"/>
    <mergeCell ref="M712:M715"/>
    <mergeCell ref="O712:Q712"/>
    <mergeCell ref="R712:X712"/>
    <mergeCell ref="Y712:Y715"/>
    <mergeCell ref="AA712:AC712"/>
    <mergeCell ref="AD712:AJ712"/>
    <mergeCell ref="AK712:AK715"/>
    <mergeCell ref="AM712:AO712"/>
    <mergeCell ref="AP712:AV712"/>
    <mergeCell ref="AW712:AW715"/>
    <mergeCell ref="AY712:BA712"/>
    <mergeCell ref="BB712:BH712"/>
    <mergeCell ref="BI712:BI715"/>
    <mergeCell ref="C713:D713"/>
    <mergeCell ref="T714:X714"/>
    <mergeCell ref="AA714:AD714"/>
    <mergeCell ref="AF714:AJ714"/>
    <mergeCell ref="AM714:AP714"/>
    <mergeCell ref="AR714:AV714"/>
    <mergeCell ref="AY714:BB714"/>
    <mergeCell ref="BD714:BH714"/>
    <mergeCell ref="C715:F715"/>
    <mergeCell ref="H715:L715"/>
    <mergeCell ref="O715:R715"/>
    <mergeCell ref="T715:X715"/>
    <mergeCell ref="AA715:AD715"/>
    <mergeCell ref="AF715:AJ715"/>
    <mergeCell ref="AM715:AP715"/>
    <mergeCell ref="AR715:AV715"/>
    <mergeCell ref="AY715:BB715"/>
    <mergeCell ref="BD715:BH715"/>
    <mergeCell ref="F717:L717"/>
    <mergeCell ref="O717:Q717"/>
    <mergeCell ref="R717:X717"/>
    <mergeCell ref="AA717:AC717"/>
    <mergeCell ref="AD717:AJ717"/>
    <mergeCell ref="AM717:AO717"/>
    <mergeCell ref="C718:E718"/>
    <mergeCell ref="F718:L718"/>
    <mergeCell ref="O718:Q718"/>
    <mergeCell ref="R718:X718"/>
    <mergeCell ref="AA718:AC718"/>
    <mergeCell ref="AD718:AJ718"/>
    <mergeCell ref="AM718:AO718"/>
    <mergeCell ref="AP718:AV718"/>
    <mergeCell ref="AY718:BA718"/>
    <mergeCell ref="BB718:BH718"/>
    <mergeCell ref="C719:E719"/>
    <mergeCell ref="F719:L719"/>
    <mergeCell ref="O719:Q719"/>
    <mergeCell ref="R719:X719"/>
    <mergeCell ref="AA719:AC719"/>
    <mergeCell ref="AD719:AJ719"/>
    <mergeCell ref="AM719:AO719"/>
    <mergeCell ref="AP719:AV719"/>
    <mergeCell ref="AY719:BA719"/>
    <mergeCell ref="BB719:BH719"/>
    <mergeCell ref="AP717:AV717"/>
    <mergeCell ref="AY717:BA717"/>
    <mergeCell ref="BB717:BH717"/>
  </mergeCells>
  <conditionalFormatting sqref="O13:Y13">
    <cfRule type="expression" dxfId="9874" priority="9869">
      <formula>Y19=""</formula>
    </cfRule>
    <cfRule type="expression" dxfId="9873" priority="9870">
      <formula>Y19=6</formula>
    </cfRule>
    <cfRule type="expression" dxfId="9872" priority="9871">
      <formula>Y19=5</formula>
    </cfRule>
    <cfRule type="expression" dxfId="9871" priority="9872">
      <formula>Y19=4</formula>
    </cfRule>
    <cfRule type="expression" dxfId="9870" priority="9873">
      <formula>Y19=3</formula>
    </cfRule>
    <cfRule type="expression" dxfId="9869" priority="9874">
      <formula>Y19=2</formula>
    </cfRule>
    <cfRule type="expression" dxfId="9868" priority="9875">
      <formula>Y19=1</formula>
    </cfRule>
  </conditionalFormatting>
  <conditionalFormatting sqref="O14:Q14">
    <cfRule type="expression" dxfId="9867" priority="9868">
      <formula>Y20=""</formula>
    </cfRule>
  </conditionalFormatting>
  <conditionalFormatting sqref="O15:P15">
    <cfRule type="expression" dxfId="9866" priority="9867">
      <formula>Y20=""</formula>
    </cfRule>
  </conditionalFormatting>
  <conditionalFormatting sqref="Q15">
    <cfRule type="expression" dxfId="9865" priority="9866">
      <formula>Y20=""</formula>
    </cfRule>
  </conditionalFormatting>
  <conditionalFormatting sqref="R14:X14">
    <cfRule type="expression" dxfId="9864" priority="9865">
      <formula>Y20=""</formula>
    </cfRule>
  </conditionalFormatting>
  <conditionalFormatting sqref="Y14:Y17">
    <cfRule type="expression" dxfId="9863" priority="9864">
      <formula>Y20=""</formula>
    </cfRule>
  </conditionalFormatting>
  <conditionalFormatting sqref="O16:R16">
    <cfRule type="expression" dxfId="9862" priority="9863">
      <formula>Y20=""</formula>
    </cfRule>
  </conditionalFormatting>
  <conditionalFormatting sqref="S16">
    <cfRule type="expression" dxfId="9861" priority="9862">
      <formula>Y20=""</formula>
    </cfRule>
  </conditionalFormatting>
  <conditionalFormatting sqref="O17:R17">
    <cfRule type="expression" dxfId="9860" priority="9861">
      <formula>Y20=""</formula>
    </cfRule>
  </conditionalFormatting>
  <conditionalFormatting sqref="S17">
    <cfRule type="expression" dxfId="9859" priority="9860">
      <formula>Y20=""</formula>
    </cfRule>
  </conditionalFormatting>
  <conditionalFormatting sqref="O18:S18">
    <cfRule type="expression" dxfId="9858" priority="9859">
      <formula>Y20=""</formula>
    </cfRule>
  </conditionalFormatting>
  <conditionalFormatting sqref="Y18">
    <cfRule type="expression" dxfId="9857" priority="9858">
      <formula>Y20=""</formula>
    </cfRule>
  </conditionalFormatting>
  <conditionalFormatting sqref="O19:Q19">
    <cfRule type="expression" dxfId="9856" priority="9857">
      <formula>Y20=""</formula>
    </cfRule>
  </conditionalFormatting>
  <conditionalFormatting sqref="Y19">
    <cfRule type="expression" dxfId="9855" priority="9856">
      <formula>Y20=""</formula>
    </cfRule>
  </conditionalFormatting>
  <conditionalFormatting sqref="O20:Q20">
    <cfRule type="expression" dxfId="9854" priority="9855">
      <formula>Y20=""</formula>
    </cfRule>
  </conditionalFormatting>
  <conditionalFormatting sqref="Y20">
    <cfRule type="expression" dxfId="9853" priority="9854">
      <formula>Y20=""</formula>
    </cfRule>
  </conditionalFormatting>
  <conditionalFormatting sqref="O21:Q21">
    <cfRule type="expression" dxfId="9852" priority="9853">
      <formula>Y20=""</formula>
    </cfRule>
  </conditionalFormatting>
  <conditionalFormatting sqref="Y21">
    <cfRule type="expression" dxfId="9851" priority="9852">
      <formula>Y20=""</formula>
    </cfRule>
  </conditionalFormatting>
  <conditionalFormatting sqref="R21:X21">
    <cfRule type="expression" dxfId="9850" priority="9851">
      <formula>Y20=""</formula>
    </cfRule>
  </conditionalFormatting>
  <conditionalFormatting sqref="AA13:AK13">
    <cfRule type="expression" dxfId="9849" priority="9844">
      <formula>AK19=""</formula>
    </cfRule>
    <cfRule type="expression" dxfId="9848" priority="9845">
      <formula>AK19=6</formula>
    </cfRule>
    <cfRule type="expression" dxfId="9847" priority="9846">
      <formula>AK19=5</formula>
    </cfRule>
    <cfRule type="expression" dxfId="9846" priority="9847">
      <formula>AK19=4</formula>
    </cfRule>
    <cfRule type="expression" dxfId="9845" priority="9848">
      <formula>AK19=3</formula>
    </cfRule>
    <cfRule type="expression" dxfId="9844" priority="9849">
      <formula>AK19=2</formula>
    </cfRule>
    <cfRule type="expression" dxfId="9843" priority="9850">
      <formula>AK19=1</formula>
    </cfRule>
  </conditionalFormatting>
  <conditionalFormatting sqref="AA14:AC14">
    <cfRule type="expression" dxfId="9842" priority="9843">
      <formula>AK20=""</formula>
    </cfRule>
  </conditionalFormatting>
  <conditionalFormatting sqref="AA15:AB15">
    <cfRule type="expression" dxfId="9841" priority="9842">
      <formula>AK20=""</formula>
    </cfRule>
  </conditionalFormatting>
  <conditionalFormatting sqref="AC15">
    <cfRule type="expression" dxfId="9840" priority="9841">
      <formula>AK20=""</formula>
    </cfRule>
  </conditionalFormatting>
  <conditionalFormatting sqref="AD14:AJ14">
    <cfRule type="expression" dxfId="9839" priority="9840">
      <formula>AK20=""</formula>
    </cfRule>
  </conditionalFormatting>
  <conditionalFormatting sqref="AK14:AK17">
    <cfRule type="expression" dxfId="9838" priority="9839">
      <formula>AK20=""</formula>
    </cfRule>
  </conditionalFormatting>
  <conditionalFormatting sqref="AA16:AD16">
    <cfRule type="expression" dxfId="9837" priority="9838">
      <formula>AK20=""</formula>
    </cfRule>
  </conditionalFormatting>
  <conditionalFormatting sqref="AE16">
    <cfRule type="expression" dxfId="9836" priority="9837">
      <formula>AK20=""</formula>
    </cfRule>
  </conditionalFormatting>
  <conditionalFormatting sqref="AA17:AD17">
    <cfRule type="expression" dxfId="9835" priority="9836">
      <formula>AK20=""</formula>
    </cfRule>
  </conditionalFormatting>
  <conditionalFormatting sqref="AE17">
    <cfRule type="expression" dxfId="9834" priority="9835">
      <formula>AK20=""</formula>
    </cfRule>
  </conditionalFormatting>
  <conditionalFormatting sqref="AA18:AE18">
    <cfRule type="expression" dxfId="9833" priority="9834">
      <formula>AK20=""</formula>
    </cfRule>
  </conditionalFormatting>
  <conditionalFormatting sqref="AK18">
    <cfRule type="expression" dxfId="9832" priority="9833">
      <formula>AK20=""</formula>
    </cfRule>
  </conditionalFormatting>
  <conditionalFormatting sqref="AA19:AC19">
    <cfRule type="expression" dxfId="9831" priority="9832">
      <formula>AK20=""</formula>
    </cfRule>
  </conditionalFormatting>
  <conditionalFormatting sqref="AK19">
    <cfRule type="expression" dxfId="9830" priority="9831">
      <formula>AK20=""</formula>
    </cfRule>
  </conditionalFormatting>
  <conditionalFormatting sqref="AA20:AC20">
    <cfRule type="expression" dxfId="9829" priority="9830">
      <formula>AK20=""</formula>
    </cfRule>
  </conditionalFormatting>
  <conditionalFormatting sqref="AK20">
    <cfRule type="expression" dxfId="9828" priority="9829">
      <formula>AK20=""</formula>
    </cfRule>
  </conditionalFormatting>
  <conditionalFormatting sqref="AA21:AC21">
    <cfRule type="expression" dxfId="9827" priority="9828">
      <formula>AK20=""</formula>
    </cfRule>
  </conditionalFormatting>
  <conditionalFormatting sqref="AK21">
    <cfRule type="expression" dxfId="9826" priority="9827">
      <formula>AK20=""</formula>
    </cfRule>
  </conditionalFormatting>
  <conditionalFormatting sqref="AD21:AJ21">
    <cfRule type="expression" dxfId="9825" priority="9826">
      <formula>AK20=""</formula>
    </cfRule>
  </conditionalFormatting>
  <conditionalFormatting sqref="AM13:AW13">
    <cfRule type="expression" dxfId="9824" priority="9819">
      <formula>AW19=""</formula>
    </cfRule>
    <cfRule type="expression" dxfId="9823" priority="9820">
      <formula>AW19=6</formula>
    </cfRule>
    <cfRule type="expression" dxfId="9822" priority="9821">
      <formula>AW19=5</formula>
    </cfRule>
    <cfRule type="expression" dxfId="9821" priority="9822">
      <formula>AW19=4</formula>
    </cfRule>
    <cfRule type="expression" dxfId="9820" priority="9823">
      <formula>AW19=3</formula>
    </cfRule>
    <cfRule type="expression" dxfId="9819" priority="9824">
      <formula>AW19=2</formula>
    </cfRule>
    <cfRule type="expression" dxfId="9818" priority="9825">
      <formula>AW19=1</formula>
    </cfRule>
  </conditionalFormatting>
  <conditionalFormatting sqref="AM14:AO14">
    <cfRule type="expression" dxfId="9817" priority="9818">
      <formula>AW20=""</formula>
    </cfRule>
  </conditionalFormatting>
  <conditionalFormatting sqref="AM15:AN15">
    <cfRule type="expression" dxfId="9816" priority="9817">
      <formula>AW20=""</formula>
    </cfRule>
  </conditionalFormatting>
  <conditionalFormatting sqref="AO15">
    <cfRule type="expression" dxfId="9815" priority="9816">
      <formula>AW20=""</formula>
    </cfRule>
  </conditionalFormatting>
  <conditionalFormatting sqref="AP14:AV14">
    <cfRule type="expression" dxfId="9814" priority="9815">
      <formula>AW20=""</formula>
    </cfRule>
  </conditionalFormatting>
  <conditionalFormatting sqref="AW14:AW17">
    <cfRule type="expression" dxfId="9813" priority="9814">
      <formula>AW20=""</formula>
    </cfRule>
  </conditionalFormatting>
  <conditionalFormatting sqref="AM16:AP16">
    <cfRule type="expression" dxfId="9812" priority="9813">
      <formula>AW20=""</formula>
    </cfRule>
  </conditionalFormatting>
  <conditionalFormatting sqref="AQ16">
    <cfRule type="expression" dxfId="9811" priority="9812">
      <formula>AW20=""</formula>
    </cfRule>
  </conditionalFormatting>
  <conditionalFormatting sqref="AM17:AP17">
    <cfRule type="expression" dxfId="9810" priority="9811">
      <formula>AW20=""</formula>
    </cfRule>
  </conditionalFormatting>
  <conditionalFormatting sqref="AQ17">
    <cfRule type="expression" dxfId="9809" priority="9810">
      <formula>AW20=""</formula>
    </cfRule>
  </conditionalFormatting>
  <conditionalFormatting sqref="AM18:AQ18">
    <cfRule type="expression" dxfId="9808" priority="9809">
      <formula>AW20=""</formula>
    </cfRule>
  </conditionalFormatting>
  <conditionalFormatting sqref="AW18">
    <cfRule type="expression" dxfId="9807" priority="9808">
      <formula>AW20=""</formula>
    </cfRule>
  </conditionalFormatting>
  <conditionalFormatting sqref="AM19:AO19">
    <cfRule type="expression" dxfId="9806" priority="9807">
      <formula>AW20=""</formula>
    </cfRule>
  </conditionalFormatting>
  <conditionalFormatting sqref="AW19">
    <cfRule type="expression" dxfId="9805" priority="9806">
      <formula>AW20=""</formula>
    </cfRule>
  </conditionalFormatting>
  <conditionalFormatting sqref="AM20:AO20">
    <cfRule type="expression" dxfId="9804" priority="9805">
      <formula>AW20=""</formula>
    </cfRule>
  </conditionalFormatting>
  <conditionalFormatting sqref="AW20">
    <cfRule type="expression" dxfId="9803" priority="9804">
      <formula>AW20=""</formula>
    </cfRule>
  </conditionalFormatting>
  <conditionalFormatting sqref="AM21:AO21">
    <cfRule type="expression" dxfId="9802" priority="9803">
      <formula>AW20=""</formula>
    </cfRule>
  </conditionalFormatting>
  <conditionalFormatting sqref="AW21">
    <cfRule type="expression" dxfId="9801" priority="9802">
      <formula>AW20=""</formula>
    </cfRule>
  </conditionalFormatting>
  <conditionalFormatting sqref="AP21:AV21">
    <cfRule type="expression" dxfId="9800" priority="9801">
      <formula>AW20=""</formula>
    </cfRule>
  </conditionalFormatting>
  <conditionalFormatting sqref="AY13:BI13">
    <cfRule type="expression" dxfId="9799" priority="9794">
      <formula>BI19=""</formula>
    </cfRule>
    <cfRule type="expression" dxfId="9798" priority="9795">
      <formula>BI19=6</formula>
    </cfRule>
    <cfRule type="expression" dxfId="9797" priority="9796">
      <formula>BI19=5</formula>
    </cfRule>
    <cfRule type="expression" dxfId="9796" priority="9797">
      <formula>BI19=4</formula>
    </cfRule>
    <cfRule type="expression" dxfId="9795" priority="9798">
      <formula>BI19=3</formula>
    </cfRule>
    <cfRule type="expression" dxfId="9794" priority="9799">
      <formula>BI19=2</formula>
    </cfRule>
    <cfRule type="expression" dxfId="9793" priority="9800">
      <formula>BI19=1</formula>
    </cfRule>
  </conditionalFormatting>
  <conditionalFormatting sqref="AY14:BA14">
    <cfRule type="expression" dxfId="9792" priority="9793">
      <formula>BI20=""</formula>
    </cfRule>
  </conditionalFormatting>
  <conditionalFormatting sqref="AY15:AZ15">
    <cfRule type="expression" dxfId="9791" priority="9792">
      <formula>BI20=""</formula>
    </cfRule>
  </conditionalFormatting>
  <conditionalFormatting sqref="BA15">
    <cfRule type="expression" dxfId="9790" priority="9791">
      <formula>BI20=""</formula>
    </cfRule>
  </conditionalFormatting>
  <conditionalFormatting sqref="BB14:BH14">
    <cfRule type="expression" dxfId="9789" priority="9790">
      <formula>BI20=""</formula>
    </cfRule>
  </conditionalFormatting>
  <conditionalFormatting sqref="BI14:BI17">
    <cfRule type="expression" dxfId="9788" priority="9789">
      <formula>BI20=""</formula>
    </cfRule>
  </conditionalFormatting>
  <conditionalFormatting sqref="AY16:BB16">
    <cfRule type="expression" dxfId="9787" priority="9788">
      <formula>BI20=""</formula>
    </cfRule>
  </conditionalFormatting>
  <conditionalFormatting sqref="BC16">
    <cfRule type="expression" dxfId="9786" priority="9787">
      <formula>BI20=""</formula>
    </cfRule>
  </conditionalFormatting>
  <conditionalFormatting sqref="AY17:BB17">
    <cfRule type="expression" dxfId="9785" priority="9786">
      <formula>BI20=""</formula>
    </cfRule>
  </conditionalFormatting>
  <conditionalFormatting sqref="BC17">
    <cfRule type="expression" dxfId="9784" priority="9785">
      <formula>BI20=""</formula>
    </cfRule>
  </conditionalFormatting>
  <conditionalFormatting sqref="AY18:BC18">
    <cfRule type="expression" dxfId="9783" priority="9784">
      <formula>BI20=""</formula>
    </cfRule>
  </conditionalFormatting>
  <conditionalFormatting sqref="BI18">
    <cfRule type="expression" dxfId="9782" priority="9783">
      <formula>BI20=""</formula>
    </cfRule>
  </conditionalFormatting>
  <conditionalFormatting sqref="AY19:BA19">
    <cfRule type="expression" dxfId="9781" priority="9782">
      <formula>BI20=""</formula>
    </cfRule>
  </conditionalFormatting>
  <conditionalFormatting sqref="BI19">
    <cfRule type="expression" dxfId="9780" priority="9781">
      <formula>BI20=""</formula>
    </cfRule>
  </conditionalFormatting>
  <conditionalFormatting sqref="AY20:BA20">
    <cfRule type="expression" dxfId="9779" priority="9780">
      <formula>BI20=""</formula>
    </cfRule>
  </conditionalFormatting>
  <conditionalFormatting sqref="BI20">
    <cfRule type="expression" dxfId="9778" priority="9779">
      <formula>BI20=""</formula>
    </cfRule>
  </conditionalFormatting>
  <conditionalFormatting sqref="AY21:BA21">
    <cfRule type="expression" dxfId="9777" priority="9778">
      <formula>BI20=""</formula>
    </cfRule>
  </conditionalFormatting>
  <conditionalFormatting sqref="BI21">
    <cfRule type="expression" dxfId="9776" priority="9777">
      <formula>BI20=""</formula>
    </cfRule>
  </conditionalFormatting>
  <conditionalFormatting sqref="BB21:BH21">
    <cfRule type="expression" dxfId="9775" priority="9776">
      <formula>BI20=""</formula>
    </cfRule>
  </conditionalFormatting>
  <conditionalFormatting sqref="C23:M23">
    <cfRule type="expression" dxfId="9774" priority="9769">
      <formula>M29=""</formula>
    </cfRule>
    <cfRule type="expression" dxfId="9773" priority="9770">
      <formula>M29=6</formula>
    </cfRule>
    <cfRule type="expression" dxfId="9772" priority="9771">
      <formula>M29=5</formula>
    </cfRule>
    <cfRule type="expression" dxfId="9771" priority="9772">
      <formula>M29=4</formula>
    </cfRule>
    <cfRule type="expression" dxfId="9770" priority="9773">
      <formula>M29=3</formula>
    </cfRule>
    <cfRule type="expression" dxfId="9769" priority="9774">
      <formula>M29=2</formula>
    </cfRule>
    <cfRule type="expression" dxfId="9768" priority="9775">
      <formula>M29=1</formula>
    </cfRule>
  </conditionalFormatting>
  <conditionalFormatting sqref="C24:E24">
    <cfRule type="expression" dxfId="9767" priority="9768">
      <formula>M30=""</formula>
    </cfRule>
  </conditionalFormatting>
  <conditionalFormatting sqref="C25:D25">
    <cfRule type="expression" dxfId="9766" priority="9767">
      <formula>M30=""</formula>
    </cfRule>
  </conditionalFormatting>
  <conditionalFormatting sqref="E25">
    <cfRule type="expression" dxfId="9765" priority="9766">
      <formula>M30=""</formula>
    </cfRule>
  </conditionalFormatting>
  <conditionalFormatting sqref="F24:L24">
    <cfRule type="expression" dxfId="9764" priority="9765">
      <formula>M30=""</formula>
    </cfRule>
  </conditionalFormatting>
  <conditionalFormatting sqref="M24:M27">
    <cfRule type="expression" dxfId="9763" priority="9764">
      <formula>M30=""</formula>
    </cfRule>
  </conditionalFormatting>
  <conditionalFormatting sqref="C26:F26">
    <cfRule type="expression" dxfId="9762" priority="9763">
      <formula>M30=""</formula>
    </cfRule>
  </conditionalFormatting>
  <conditionalFormatting sqref="G26">
    <cfRule type="expression" dxfId="9761" priority="9762">
      <formula>M30=""</formula>
    </cfRule>
  </conditionalFormatting>
  <conditionalFormatting sqref="C27:F27">
    <cfRule type="expression" dxfId="9760" priority="9761">
      <formula>M30=""</formula>
    </cfRule>
  </conditionalFormatting>
  <conditionalFormatting sqref="G27">
    <cfRule type="expression" dxfId="9759" priority="9760">
      <formula>M30=""</formula>
    </cfRule>
  </conditionalFormatting>
  <conditionalFormatting sqref="C28:G28">
    <cfRule type="expression" dxfId="9758" priority="9759">
      <formula>M30=""</formula>
    </cfRule>
  </conditionalFormatting>
  <conditionalFormatting sqref="M28">
    <cfRule type="expression" dxfId="9757" priority="9758">
      <formula>M30=""</formula>
    </cfRule>
  </conditionalFormatting>
  <conditionalFormatting sqref="C29:E29">
    <cfRule type="expression" dxfId="9756" priority="9757">
      <formula>M30=""</formula>
    </cfRule>
  </conditionalFormatting>
  <conditionalFormatting sqref="M29">
    <cfRule type="expression" dxfId="9755" priority="9756">
      <formula>M30=""</formula>
    </cfRule>
  </conditionalFormatting>
  <conditionalFormatting sqref="C30:E30">
    <cfRule type="expression" dxfId="9754" priority="9755">
      <formula>M30=""</formula>
    </cfRule>
  </conditionalFormatting>
  <conditionalFormatting sqref="M30">
    <cfRule type="expression" dxfId="9753" priority="9754">
      <formula>M30=""</formula>
    </cfRule>
  </conditionalFormatting>
  <conditionalFormatting sqref="C31:E31">
    <cfRule type="expression" dxfId="9752" priority="9753">
      <formula>M30=""</formula>
    </cfRule>
  </conditionalFormatting>
  <conditionalFormatting sqref="M31">
    <cfRule type="expression" dxfId="9751" priority="9752">
      <formula>M30=""</formula>
    </cfRule>
  </conditionalFormatting>
  <conditionalFormatting sqref="F31:L31">
    <cfRule type="expression" dxfId="9750" priority="9751">
      <formula>M30=""</formula>
    </cfRule>
  </conditionalFormatting>
  <conditionalFormatting sqref="O23:Y23">
    <cfRule type="expression" dxfId="9749" priority="9744">
      <formula>Y29=""</formula>
    </cfRule>
    <cfRule type="expression" dxfId="9748" priority="9745">
      <formula>Y29=6</formula>
    </cfRule>
    <cfRule type="expression" dxfId="9747" priority="9746">
      <formula>Y29=5</formula>
    </cfRule>
    <cfRule type="expression" dxfId="9746" priority="9747">
      <formula>Y29=4</formula>
    </cfRule>
    <cfRule type="expression" dxfId="9745" priority="9748">
      <formula>Y29=3</formula>
    </cfRule>
    <cfRule type="expression" dxfId="9744" priority="9749">
      <formula>Y29=2</formula>
    </cfRule>
    <cfRule type="expression" dxfId="9743" priority="9750">
      <formula>Y29=1</formula>
    </cfRule>
  </conditionalFormatting>
  <conditionalFormatting sqref="O24:Q24">
    <cfRule type="expression" dxfId="9742" priority="9743">
      <formula>Y30=""</formula>
    </cfRule>
  </conditionalFormatting>
  <conditionalFormatting sqref="O25:P25">
    <cfRule type="expression" dxfId="9741" priority="9742">
      <formula>Y30=""</formula>
    </cfRule>
  </conditionalFormatting>
  <conditionalFormatting sqref="Q25">
    <cfRule type="expression" dxfId="9740" priority="9741">
      <formula>Y30=""</formula>
    </cfRule>
  </conditionalFormatting>
  <conditionalFormatting sqref="R24:X24">
    <cfRule type="expression" dxfId="9739" priority="9740">
      <formula>Y30=""</formula>
    </cfRule>
  </conditionalFormatting>
  <conditionalFormatting sqref="Y24:Y27">
    <cfRule type="expression" dxfId="9738" priority="9739">
      <formula>Y30=""</formula>
    </cfRule>
  </conditionalFormatting>
  <conditionalFormatting sqref="O26:R26">
    <cfRule type="expression" dxfId="9737" priority="9738">
      <formula>Y30=""</formula>
    </cfRule>
  </conditionalFormatting>
  <conditionalFormatting sqref="S26">
    <cfRule type="expression" dxfId="9736" priority="9737">
      <formula>Y30=""</formula>
    </cfRule>
  </conditionalFormatting>
  <conditionalFormatting sqref="O27:R27">
    <cfRule type="expression" dxfId="9735" priority="9736">
      <formula>Y30=""</formula>
    </cfRule>
  </conditionalFormatting>
  <conditionalFormatting sqref="S27">
    <cfRule type="expression" dxfId="9734" priority="9735">
      <formula>Y30=""</formula>
    </cfRule>
  </conditionalFormatting>
  <conditionalFormatting sqref="O28:S28">
    <cfRule type="expression" dxfId="9733" priority="9734">
      <formula>Y30=""</formula>
    </cfRule>
  </conditionalFormatting>
  <conditionalFormatting sqref="Y28">
    <cfRule type="expression" dxfId="9732" priority="9733">
      <formula>Y30=""</formula>
    </cfRule>
  </conditionalFormatting>
  <conditionalFormatting sqref="O29:Q29">
    <cfRule type="expression" dxfId="9731" priority="9732">
      <formula>Y30=""</formula>
    </cfRule>
  </conditionalFormatting>
  <conditionalFormatting sqref="Y29">
    <cfRule type="expression" dxfId="9730" priority="9731">
      <formula>Y30=""</formula>
    </cfRule>
  </conditionalFormatting>
  <conditionalFormatting sqref="O30:Q30">
    <cfRule type="expression" dxfId="9729" priority="9730">
      <formula>Y30=""</formula>
    </cfRule>
  </conditionalFormatting>
  <conditionalFormatting sqref="Y30">
    <cfRule type="expression" dxfId="9728" priority="9729">
      <formula>Y30=""</formula>
    </cfRule>
  </conditionalFormatting>
  <conditionalFormatting sqref="O31:Q31">
    <cfRule type="expression" dxfId="9727" priority="9728">
      <formula>Y30=""</formula>
    </cfRule>
  </conditionalFormatting>
  <conditionalFormatting sqref="Y31">
    <cfRule type="expression" dxfId="9726" priority="9727">
      <formula>Y30=""</formula>
    </cfRule>
  </conditionalFormatting>
  <conditionalFormatting sqref="R31:X31">
    <cfRule type="expression" dxfId="9725" priority="9726">
      <formula>Y30=""</formula>
    </cfRule>
  </conditionalFormatting>
  <conditionalFormatting sqref="AA23:AK23">
    <cfRule type="expression" dxfId="9724" priority="9719">
      <formula>AK29=""</formula>
    </cfRule>
    <cfRule type="expression" dxfId="9723" priority="9720">
      <formula>AK29=6</formula>
    </cfRule>
    <cfRule type="expression" dxfId="9722" priority="9721">
      <formula>AK29=5</formula>
    </cfRule>
    <cfRule type="expression" dxfId="9721" priority="9722">
      <formula>AK29=4</formula>
    </cfRule>
    <cfRule type="expression" dxfId="9720" priority="9723">
      <formula>AK29=3</formula>
    </cfRule>
    <cfRule type="expression" dxfId="9719" priority="9724">
      <formula>AK29=2</formula>
    </cfRule>
    <cfRule type="expression" dxfId="9718" priority="9725">
      <formula>AK29=1</formula>
    </cfRule>
  </conditionalFormatting>
  <conditionalFormatting sqref="AA24:AC24">
    <cfRule type="expression" dxfId="9717" priority="9718">
      <formula>AK30=""</formula>
    </cfRule>
  </conditionalFormatting>
  <conditionalFormatting sqref="AA25:AB25">
    <cfRule type="expression" dxfId="9716" priority="9717">
      <formula>AK30=""</formula>
    </cfRule>
  </conditionalFormatting>
  <conditionalFormatting sqref="AC25">
    <cfRule type="expression" dxfId="9715" priority="9716">
      <formula>AK30=""</formula>
    </cfRule>
  </conditionalFormatting>
  <conditionalFormatting sqref="AD24:AJ24">
    <cfRule type="expression" dxfId="9714" priority="9715">
      <formula>AK30=""</formula>
    </cfRule>
  </conditionalFormatting>
  <conditionalFormatting sqref="AK24:AK27">
    <cfRule type="expression" dxfId="9713" priority="9714">
      <formula>AK30=""</formula>
    </cfRule>
  </conditionalFormatting>
  <conditionalFormatting sqref="AA26:AD26">
    <cfRule type="expression" dxfId="9712" priority="9713">
      <formula>AK30=""</formula>
    </cfRule>
  </conditionalFormatting>
  <conditionalFormatting sqref="AE26">
    <cfRule type="expression" dxfId="9711" priority="9712">
      <formula>AK30=""</formula>
    </cfRule>
  </conditionalFormatting>
  <conditionalFormatting sqref="AA27:AD27">
    <cfRule type="expression" dxfId="9710" priority="9711">
      <formula>AK30=""</formula>
    </cfRule>
  </conditionalFormatting>
  <conditionalFormatting sqref="AE27">
    <cfRule type="expression" dxfId="9709" priority="9710">
      <formula>AK30=""</formula>
    </cfRule>
  </conditionalFormatting>
  <conditionalFormatting sqref="AA28:AE28">
    <cfRule type="expression" dxfId="9708" priority="9709">
      <formula>AK30=""</formula>
    </cfRule>
  </conditionalFormatting>
  <conditionalFormatting sqref="AK28">
    <cfRule type="expression" dxfId="9707" priority="9708">
      <formula>AK30=""</formula>
    </cfRule>
  </conditionalFormatting>
  <conditionalFormatting sqref="AA29:AC29">
    <cfRule type="expression" dxfId="9706" priority="9707">
      <formula>AK30=""</formula>
    </cfRule>
  </conditionalFormatting>
  <conditionalFormatting sqref="AK29">
    <cfRule type="expression" dxfId="9705" priority="9706">
      <formula>AK30=""</formula>
    </cfRule>
  </conditionalFormatting>
  <conditionalFormatting sqref="AA30:AC30">
    <cfRule type="expression" dxfId="9704" priority="9705">
      <formula>AK30=""</formula>
    </cfRule>
  </conditionalFormatting>
  <conditionalFormatting sqref="AK30">
    <cfRule type="expression" dxfId="9703" priority="9704">
      <formula>AK30=""</formula>
    </cfRule>
  </conditionalFormatting>
  <conditionalFormatting sqref="AA31:AC31">
    <cfRule type="expression" dxfId="9702" priority="9703">
      <formula>AK30=""</formula>
    </cfRule>
  </conditionalFormatting>
  <conditionalFormatting sqref="AK31">
    <cfRule type="expression" dxfId="9701" priority="9702">
      <formula>AK30=""</formula>
    </cfRule>
  </conditionalFormatting>
  <conditionalFormatting sqref="AD31:AJ31">
    <cfRule type="expression" dxfId="9700" priority="9701">
      <formula>AK30=""</formula>
    </cfRule>
  </conditionalFormatting>
  <conditionalFormatting sqref="AM23:AW23">
    <cfRule type="expression" dxfId="9699" priority="9694">
      <formula>AW29=""</formula>
    </cfRule>
    <cfRule type="expression" dxfId="9698" priority="9695">
      <formula>AW29=6</formula>
    </cfRule>
    <cfRule type="expression" dxfId="9697" priority="9696">
      <formula>AW29=5</formula>
    </cfRule>
    <cfRule type="expression" dxfId="9696" priority="9697">
      <formula>AW29=4</formula>
    </cfRule>
    <cfRule type="expression" dxfId="9695" priority="9698">
      <formula>AW29=3</formula>
    </cfRule>
    <cfRule type="expression" dxfId="9694" priority="9699">
      <formula>AW29=2</formula>
    </cfRule>
    <cfRule type="expression" dxfId="9693" priority="9700">
      <formula>AW29=1</formula>
    </cfRule>
  </conditionalFormatting>
  <conditionalFormatting sqref="AM24:AO24">
    <cfRule type="expression" dxfId="9692" priority="9693">
      <formula>AW30=""</formula>
    </cfRule>
  </conditionalFormatting>
  <conditionalFormatting sqref="AM25:AN25">
    <cfRule type="expression" dxfId="9691" priority="9692">
      <formula>AW30=""</formula>
    </cfRule>
  </conditionalFormatting>
  <conditionalFormatting sqref="AO25">
    <cfRule type="expression" dxfId="9690" priority="9691">
      <formula>AW30=""</formula>
    </cfRule>
  </conditionalFormatting>
  <conditionalFormatting sqref="AP24:AV24">
    <cfRule type="expression" dxfId="9689" priority="9690">
      <formula>AW30=""</formula>
    </cfRule>
  </conditionalFormatting>
  <conditionalFormatting sqref="AW24:AW27">
    <cfRule type="expression" dxfId="9688" priority="9689">
      <formula>AW30=""</formula>
    </cfRule>
  </conditionalFormatting>
  <conditionalFormatting sqref="AM26:AP26">
    <cfRule type="expression" dxfId="9687" priority="9688">
      <formula>AW30=""</formula>
    </cfRule>
  </conditionalFormatting>
  <conditionalFormatting sqref="AQ26">
    <cfRule type="expression" dxfId="9686" priority="9687">
      <formula>AW30=""</formula>
    </cfRule>
  </conditionalFormatting>
  <conditionalFormatting sqref="AM27:AP27">
    <cfRule type="expression" dxfId="9685" priority="9686">
      <formula>AW30=""</formula>
    </cfRule>
  </conditionalFormatting>
  <conditionalFormatting sqref="AQ27">
    <cfRule type="expression" dxfId="9684" priority="9685">
      <formula>AW30=""</formula>
    </cfRule>
  </conditionalFormatting>
  <conditionalFormatting sqref="AM28:AQ28">
    <cfRule type="expression" dxfId="9683" priority="9684">
      <formula>AW30=""</formula>
    </cfRule>
  </conditionalFormatting>
  <conditionalFormatting sqref="AW28">
    <cfRule type="expression" dxfId="9682" priority="9683">
      <formula>AW30=""</formula>
    </cfRule>
  </conditionalFormatting>
  <conditionalFormatting sqref="AM29:AO29">
    <cfRule type="expression" dxfId="9681" priority="9682">
      <formula>AW30=""</formula>
    </cfRule>
  </conditionalFormatting>
  <conditionalFormatting sqref="AW29">
    <cfRule type="expression" dxfId="9680" priority="9681">
      <formula>AW30=""</formula>
    </cfRule>
  </conditionalFormatting>
  <conditionalFormatting sqref="AM30:AO30">
    <cfRule type="expression" dxfId="9679" priority="9680">
      <formula>AW30=""</formula>
    </cfRule>
  </conditionalFormatting>
  <conditionalFormatting sqref="AW30">
    <cfRule type="expression" dxfId="9678" priority="9679">
      <formula>AW30=""</formula>
    </cfRule>
  </conditionalFormatting>
  <conditionalFormatting sqref="AM31:AO31">
    <cfRule type="expression" dxfId="9677" priority="9678">
      <formula>AW30=""</formula>
    </cfRule>
  </conditionalFormatting>
  <conditionalFormatting sqref="AW31">
    <cfRule type="expression" dxfId="9676" priority="9677">
      <formula>AW30=""</formula>
    </cfRule>
  </conditionalFormatting>
  <conditionalFormatting sqref="AP31:AV31">
    <cfRule type="expression" dxfId="9675" priority="9676">
      <formula>AW30=""</formula>
    </cfRule>
  </conditionalFormatting>
  <conditionalFormatting sqref="AY23:BI23">
    <cfRule type="expression" dxfId="9674" priority="9669">
      <formula>BI29=""</formula>
    </cfRule>
    <cfRule type="expression" dxfId="9673" priority="9670">
      <formula>BI29=6</formula>
    </cfRule>
    <cfRule type="expression" dxfId="9672" priority="9671">
      <formula>BI29=5</formula>
    </cfRule>
    <cfRule type="expression" dxfId="9671" priority="9672">
      <formula>BI29=4</formula>
    </cfRule>
    <cfRule type="expression" dxfId="9670" priority="9673">
      <formula>BI29=3</formula>
    </cfRule>
    <cfRule type="expression" dxfId="9669" priority="9674">
      <formula>BI29=2</formula>
    </cfRule>
    <cfRule type="expression" dxfId="9668" priority="9675">
      <formula>BI29=1</formula>
    </cfRule>
  </conditionalFormatting>
  <conditionalFormatting sqref="AY24:BA24">
    <cfRule type="expression" dxfId="9667" priority="9668">
      <formula>BI30=""</formula>
    </cfRule>
  </conditionalFormatting>
  <conditionalFormatting sqref="AY25:AZ25">
    <cfRule type="expression" dxfId="9666" priority="9667">
      <formula>BI30=""</formula>
    </cfRule>
  </conditionalFormatting>
  <conditionalFormatting sqref="BA25">
    <cfRule type="expression" dxfId="9665" priority="9666">
      <formula>BI30=""</formula>
    </cfRule>
  </conditionalFormatting>
  <conditionalFormatting sqref="BB24:BH24">
    <cfRule type="expression" dxfId="9664" priority="9665">
      <formula>BI30=""</formula>
    </cfRule>
  </conditionalFormatting>
  <conditionalFormatting sqref="BI24:BI27">
    <cfRule type="expression" dxfId="9663" priority="9664">
      <formula>BI30=""</formula>
    </cfRule>
  </conditionalFormatting>
  <conditionalFormatting sqref="AY26:BB26">
    <cfRule type="expression" dxfId="9662" priority="9663">
      <formula>BI30=""</formula>
    </cfRule>
  </conditionalFormatting>
  <conditionalFormatting sqref="BC26">
    <cfRule type="expression" dxfId="9661" priority="9662">
      <formula>BI30=""</formula>
    </cfRule>
  </conditionalFormatting>
  <conditionalFormatting sqref="AY27:BB27">
    <cfRule type="expression" dxfId="9660" priority="9661">
      <formula>BI30=""</formula>
    </cfRule>
  </conditionalFormatting>
  <conditionalFormatting sqref="BC27">
    <cfRule type="expression" dxfId="9659" priority="9660">
      <formula>BI30=""</formula>
    </cfRule>
  </conditionalFormatting>
  <conditionalFormatting sqref="AY28:BC28">
    <cfRule type="expression" dxfId="9658" priority="9659">
      <formula>BI30=""</formula>
    </cfRule>
  </conditionalFormatting>
  <conditionalFormatting sqref="BI28">
    <cfRule type="expression" dxfId="9657" priority="9658">
      <formula>BI30=""</formula>
    </cfRule>
  </conditionalFormatting>
  <conditionalFormatting sqref="AY29:BA29">
    <cfRule type="expression" dxfId="9656" priority="9657">
      <formula>BI30=""</formula>
    </cfRule>
  </conditionalFormatting>
  <conditionalFormatting sqref="BI29">
    <cfRule type="expression" dxfId="9655" priority="9656">
      <formula>BI30=""</formula>
    </cfRule>
  </conditionalFormatting>
  <conditionalFormatting sqref="AY30:BA30">
    <cfRule type="expression" dxfId="9654" priority="9655">
      <formula>BI30=""</formula>
    </cfRule>
  </conditionalFormatting>
  <conditionalFormatting sqref="BI30">
    <cfRule type="expression" dxfId="9653" priority="9654">
      <formula>BI30=""</formula>
    </cfRule>
  </conditionalFormatting>
  <conditionalFormatting sqref="AY31:BA31">
    <cfRule type="expression" dxfId="9652" priority="9653">
      <formula>BI30=""</formula>
    </cfRule>
  </conditionalFormatting>
  <conditionalFormatting sqref="BI31">
    <cfRule type="expression" dxfId="9651" priority="9652">
      <formula>BI30=""</formula>
    </cfRule>
  </conditionalFormatting>
  <conditionalFormatting sqref="BB31:BH31">
    <cfRule type="expression" dxfId="9650" priority="9651">
      <formula>BI30=""</formula>
    </cfRule>
  </conditionalFormatting>
  <conditionalFormatting sqref="C33:M33">
    <cfRule type="expression" dxfId="9649" priority="9644">
      <formula>M39=""</formula>
    </cfRule>
    <cfRule type="expression" dxfId="9648" priority="9645">
      <formula>M39=6</formula>
    </cfRule>
    <cfRule type="expression" dxfId="9647" priority="9646">
      <formula>M39=5</formula>
    </cfRule>
    <cfRule type="expression" dxfId="9646" priority="9647">
      <formula>M39=4</formula>
    </cfRule>
    <cfRule type="expression" dxfId="9645" priority="9648">
      <formula>M39=3</formula>
    </cfRule>
    <cfRule type="expression" dxfId="9644" priority="9649">
      <formula>M39=2</formula>
    </cfRule>
    <cfRule type="expression" dxfId="9643" priority="9650">
      <formula>M39=1</formula>
    </cfRule>
  </conditionalFormatting>
  <conditionalFormatting sqref="C34:E34">
    <cfRule type="expression" dxfId="9642" priority="9643">
      <formula>M40=""</formula>
    </cfRule>
  </conditionalFormatting>
  <conditionalFormatting sqref="C35:D35">
    <cfRule type="expression" dxfId="9641" priority="9642">
      <formula>M40=""</formula>
    </cfRule>
  </conditionalFormatting>
  <conditionalFormatting sqref="E35">
    <cfRule type="expression" dxfId="9640" priority="9641">
      <formula>M40=""</formula>
    </cfRule>
  </conditionalFormatting>
  <conditionalFormatting sqref="F34:L34">
    <cfRule type="expression" dxfId="9639" priority="9640">
      <formula>M40=""</formula>
    </cfRule>
  </conditionalFormatting>
  <conditionalFormatting sqref="M34:M37">
    <cfRule type="expression" dxfId="9638" priority="9639">
      <formula>M40=""</formula>
    </cfRule>
  </conditionalFormatting>
  <conditionalFormatting sqref="C36:F36">
    <cfRule type="expression" dxfId="9637" priority="9638">
      <formula>M40=""</formula>
    </cfRule>
  </conditionalFormatting>
  <conditionalFormatting sqref="G36">
    <cfRule type="expression" dxfId="9636" priority="9637">
      <formula>M40=""</formula>
    </cfRule>
  </conditionalFormatting>
  <conditionalFormatting sqref="C37:F37">
    <cfRule type="expression" dxfId="9635" priority="9636">
      <formula>M40=""</formula>
    </cfRule>
  </conditionalFormatting>
  <conditionalFormatting sqref="G37">
    <cfRule type="expression" dxfId="9634" priority="9635">
      <formula>M40=""</formula>
    </cfRule>
  </conditionalFormatting>
  <conditionalFormatting sqref="C38:G38">
    <cfRule type="expression" dxfId="9633" priority="9634">
      <formula>M40=""</formula>
    </cfRule>
  </conditionalFormatting>
  <conditionalFormatting sqref="M38">
    <cfRule type="expression" dxfId="9632" priority="9633">
      <formula>M40=""</formula>
    </cfRule>
  </conditionalFormatting>
  <conditionalFormatting sqref="C39:E39">
    <cfRule type="expression" dxfId="9631" priority="9632">
      <formula>M40=""</formula>
    </cfRule>
  </conditionalFormatting>
  <conditionalFormatting sqref="M39">
    <cfRule type="expression" dxfId="9630" priority="9631">
      <formula>M40=""</formula>
    </cfRule>
  </conditionalFormatting>
  <conditionalFormatting sqref="C40:E40">
    <cfRule type="expression" dxfId="9629" priority="9630">
      <formula>M40=""</formula>
    </cfRule>
  </conditionalFormatting>
  <conditionalFormatting sqref="M40">
    <cfRule type="expression" dxfId="9628" priority="9629">
      <formula>M40=""</formula>
    </cfRule>
  </conditionalFormatting>
  <conditionalFormatting sqref="C41:E41">
    <cfRule type="expression" dxfId="9627" priority="9628">
      <formula>M40=""</formula>
    </cfRule>
  </conditionalFormatting>
  <conditionalFormatting sqref="M41">
    <cfRule type="expression" dxfId="9626" priority="9627">
      <formula>M40=""</formula>
    </cfRule>
  </conditionalFormatting>
  <conditionalFormatting sqref="F41:L41">
    <cfRule type="expression" dxfId="9625" priority="9626">
      <formula>M40=""</formula>
    </cfRule>
  </conditionalFormatting>
  <conditionalFormatting sqref="C43:M43">
    <cfRule type="expression" dxfId="9624" priority="9619">
      <formula>M49=""</formula>
    </cfRule>
    <cfRule type="expression" dxfId="9623" priority="9620">
      <formula>M49=6</formula>
    </cfRule>
    <cfRule type="expression" dxfId="9622" priority="9621">
      <formula>M49=5</formula>
    </cfRule>
    <cfRule type="expression" dxfId="9621" priority="9622">
      <formula>M49=4</formula>
    </cfRule>
    <cfRule type="expression" dxfId="9620" priority="9623">
      <formula>M49=3</formula>
    </cfRule>
    <cfRule type="expression" dxfId="9619" priority="9624">
      <formula>M49=2</formula>
    </cfRule>
    <cfRule type="expression" dxfId="9618" priority="9625">
      <formula>M49=1</formula>
    </cfRule>
  </conditionalFormatting>
  <conditionalFormatting sqref="C44:E44">
    <cfRule type="expression" dxfId="9617" priority="9618">
      <formula>M50=""</formula>
    </cfRule>
  </conditionalFormatting>
  <conditionalFormatting sqref="C45:D45">
    <cfRule type="expression" dxfId="9616" priority="9617">
      <formula>M50=""</formula>
    </cfRule>
  </conditionalFormatting>
  <conditionalFormatting sqref="E45">
    <cfRule type="expression" dxfId="9615" priority="9616">
      <formula>M50=""</formula>
    </cfRule>
  </conditionalFormatting>
  <conditionalFormatting sqref="F44:L44">
    <cfRule type="expression" dxfId="9614" priority="9615">
      <formula>M50=""</formula>
    </cfRule>
  </conditionalFormatting>
  <conditionalFormatting sqref="M44:M47">
    <cfRule type="expression" dxfId="9613" priority="9614">
      <formula>M50=""</formula>
    </cfRule>
  </conditionalFormatting>
  <conditionalFormatting sqref="C46:F46">
    <cfRule type="expression" dxfId="9612" priority="9613">
      <formula>M50=""</formula>
    </cfRule>
  </conditionalFormatting>
  <conditionalFormatting sqref="G46">
    <cfRule type="expression" dxfId="9611" priority="9612">
      <formula>M50=""</formula>
    </cfRule>
  </conditionalFormatting>
  <conditionalFormatting sqref="C47:F47">
    <cfRule type="expression" dxfId="9610" priority="9611">
      <formula>M50=""</formula>
    </cfRule>
  </conditionalFormatting>
  <conditionalFormatting sqref="G47">
    <cfRule type="expression" dxfId="9609" priority="9610">
      <formula>M50=""</formula>
    </cfRule>
  </conditionalFormatting>
  <conditionalFormatting sqref="C48:G48">
    <cfRule type="expression" dxfId="9608" priority="9609">
      <formula>M50=""</formula>
    </cfRule>
  </conditionalFormatting>
  <conditionalFormatting sqref="M48">
    <cfRule type="expression" dxfId="9607" priority="9608">
      <formula>M50=""</formula>
    </cfRule>
  </conditionalFormatting>
  <conditionalFormatting sqref="C49:E49">
    <cfRule type="expression" dxfId="9606" priority="9607">
      <formula>M50=""</formula>
    </cfRule>
  </conditionalFormatting>
  <conditionalFormatting sqref="M49">
    <cfRule type="expression" dxfId="9605" priority="9606">
      <formula>M50=""</formula>
    </cfRule>
  </conditionalFormatting>
  <conditionalFormatting sqref="C50:E50">
    <cfRule type="expression" dxfId="9604" priority="9605">
      <formula>M50=""</formula>
    </cfRule>
  </conditionalFormatting>
  <conditionalFormatting sqref="M50">
    <cfRule type="expression" dxfId="9603" priority="9604">
      <formula>M50=""</formula>
    </cfRule>
  </conditionalFormatting>
  <conditionalFormatting sqref="C51:E51">
    <cfRule type="expression" dxfId="9602" priority="9603">
      <formula>M50=""</formula>
    </cfRule>
  </conditionalFormatting>
  <conditionalFormatting sqref="M51">
    <cfRule type="expression" dxfId="9601" priority="9602">
      <formula>M50=""</formula>
    </cfRule>
  </conditionalFormatting>
  <conditionalFormatting sqref="F51:L51">
    <cfRule type="expression" dxfId="9600" priority="9601">
      <formula>M50=""</formula>
    </cfRule>
  </conditionalFormatting>
  <conditionalFormatting sqref="C53:M53">
    <cfRule type="expression" dxfId="9599" priority="9594">
      <formula>M59=""</formula>
    </cfRule>
    <cfRule type="expression" dxfId="9598" priority="9595">
      <formula>M59=6</formula>
    </cfRule>
    <cfRule type="expression" dxfId="9597" priority="9596">
      <formula>M59=5</formula>
    </cfRule>
    <cfRule type="expression" dxfId="9596" priority="9597">
      <formula>M59=4</formula>
    </cfRule>
    <cfRule type="expression" dxfId="9595" priority="9598">
      <formula>M59=3</formula>
    </cfRule>
    <cfRule type="expression" dxfId="9594" priority="9599">
      <formula>M59=2</formula>
    </cfRule>
    <cfRule type="expression" dxfId="9593" priority="9600">
      <formula>M59=1</formula>
    </cfRule>
  </conditionalFormatting>
  <conditionalFormatting sqref="C54:E54">
    <cfRule type="expression" dxfId="9592" priority="9593">
      <formula>M60=""</formula>
    </cfRule>
  </conditionalFormatting>
  <conditionalFormatting sqref="C55:D55">
    <cfRule type="expression" dxfId="9591" priority="9592">
      <formula>M60=""</formula>
    </cfRule>
  </conditionalFormatting>
  <conditionalFormatting sqref="E55">
    <cfRule type="expression" dxfId="9590" priority="9591">
      <formula>M60=""</formula>
    </cfRule>
  </conditionalFormatting>
  <conditionalFormatting sqref="F54:L54">
    <cfRule type="expression" dxfId="9589" priority="9590">
      <formula>M60=""</formula>
    </cfRule>
  </conditionalFormatting>
  <conditionalFormatting sqref="M54:M57">
    <cfRule type="expression" dxfId="9588" priority="9589">
      <formula>M60=""</formula>
    </cfRule>
  </conditionalFormatting>
  <conditionalFormatting sqref="C56:F56">
    <cfRule type="expression" dxfId="9587" priority="9588">
      <formula>M60=""</formula>
    </cfRule>
  </conditionalFormatting>
  <conditionalFormatting sqref="G56">
    <cfRule type="expression" dxfId="9586" priority="9587">
      <formula>M60=""</formula>
    </cfRule>
  </conditionalFormatting>
  <conditionalFormatting sqref="C57:F57">
    <cfRule type="expression" dxfId="9585" priority="9586">
      <formula>M60=""</formula>
    </cfRule>
  </conditionalFormatting>
  <conditionalFormatting sqref="G57">
    <cfRule type="expression" dxfId="9584" priority="9585">
      <formula>M60=""</formula>
    </cfRule>
  </conditionalFormatting>
  <conditionalFormatting sqref="C58:G58">
    <cfRule type="expression" dxfId="9583" priority="9584">
      <formula>M60=""</formula>
    </cfRule>
  </conditionalFormatting>
  <conditionalFormatting sqref="M58">
    <cfRule type="expression" dxfId="9582" priority="9583">
      <formula>M60=""</formula>
    </cfRule>
  </conditionalFormatting>
  <conditionalFormatting sqref="C59:E59">
    <cfRule type="expression" dxfId="9581" priority="9582">
      <formula>M60=""</formula>
    </cfRule>
  </conditionalFormatting>
  <conditionalFormatting sqref="M59">
    <cfRule type="expression" dxfId="9580" priority="9581">
      <formula>M60=""</formula>
    </cfRule>
  </conditionalFormatting>
  <conditionalFormatting sqref="C60:E60">
    <cfRule type="expression" dxfId="9579" priority="9580">
      <formula>M60=""</formula>
    </cfRule>
  </conditionalFormatting>
  <conditionalFormatting sqref="M60">
    <cfRule type="expression" dxfId="9578" priority="9579">
      <formula>M60=""</formula>
    </cfRule>
  </conditionalFormatting>
  <conditionalFormatting sqref="C61:E61">
    <cfRule type="expression" dxfId="9577" priority="9578">
      <formula>M60=""</formula>
    </cfRule>
  </conditionalFormatting>
  <conditionalFormatting sqref="M61">
    <cfRule type="expression" dxfId="9576" priority="9577">
      <formula>M60=""</formula>
    </cfRule>
  </conditionalFormatting>
  <conditionalFormatting sqref="F61:L61">
    <cfRule type="expression" dxfId="9575" priority="9576">
      <formula>M60=""</formula>
    </cfRule>
  </conditionalFormatting>
  <conditionalFormatting sqref="O33:Y33">
    <cfRule type="expression" dxfId="9574" priority="9569">
      <formula>Y39=""</formula>
    </cfRule>
    <cfRule type="expression" dxfId="9573" priority="9570">
      <formula>Y39=6</formula>
    </cfRule>
    <cfRule type="expression" dxfId="9572" priority="9571">
      <formula>Y39=5</formula>
    </cfRule>
    <cfRule type="expression" dxfId="9571" priority="9572">
      <formula>Y39=4</formula>
    </cfRule>
    <cfRule type="expression" dxfId="9570" priority="9573">
      <formula>Y39=3</formula>
    </cfRule>
    <cfRule type="expression" dxfId="9569" priority="9574">
      <formula>Y39=2</formula>
    </cfRule>
    <cfRule type="expression" dxfId="9568" priority="9575">
      <formula>Y39=1</formula>
    </cfRule>
  </conditionalFormatting>
  <conditionalFormatting sqref="O34:Q34">
    <cfRule type="expression" dxfId="9567" priority="9568">
      <formula>Y40=""</formula>
    </cfRule>
  </conditionalFormatting>
  <conditionalFormatting sqref="O35:P35">
    <cfRule type="expression" dxfId="9566" priority="9567">
      <formula>Y40=""</formula>
    </cfRule>
  </conditionalFormatting>
  <conditionalFormatting sqref="Q35">
    <cfRule type="expression" dxfId="9565" priority="9566">
      <formula>Y40=""</formula>
    </cfRule>
  </conditionalFormatting>
  <conditionalFormatting sqref="R34:X34">
    <cfRule type="expression" dxfId="9564" priority="9565">
      <formula>Y40=""</formula>
    </cfRule>
  </conditionalFormatting>
  <conditionalFormatting sqref="Y34:Y37">
    <cfRule type="expression" dxfId="9563" priority="9564">
      <formula>Y40=""</formula>
    </cfRule>
  </conditionalFormatting>
  <conditionalFormatting sqref="O36:R36">
    <cfRule type="expression" dxfId="9562" priority="9563">
      <formula>Y40=""</formula>
    </cfRule>
  </conditionalFormatting>
  <conditionalFormatting sqref="S36">
    <cfRule type="expression" dxfId="9561" priority="9562">
      <formula>Y40=""</formula>
    </cfRule>
  </conditionalFormatting>
  <conditionalFormatting sqref="O37:R37">
    <cfRule type="expression" dxfId="9560" priority="9561">
      <formula>Y40=""</formula>
    </cfRule>
  </conditionalFormatting>
  <conditionalFormatting sqref="S37">
    <cfRule type="expression" dxfId="9559" priority="9560">
      <formula>Y40=""</formula>
    </cfRule>
  </conditionalFormatting>
  <conditionalFormatting sqref="O38:S38">
    <cfRule type="expression" dxfId="9558" priority="9559">
      <formula>Y40=""</formula>
    </cfRule>
  </conditionalFormatting>
  <conditionalFormatting sqref="Y38">
    <cfRule type="expression" dxfId="9557" priority="9558">
      <formula>Y40=""</formula>
    </cfRule>
  </conditionalFormatting>
  <conditionalFormatting sqref="O39:Q39">
    <cfRule type="expression" dxfId="9556" priority="9557">
      <formula>Y40=""</formula>
    </cfRule>
  </conditionalFormatting>
  <conditionalFormatting sqref="Y39">
    <cfRule type="expression" dxfId="9555" priority="9556">
      <formula>Y40=""</formula>
    </cfRule>
  </conditionalFormatting>
  <conditionalFormatting sqref="O40:Q40">
    <cfRule type="expression" dxfId="9554" priority="9555">
      <formula>Y40=""</formula>
    </cfRule>
  </conditionalFormatting>
  <conditionalFormatting sqref="Y40">
    <cfRule type="expression" dxfId="9553" priority="9554">
      <formula>Y40=""</formula>
    </cfRule>
  </conditionalFormatting>
  <conditionalFormatting sqref="O41:Q41">
    <cfRule type="expression" dxfId="9552" priority="9553">
      <formula>Y40=""</formula>
    </cfRule>
  </conditionalFormatting>
  <conditionalFormatting sqref="Y41">
    <cfRule type="expression" dxfId="9551" priority="9552">
      <formula>Y40=""</formula>
    </cfRule>
  </conditionalFormatting>
  <conditionalFormatting sqref="R41:X41">
    <cfRule type="expression" dxfId="9550" priority="9551">
      <formula>Y40=""</formula>
    </cfRule>
  </conditionalFormatting>
  <conditionalFormatting sqref="AA33:AK33">
    <cfRule type="expression" dxfId="9549" priority="9544">
      <formula>AK39=""</formula>
    </cfRule>
    <cfRule type="expression" dxfId="9548" priority="9545">
      <formula>AK39=6</formula>
    </cfRule>
    <cfRule type="expression" dxfId="9547" priority="9546">
      <formula>AK39=5</formula>
    </cfRule>
    <cfRule type="expression" dxfId="9546" priority="9547">
      <formula>AK39=4</formula>
    </cfRule>
    <cfRule type="expression" dxfId="9545" priority="9548">
      <formula>AK39=3</formula>
    </cfRule>
    <cfRule type="expression" dxfId="9544" priority="9549">
      <formula>AK39=2</formula>
    </cfRule>
    <cfRule type="expression" dxfId="9543" priority="9550">
      <formula>AK39=1</formula>
    </cfRule>
  </conditionalFormatting>
  <conditionalFormatting sqref="AA34:AC34">
    <cfRule type="expression" dxfId="9542" priority="9543">
      <formula>AK40=""</formula>
    </cfRule>
  </conditionalFormatting>
  <conditionalFormatting sqref="AA35:AB35">
    <cfRule type="expression" dxfId="9541" priority="9542">
      <formula>AK40=""</formula>
    </cfRule>
  </conditionalFormatting>
  <conditionalFormatting sqref="AC35">
    <cfRule type="expression" dxfId="9540" priority="9541">
      <formula>AK40=""</formula>
    </cfRule>
  </conditionalFormatting>
  <conditionalFormatting sqref="AD34:AJ34">
    <cfRule type="expression" dxfId="9539" priority="9540">
      <formula>AK40=""</formula>
    </cfRule>
  </conditionalFormatting>
  <conditionalFormatting sqref="AK34:AK37">
    <cfRule type="expression" dxfId="9538" priority="9539">
      <formula>AK40=""</formula>
    </cfRule>
  </conditionalFormatting>
  <conditionalFormatting sqref="AA36:AD36">
    <cfRule type="expression" dxfId="9537" priority="9538">
      <formula>AK40=""</formula>
    </cfRule>
  </conditionalFormatting>
  <conditionalFormatting sqref="AE36">
    <cfRule type="expression" dxfId="9536" priority="9537">
      <formula>AK40=""</formula>
    </cfRule>
  </conditionalFormatting>
  <conditionalFormatting sqref="AA37:AD37">
    <cfRule type="expression" dxfId="9535" priority="9536">
      <formula>AK40=""</formula>
    </cfRule>
  </conditionalFormatting>
  <conditionalFormatting sqref="AE37">
    <cfRule type="expression" dxfId="9534" priority="9535">
      <formula>AK40=""</formula>
    </cfRule>
  </conditionalFormatting>
  <conditionalFormatting sqref="AA38:AE38">
    <cfRule type="expression" dxfId="9533" priority="9534">
      <formula>AK40=""</formula>
    </cfRule>
  </conditionalFormatting>
  <conditionalFormatting sqref="AK38">
    <cfRule type="expression" dxfId="9532" priority="9533">
      <formula>AK40=""</formula>
    </cfRule>
  </conditionalFormatting>
  <conditionalFormatting sqref="AA39:AC39">
    <cfRule type="expression" dxfId="9531" priority="9532">
      <formula>AK40=""</formula>
    </cfRule>
  </conditionalFormatting>
  <conditionalFormatting sqref="AK39">
    <cfRule type="expression" dxfId="9530" priority="9531">
      <formula>AK40=""</formula>
    </cfRule>
  </conditionalFormatting>
  <conditionalFormatting sqref="AA40:AC40">
    <cfRule type="expression" dxfId="9529" priority="9530">
      <formula>AK40=""</formula>
    </cfRule>
  </conditionalFormatting>
  <conditionalFormatting sqref="AK40">
    <cfRule type="expression" dxfId="9528" priority="9529">
      <formula>AK40=""</formula>
    </cfRule>
  </conditionalFormatting>
  <conditionalFormatting sqref="AA41:AC41">
    <cfRule type="expression" dxfId="9527" priority="9528">
      <formula>AK40=""</formula>
    </cfRule>
  </conditionalFormatting>
  <conditionalFormatting sqref="AK41">
    <cfRule type="expression" dxfId="9526" priority="9527">
      <formula>AK40=""</formula>
    </cfRule>
  </conditionalFormatting>
  <conditionalFormatting sqref="AD41:AJ41">
    <cfRule type="expression" dxfId="9525" priority="9526">
      <formula>AK40=""</formula>
    </cfRule>
  </conditionalFormatting>
  <conditionalFormatting sqref="AM33:AW33">
    <cfRule type="expression" dxfId="9524" priority="9519">
      <formula>AW39=""</formula>
    </cfRule>
    <cfRule type="expression" dxfId="9523" priority="9520">
      <formula>AW39=6</formula>
    </cfRule>
    <cfRule type="expression" dxfId="9522" priority="9521">
      <formula>AW39=5</formula>
    </cfRule>
    <cfRule type="expression" dxfId="9521" priority="9522">
      <formula>AW39=4</formula>
    </cfRule>
    <cfRule type="expression" dxfId="9520" priority="9523">
      <formula>AW39=3</formula>
    </cfRule>
    <cfRule type="expression" dxfId="9519" priority="9524">
      <formula>AW39=2</formula>
    </cfRule>
    <cfRule type="expression" dxfId="9518" priority="9525">
      <formula>AW39=1</formula>
    </cfRule>
  </conditionalFormatting>
  <conditionalFormatting sqref="AM34:AO34">
    <cfRule type="expression" dxfId="9517" priority="9518">
      <formula>AW40=""</formula>
    </cfRule>
  </conditionalFormatting>
  <conditionalFormatting sqref="AM35:AN35">
    <cfRule type="expression" dxfId="9516" priority="9517">
      <formula>AW40=""</formula>
    </cfRule>
  </conditionalFormatting>
  <conditionalFormatting sqref="AO35">
    <cfRule type="expression" dxfId="9515" priority="9516">
      <formula>AW40=""</formula>
    </cfRule>
  </conditionalFormatting>
  <conditionalFormatting sqref="AP34:AV34">
    <cfRule type="expression" dxfId="9514" priority="9515">
      <formula>AW40=""</formula>
    </cfRule>
  </conditionalFormatting>
  <conditionalFormatting sqref="AW34:AW37">
    <cfRule type="expression" dxfId="9513" priority="9514">
      <formula>AW40=""</formula>
    </cfRule>
  </conditionalFormatting>
  <conditionalFormatting sqref="AM36:AP36">
    <cfRule type="expression" dxfId="9512" priority="9513">
      <formula>AW40=""</formula>
    </cfRule>
  </conditionalFormatting>
  <conditionalFormatting sqref="AQ36">
    <cfRule type="expression" dxfId="9511" priority="9512">
      <formula>AW40=""</formula>
    </cfRule>
  </conditionalFormatting>
  <conditionalFormatting sqref="AM37:AP37">
    <cfRule type="expression" dxfId="9510" priority="9511">
      <formula>AW40=""</formula>
    </cfRule>
  </conditionalFormatting>
  <conditionalFormatting sqref="AQ37">
    <cfRule type="expression" dxfId="9509" priority="9510">
      <formula>AW40=""</formula>
    </cfRule>
  </conditionalFormatting>
  <conditionalFormatting sqref="AM38:AQ38">
    <cfRule type="expression" dxfId="9508" priority="9509">
      <formula>AW40=""</formula>
    </cfRule>
  </conditionalFormatting>
  <conditionalFormatting sqref="AW38">
    <cfRule type="expression" dxfId="9507" priority="9508">
      <formula>AW40=""</formula>
    </cfRule>
  </conditionalFormatting>
  <conditionalFormatting sqref="AM39:AO39">
    <cfRule type="expression" dxfId="9506" priority="9507">
      <formula>AW40=""</formula>
    </cfRule>
  </conditionalFormatting>
  <conditionalFormatting sqref="AW39">
    <cfRule type="expression" dxfId="9505" priority="9506">
      <formula>AW40=""</formula>
    </cfRule>
  </conditionalFormatting>
  <conditionalFormatting sqref="AM40:AO40">
    <cfRule type="expression" dxfId="9504" priority="9505">
      <formula>AW40=""</formula>
    </cfRule>
  </conditionalFormatting>
  <conditionalFormatting sqref="AW40">
    <cfRule type="expression" dxfId="9503" priority="9504">
      <formula>AW40=""</formula>
    </cfRule>
  </conditionalFormatting>
  <conditionalFormatting sqref="AM41:AO41">
    <cfRule type="expression" dxfId="9502" priority="9503">
      <formula>AW40=""</formula>
    </cfRule>
  </conditionalFormatting>
  <conditionalFormatting sqref="AW41">
    <cfRule type="expression" dxfId="9501" priority="9502">
      <formula>AW40=""</formula>
    </cfRule>
  </conditionalFormatting>
  <conditionalFormatting sqref="AP41:AV41">
    <cfRule type="expression" dxfId="9500" priority="9501">
      <formula>AW40=""</formula>
    </cfRule>
  </conditionalFormatting>
  <conditionalFormatting sqref="AY33:BI33">
    <cfRule type="expression" dxfId="9499" priority="9494">
      <formula>BI39=""</formula>
    </cfRule>
    <cfRule type="expression" dxfId="9498" priority="9495">
      <formula>BI39=6</formula>
    </cfRule>
    <cfRule type="expression" dxfId="9497" priority="9496">
      <formula>BI39=5</formula>
    </cfRule>
    <cfRule type="expression" dxfId="9496" priority="9497">
      <formula>BI39=4</formula>
    </cfRule>
    <cfRule type="expression" dxfId="9495" priority="9498">
      <formula>BI39=3</formula>
    </cfRule>
    <cfRule type="expression" dxfId="9494" priority="9499">
      <formula>BI39=2</formula>
    </cfRule>
    <cfRule type="expression" dxfId="9493" priority="9500">
      <formula>BI39=1</formula>
    </cfRule>
  </conditionalFormatting>
  <conditionalFormatting sqref="AY34:BA34">
    <cfRule type="expression" dxfId="9492" priority="9493">
      <formula>BI40=""</formula>
    </cfRule>
  </conditionalFormatting>
  <conditionalFormatting sqref="AY35:AZ35">
    <cfRule type="expression" dxfId="9491" priority="9492">
      <formula>BI40=""</formula>
    </cfRule>
  </conditionalFormatting>
  <conditionalFormatting sqref="BA35">
    <cfRule type="expression" dxfId="9490" priority="9491">
      <formula>BI40=""</formula>
    </cfRule>
  </conditionalFormatting>
  <conditionalFormatting sqref="BB34:BH34">
    <cfRule type="expression" dxfId="9489" priority="9490">
      <formula>BI40=""</formula>
    </cfRule>
  </conditionalFormatting>
  <conditionalFormatting sqref="BI34:BI37">
    <cfRule type="expression" dxfId="9488" priority="9489">
      <formula>BI40=""</formula>
    </cfRule>
  </conditionalFormatting>
  <conditionalFormatting sqref="AY36:BB36">
    <cfRule type="expression" dxfId="9487" priority="9488">
      <formula>BI40=""</formula>
    </cfRule>
  </conditionalFormatting>
  <conditionalFormatting sqref="BC36">
    <cfRule type="expression" dxfId="9486" priority="9487">
      <formula>BI40=""</formula>
    </cfRule>
  </conditionalFormatting>
  <conditionalFormatting sqref="AY37:BB37">
    <cfRule type="expression" dxfId="9485" priority="9486">
      <formula>BI40=""</formula>
    </cfRule>
  </conditionalFormatting>
  <conditionalFormatting sqref="BC37">
    <cfRule type="expression" dxfId="9484" priority="9485">
      <formula>BI40=""</formula>
    </cfRule>
  </conditionalFormatting>
  <conditionalFormatting sqref="AY38:BC38">
    <cfRule type="expression" dxfId="9483" priority="9484">
      <formula>BI40=""</formula>
    </cfRule>
  </conditionalFormatting>
  <conditionalFormatting sqref="BI38">
    <cfRule type="expression" dxfId="9482" priority="9483">
      <formula>BI40=""</formula>
    </cfRule>
  </conditionalFormatting>
  <conditionalFormatting sqref="AY39:BA39">
    <cfRule type="expression" dxfId="9481" priority="9482">
      <formula>BI40=""</formula>
    </cfRule>
  </conditionalFormatting>
  <conditionalFormatting sqref="BI39">
    <cfRule type="expression" dxfId="9480" priority="9481">
      <formula>BI40=""</formula>
    </cfRule>
  </conditionalFormatting>
  <conditionalFormatting sqref="AY40:BA40">
    <cfRule type="expression" dxfId="9479" priority="9480">
      <formula>BI40=""</formula>
    </cfRule>
  </conditionalFormatting>
  <conditionalFormatting sqref="BI40">
    <cfRule type="expression" dxfId="9478" priority="9479">
      <formula>BI40=""</formula>
    </cfRule>
  </conditionalFormatting>
  <conditionalFormatting sqref="AY41:BA41">
    <cfRule type="expression" dxfId="9477" priority="9478">
      <formula>BI40=""</formula>
    </cfRule>
  </conditionalFormatting>
  <conditionalFormatting sqref="BI41">
    <cfRule type="expression" dxfId="9476" priority="9477">
      <formula>BI40=""</formula>
    </cfRule>
  </conditionalFormatting>
  <conditionalFormatting sqref="BB41:BH41">
    <cfRule type="expression" dxfId="9475" priority="9476">
      <formula>BI40=""</formula>
    </cfRule>
  </conditionalFormatting>
  <conditionalFormatting sqref="O43:Y43">
    <cfRule type="expression" dxfId="9474" priority="9469">
      <formula>Y49=""</formula>
    </cfRule>
    <cfRule type="expression" dxfId="9473" priority="9470">
      <formula>Y49=6</formula>
    </cfRule>
    <cfRule type="expression" dxfId="9472" priority="9471">
      <formula>Y49=5</formula>
    </cfRule>
    <cfRule type="expression" dxfId="9471" priority="9472">
      <formula>Y49=4</formula>
    </cfRule>
    <cfRule type="expression" dxfId="9470" priority="9473">
      <formula>Y49=3</formula>
    </cfRule>
    <cfRule type="expression" dxfId="9469" priority="9474">
      <formula>Y49=2</formula>
    </cfRule>
    <cfRule type="expression" dxfId="9468" priority="9475">
      <formula>Y49=1</formula>
    </cfRule>
  </conditionalFormatting>
  <conditionalFormatting sqref="O44:Q44">
    <cfRule type="expression" dxfId="9467" priority="9468">
      <formula>Y50=""</formula>
    </cfRule>
  </conditionalFormatting>
  <conditionalFormatting sqref="O45:P45">
    <cfRule type="expression" dxfId="9466" priority="9467">
      <formula>Y50=""</formula>
    </cfRule>
  </conditionalFormatting>
  <conditionalFormatting sqref="Q45">
    <cfRule type="expression" dxfId="9465" priority="9466">
      <formula>Y50=""</formula>
    </cfRule>
  </conditionalFormatting>
  <conditionalFormatting sqref="R44:X44">
    <cfRule type="expression" dxfId="9464" priority="9465">
      <formula>Y50=""</formula>
    </cfRule>
  </conditionalFormatting>
  <conditionalFormatting sqref="Y44:Y47">
    <cfRule type="expression" dxfId="9463" priority="9464">
      <formula>Y50=""</formula>
    </cfRule>
  </conditionalFormatting>
  <conditionalFormatting sqref="O46:R46">
    <cfRule type="expression" dxfId="9462" priority="9463">
      <formula>Y50=""</formula>
    </cfRule>
  </conditionalFormatting>
  <conditionalFormatting sqref="S46">
    <cfRule type="expression" dxfId="9461" priority="9462">
      <formula>Y50=""</formula>
    </cfRule>
  </conditionalFormatting>
  <conditionalFormatting sqref="O47:R47">
    <cfRule type="expression" dxfId="9460" priority="9461">
      <formula>Y50=""</formula>
    </cfRule>
  </conditionalFormatting>
  <conditionalFormatting sqref="S47">
    <cfRule type="expression" dxfId="9459" priority="9460">
      <formula>Y50=""</formula>
    </cfRule>
  </conditionalFormatting>
  <conditionalFormatting sqref="O48:S48">
    <cfRule type="expression" dxfId="9458" priority="9459">
      <formula>Y50=""</formula>
    </cfRule>
  </conditionalFormatting>
  <conditionalFormatting sqref="Y48">
    <cfRule type="expression" dxfId="9457" priority="9458">
      <formula>Y50=""</formula>
    </cfRule>
  </conditionalFormatting>
  <conditionalFormatting sqref="O49:Q49">
    <cfRule type="expression" dxfId="9456" priority="9457">
      <formula>Y50=""</formula>
    </cfRule>
  </conditionalFormatting>
  <conditionalFormatting sqref="Y49">
    <cfRule type="expression" dxfId="9455" priority="9456">
      <formula>Y50=""</formula>
    </cfRule>
  </conditionalFormatting>
  <conditionalFormatting sqref="O50:Q50">
    <cfRule type="expression" dxfId="9454" priority="9455">
      <formula>Y50=""</formula>
    </cfRule>
  </conditionalFormatting>
  <conditionalFormatting sqref="Y50">
    <cfRule type="expression" dxfId="9453" priority="9454">
      <formula>Y50=""</formula>
    </cfRule>
  </conditionalFormatting>
  <conditionalFormatting sqref="O51:Q51">
    <cfRule type="expression" dxfId="9452" priority="9453">
      <formula>Y50=""</formula>
    </cfRule>
  </conditionalFormatting>
  <conditionalFormatting sqref="Y51">
    <cfRule type="expression" dxfId="9451" priority="9452">
      <formula>Y50=""</formula>
    </cfRule>
  </conditionalFormatting>
  <conditionalFormatting sqref="R51:X51">
    <cfRule type="expression" dxfId="9450" priority="9451">
      <formula>Y50=""</formula>
    </cfRule>
  </conditionalFormatting>
  <conditionalFormatting sqref="AA43:AK43">
    <cfRule type="expression" dxfId="9449" priority="9444">
      <formula>AK49=""</formula>
    </cfRule>
    <cfRule type="expression" dxfId="9448" priority="9445">
      <formula>AK49=6</formula>
    </cfRule>
    <cfRule type="expression" dxfId="9447" priority="9446">
      <formula>AK49=5</formula>
    </cfRule>
    <cfRule type="expression" dxfId="9446" priority="9447">
      <formula>AK49=4</formula>
    </cfRule>
    <cfRule type="expression" dxfId="9445" priority="9448">
      <formula>AK49=3</formula>
    </cfRule>
    <cfRule type="expression" dxfId="9444" priority="9449">
      <formula>AK49=2</formula>
    </cfRule>
    <cfRule type="expression" dxfId="9443" priority="9450">
      <formula>AK49=1</formula>
    </cfRule>
  </conditionalFormatting>
  <conditionalFormatting sqref="AA44:AC44">
    <cfRule type="expression" dxfId="9442" priority="9443">
      <formula>AK50=""</formula>
    </cfRule>
  </conditionalFormatting>
  <conditionalFormatting sqref="AA45:AB45">
    <cfRule type="expression" dxfId="9441" priority="9442">
      <formula>AK50=""</formula>
    </cfRule>
  </conditionalFormatting>
  <conditionalFormatting sqref="AC45">
    <cfRule type="expression" dxfId="9440" priority="9441">
      <formula>AK50=""</formula>
    </cfRule>
  </conditionalFormatting>
  <conditionalFormatting sqref="AD44:AJ44">
    <cfRule type="expression" dxfId="9439" priority="9440">
      <formula>AK50=""</formula>
    </cfRule>
  </conditionalFormatting>
  <conditionalFormatting sqref="AK44:AK47">
    <cfRule type="expression" dxfId="9438" priority="9439">
      <formula>AK50=""</formula>
    </cfRule>
  </conditionalFormatting>
  <conditionalFormatting sqref="AA46:AD46">
    <cfRule type="expression" dxfId="9437" priority="9438">
      <formula>AK50=""</formula>
    </cfRule>
  </conditionalFormatting>
  <conditionalFormatting sqref="AE46">
    <cfRule type="expression" dxfId="9436" priority="9437">
      <formula>AK50=""</formula>
    </cfRule>
  </conditionalFormatting>
  <conditionalFormatting sqref="AA47:AD47">
    <cfRule type="expression" dxfId="9435" priority="9436">
      <formula>AK50=""</formula>
    </cfRule>
  </conditionalFormatting>
  <conditionalFormatting sqref="AE47">
    <cfRule type="expression" dxfId="9434" priority="9435">
      <formula>AK50=""</formula>
    </cfRule>
  </conditionalFormatting>
  <conditionalFormatting sqref="AA48:AE48">
    <cfRule type="expression" dxfId="9433" priority="9434">
      <formula>AK50=""</formula>
    </cfRule>
  </conditionalFormatting>
  <conditionalFormatting sqref="AK48">
    <cfRule type="expression" dxfId="9432" priority="9433">
      <formula>AK50=""</formula>
    </cfRule>
  </conditionalFormatting>
  <conditionalFormatting sqref="AA49:AC49">
    <cfRule type="expression" dxfId="9431" priority="9432">
      <formula>AK50=""</formula>
    </cfRule>
  </conditionalFormatting>
  <conditionalFormatting sqref="AK49">
    <cfRule type="expression" dxfId="9430" priority="9431">
      <formula>AK50=""</formula>
    </cfRule>
  </conditionalFormatting>
  <conditionalFormatting sqref="AA50:AC50">
    <cfRule type="expression" dxfId="9429" priority="9430">
      <formula>AK50=""</formula>
    </cfRule>
  </conditionalFormatting>
  <conditionalFormatting sqref="AK50">
    <cfRule type="expression" dxfId="9428" priority="9429">
      <formula>AK50=""</formula>
    </cfRule>
  </conditionalFormatting>
  <conditionalFormatting sqref="AA51:AC51">
    <cfRule type="expression" dxfId="9427" priority="9428">
      <formula>AK50=""</formula>
    </cfRule>
  </conditionalFormatting>
  <conditionalFormatting sqref="AK51">
    <cfRule type="expression" dxfId="9426" priority="9427">
      <formula>AK50=""</formula>
    </cfRule>
  </conditionalFormatting>
  <conditionalFormatting sqref="AD51:AJ51">
    <cfRule type="expression" dxfId="9425" priority="9426">
      <formula>AK50=""</formula>
    </cfRule>
  </conditionalFormatting>
  <conditionalFormatting sqref="AM43:AW43">
    <cfRule type="expression" dxfId="9424" priority="9419">
      <formula>AW49=""</formula>
    </cfRule>
    <cfRule type="expression" dxfId="9423" priority="9420">
      <formula>AW49=6</formula>
    </cfRule>
    <cfRule type="expression" dxfId="9422" priority="9421">
      <formula>AW49=5</formula>
    </cfRule>
    <cfRule type="expression" dxfId="9421" priority="9422">
      <formula>AW49=4</formula>
    </cfRule>
    <cfRule type="expression" dxfId="9420" priority="9423">
      <formula>AW49=3</formula>
    </cfRule>
    <cfRule type="expression" dxfId="9419" priority="9424">
      <formula>AW49=2</formula>
    </cfRule>
    <cfRule type="expression" dxfId="9418" priority="9425">
      <formula>AW49=1</formula>
    </cfRule>
  </conditionalFormatting>
  <conditionalFormatting sqref="AM44:AO44">
    <cfRule type="expression" dxfId="9417" priority="9418">
      <formula>AW50=""</formula>
    </cfRule>
  </conditionalFormatting>
  <conditionalFormatting sqref="AM45:AN45">
    <cfRule type="expression" dxfId="9416" priority="9417">
      <formula>AW50=""</formula>
    </cfRule>
  </conditionalFormatting>
  <conditionalFormatting sqref="AO45">
    <cfRule type="expression" dxfId="9415" priority="9416">
      <formula>AW50=""</formula>
    </cfRule>
  </conditionalFormatting>
  <conditionalFormatting sqref="AP44:AV44">
    <cfRule type="expression" dxfId="9414" priority="9415">
      <formula>AW50=""</formula>
    </cfRule>
  </conditionalFormatting>
  <conditionalFormatting sqref="AW44:AW47">
    <cfRule type="expression" dxfId="9413" priority="9414">
      <formula>AW50=""</formula>
    </cfRule>
  </conditionalFormatting>
  <conditionalFormatting sqref="AM46:AP46">
    <cfRule type="expression" dxfId="9412" priority="9413">
      <formula>AW50=""</formula>
    </cfRule>
  </conditionalFormatting>
  <conditionalFormatting sqref="AQ46">
    <cfRule type="expression" dxfId="9411" priority="9412">
      <formula>AW50=""</formula>
    </cfRule>
  </conditionalFormatting>
  <conditionalFormatting sqref="AM47:AP47">
    <cfRule type="expression" dxfId="9410" priority="9411">
      <formula>AW50=""</formula>
    </cfRule>
  </conditionalFormatting>
  <conditionalFormatting sqref="AQ47">
    <cfRule type="expression" dxfId="9409" priority="9410">
      <formula>AW50=""</formula>
    </cfRule>
  </conditionalFormatting>
  <conditionalFormatting sqref="AM48:AQ48">
    <cfRule type="expression" dxfId="9408" priority="9409">
      <formula>AW50=""</formula>
    </cfRule>
  </conditionalFormatting>
  <conditionalFormatting sqref="AW48">
    <cfRule type="expression" dxfId="9407" priority="9408">
      <formula>AW50=""</formula>
    </cfRule>
  </conditionalFormatting>
  <conditionalFormatting sqref="AM49:AO49">
    <cfRule type="expression" dxfId="9406" priority="9407">
      <formula>AW50=""</formula>
    </cfRule>
  </conditionalFormatting>
  <conditionalFormatting sqref="AW49">
    <cfRule type="expression" dxfId="9405" priority="9406">
      <formula>AW50=""</formula>
    </cfRule>
  </conditionalFormatting>
  <conditionalFormatting sqref="AM50:AO50">
    <cfRule type="expression" dxfId="9404" priority="9405">
      <formula>AW50=""</formula>
    </cfRule>
  </conditionalFormatting>
  <conditionalFormatting sqref="AW50">
    <cfRule type="expression" dxfId="9403" priority="9404">
      <formula>AW50=""</formula>
    </cfRule>
  </conditionalFormatting>
  <conditionalFormatting sqref="AM51:AO51">
    <cfRule type="expression" dxfId="9402" priority="9403">
      <formula>AW50=""</formula>
    </cfRule>
  </conditionalFormatting>
  <conditionalFormatting sqref="AW51">
    <cfRule type="expression" dxfId="9401" priority="9402">
      <formula>AW50=""</formula>
    </cfRule>
  </conditionalFormatting>
  <conditionalFormatting sqref="AP51:AV51">
    <cfRule type="expression" dxfId="9400" priority="9401">
      <formula>AW50=""</formula>
    </cfRule>
  </conditionalFormatting>
  <conditionalFormatting sqref="AY43:BI43">
    <cfRule type="expression" dxfId="9399" priority="9394">
      <formula>BI49=""</formula>
    </cfRule>
    <cfRule type="expression" dxfId="9398" priority="9395">
      <formula>BI49=6</formula>
    </cfRule>
    <cfRule type="expression" dxfId="9397" priority="9396">
      <formula>BI49=5</formula>
    </cfRule>
    <cfRule type="expression" dxfId="9396" priority="9397">
      <formula>BI49=4</formula>
    </cfRule>
    <cfRule type="expression" dxfId="9395" priority="9398">
      <formula>BI49=3</formula>
    </cfRule>
    <cfRule type="expression" dxfId="9394" priority="9399">
      <formula>BI49=2</formula>
    </cfRule>
    <cfRule type="expression" dxfId="9393" priority="9400">
      <formula>BI49=1</formula>
    </cfRule>
  </conditionalFormatting>
  <conditionalFormatting sqref="AY44:BA44">
    <cfRule type="expression" dxfId="9392" priority="9393">
      <formula>BI50=""</formula>
    </cfRule>
  </conditionalFormatting>
  <conditionalFormatting sqref="AY45:AZ45">
    <cfRule type="expression" dxfId="9391" priority="9392">
      <formula>BI50=""</formula>
    </cfRule>
  </conditionalFormatting>
  <conditionalFormatting sqref="BA45">
    <cfRule type="expression" dxfId="9390" priority="9391">
      <formula>BI50=""</formula>
    </cfRule>
  </conditionalFormatting>
  <conditionalFormatting sqref="BB44:BH44">
    <cfRule type="expression" dxfId="9389" priority="9390">
      <formula>BI50=""</formula>
    </cfRule>
  </conditionalFormatting>
  <conditionalFormatting sqref="BI44:BI47">
    <cfRule type="expression" dxfId="9388" priority="9389">
      <formula>BI50=""</formula>
    </cfRule>
  </conditionalFormatting>
  <conditionalFormatting sqref="AY46:BB46">
    <cfRule type="expression" dxfId="9387" priority="9388">
      <formula>BI50=""</formula>
    </cfRule>
  </conditionalFormatting>
  <conditionalFormatting sqref="BC46">
    <cfRule type="expression" dxfId="9386" priority="9387">
      <formula>BI50=""</formula>
    </cfRule>
  </conditionalFormatting>
  <conditionalFormatting sqref="AY47:BB47">
    <cfRule type="expression" dxfId="9385" priority="9386">
      <formula>BI50=""</formula>
    </cfRule>
  </conditionalFormatting>
  <conditionalFormatting sqref="BC47">
    <cfRule type="expression" dxfId="9384" priority="9385">
      <formula>BI50=""</formula>
    </cfRule>
  </conditionalFormatting>
  <conditionalFormatting sqref="AY48:BC48">
    <cfRule type="expression" dxfId="9383" priority="9384">
      <formula>BI50=""</formula>
    </cfRule>
  </conditionalFormatting>
  <conditionalFormatting sqref="BI48">
    <cfRule type="expression" dxfId="9382" priority="9383">
      <formula>BI50=""</formula>
    </cfRule>
  </conditionalFormatting>
  <conditionalFormatting sqref="AY49:BA49">
    <cfRule type="expression" dxfId="9381" priority="9382">
      <formula>BI50=""</formula>
    </cfRule>
  </conditionalFormatting>
  <conditionalFormatting sqref="BI49">
    <cfRule type="expression" dxfId="9380" priority="9381">
      <formula>BI50=""</formula>
    </cfRule>
  </conditionalFormatting>
  <conditionalFormatting sqref="AY50:BA50">
    <cfRule type="expression" dxfId="9379" priority="9380">
      <formula>BI50=""</formula>
    </cfRule>
  </conditionalFormatting>
  <conditionalFormatting sqref="BI50">
    <cfRule type="expression" dxfId="9378" priority="9379">
      <formula>BI50=""</formula>
    </cfRule>
  </conditionalFormatting>
  <conditionalFormatting sqref="AY51:BA51">
    <cfRule type="expression" dxfId="9377" priority="9378">
      <formula>BI50=""</formula>
    </cfRule>
  </conditionalFormatting>
  <conditionalFormatting sqref="BI51">
    <cfRule type="expression" dxfId="9376" priority="9377">
      <formula>BI50=""</formula>
    </cfRule>
  </conditionalFormatting>
  <conditionalFormatting sqref="BB51:BH51">
    <cfRule type="expression" dxfId="9375" priority="9376">
      <formula>BI50=""</formula>
    </cfRule>
  </conditionalFormatting>
  <conditionalFormatting sqref="O53:Y53">
    <cfRule type="expression" dxfId="9374" priority="9369">
      <formula>Y59=""</formula>
    </cfRule>
    <cfRule type="expression" dxfId="9373" priority="9370">
      <formula>Y59=6</formula>
    </cfRule>
    <cfRule type="expression" dxfId="9372" priority="9371">
      <formula>Y59=5</formula>
    </cfRule>
    <cfRule type="expression" dxfId="9371" priority="9372">
      <formula>Y59=4</formula>
    </cfRule>
    <cfRule type="expression" dxfId="9370" priority="9373">
      <formula>Y59=3</formula>
    </cfRule>
    <cfRule type="expression" dxfId="9369" priority="9374">
      <formula>Y59=2</formula>
    </cfRule>
    <cfRule type="expression" dxfId="9368" priority="9375">
      <formula>Y59=1</formula>
    </cfRule>
  </conditionalFormatting>
  <conditionalFormatting sqref="O54:Q54">
    <cfRule type="expression" dxfId="9367" priority="9368">
      <formula>Y60=""</formula>
    </cfRule>
  </conditionalFormatting>
  <conditionalFormatting sqref="O55:P55">
    <cfRule type="expression" dxfId="9366" priority="9367">
      <formula>Y60=""</formula>
    </cfRule>
  </conditionalFormatting>
  <conditionalFormatting sqref="Q55">
    <cfRule type="expression" dxfId="9365" priority="9366">
      <formula>Y60=""</formula>
    </cfRule>
  </conditionalFormatting>
  <conditionalFormatting sqref="R54:X54">
    <cfRule type="expression" dxfId="9364" priority="9365">
      <formula>Y60=""</formula>
    </cfRule>
  </conditionalFormatting>
  <conditionalFormatting sqref="Y54:Y57">
    <cfRule type="expression" dxfId="9363" priority="9364">
      <formula>Y60=""</formula>
    </cfRule>
  </conditionalFormatting>
  <conditionalFormatting sqref="O56:R56">
    <cfRule type="expression" dxfId="9362" priority="9363">
      <formula>Y60=""</formula>
    </cfRule>
  </conditionalFormatting>
  <conditionalFormatting sqref="S56">
    <cfRule type="expression" dxfId="9361" priority="9362">
      <formula>Y60=""</formula>
    </cfRule>
  </conditionalFormatting>
  <conditionalFormatting sqref="O57:R57">
    <cfRule type="expression" dxfId="9360" priority="9361">
      <formula>Y60=""</formula>
    </cfRule>
  </conditionalFormatting>
  <conditionalFormatting sqref="S57">
    <cfRule type="expression" dxfId="9359" priority="9360">
      <formula>Y60=""</formula>
    </cfRule>
  </conditionalFormatting>
  <conditionalFormatting sqref="O58:S58">
    <cfRule type="expression" dxfId="9358" priority="9359">
      <formula>Y60=""</formula>
    </cfRule>
  </conditionalFormatting>
  <conditionalFormatting sqref="Y58">
    <cfRule type="expression" dxfId="9357" priority="9358">
      <formula>Y60=""</formula>
    </cfRule>
  </conditionalFormatting>
  <conditionalFormatting sqref="O59:Q59">
    <cfRule type="expression" dxfId="9356" priority="9357">
      <formula>Y60=""</formula>
    </cfRule>
  </conditionalFormatting>
  <conditionalFormatting sqref="Y59">
    <cfRule type="expression" dxfId="9355" priority="9356">
      <formula>Y60=""</formula>
    </cfRule>
  </conditionalFormatting>
  <conditionalFormatting sqref="O60:Q60">
    <cfRule type="expression" dxfId="9354" priority="9355">
      <formula>Y60=""</formula>
    </cfRule>
  </conditionalFormatting>
  <conditionalFormatting sqref="Y60">
    <cfRule type="expression" dxfId="9353" priority="9354">
      <formula>Y60=""</formula>
    </cfRule>
  </conditionalFormatting>
  <conditionalFormatting sqref="O61:Q61">
    <cfRule type="expression" dxfId="9352" priority="9353">
      <formula>Y60=""</formula>
    </cfRule>
  </conditionalFormatting>
  <conditionalFormatting sqref="Y61">
    <cfRule type="expression" dxfId="9351" priority="9352">
      <formula>Y60=""</formula>
    </cfRule>
  </conditionalFormatting>
  <conditionalFormatting sqref="R61:X61">
    <cfRule type="expression" dxfId="9350" priority="9351">
      <formula>Y60=""</formula>
    </cfRule>
  </conditionalFormatting>
  <conditionalFormatting sqref="AA53:AK53">
    <cfRule type="expression" dxfId="9349" priority="9344">
      <formula>AK59=""</formula>
    </cfRule>
    <cfRule type="expression" dxfId="9348" priority="9345">
      <formula>AK59=6</formula>
    </cfRule>
    <cfRule type="expression" dxfId="9347" priority="9346">
      <formula>AK59=5</formula>
    </cfRule>
    <cfRule type="expression" dxfId="9346" priority="9347">
      <formula>AK59=4</formula>
    </cfRule>
    <cfRule type="expression" dxfId="9345" priority="9348">
      <formula>AK59=3</formula>
    </cfRule>
    <cfRule type="expression" dxfId="9344" priority="9349">
      <formula>AK59=2</formula>
    </cfRule>
    <cfRule type="expression" dxfId="9343" priority="9350">
      <formula>AK59=1</formula>
    </cfRule>
  </conditionalFormatting>
  <conditionalFormatting sqref="AA54:AC54">
    <cfRule type="expression" dxfId="9342" priority="9343">
      <formula>AK60=""</formula>
    </cfRule>
  </conditionalFormatting>
  <conditionalFormatting sqref="AA55:AB55">
    <cfRule type="expression" dxfId="9341" priority="9342">
      <formula>AK60=""</formula>
    </cfRule>
  </conditionalFormatting>
  <conditionalFormatting sqref="AC55">
    <cfRule type="expression" dxfId="9340" priority="9341">
      <formula>AK60=""</formula>
    </cfRule>
  </conditionalFormatting>
  <conditionalFormatting sqref="AD54:AJ54">
    <cfRule type="expression" dxfId="9339" priority="9340">
      <formula>AK60=""</formula>
    </cfRule>
  </conditionalFormatting>
  <conditionalFormatting sqref="AK54:AK57">
    <cfRule type="expression" dxfId="9338" priority="9339">
      <formula>AK60=""</formula>
    </cfRule>
  </conditionalFormatting>
  <conditionalFormatting sqref="AA56:AD56">
    <cfRule type="expression" dxfId="9337" priority="9338">
      <formula>AK60=""</formula>
    </cfRule>
  </conditionalFormatting>
  <conditionalFormatting sqref="AE56">
    <cfRule type="expression" dxfId="9336" priority="9337">
      <formula>AK60=""</formula>
    </cfRule>
  </conditionalFormatting>
  <conditionalFormatting sqref="AA57:AD57">
    <cfRule type="expression" dxfId="9335" priority="9336">
      <formula>AK60=""</formula>
    </cfRule>
  </conditionalFormatting>
  <conditionalFormatting sqref="AE57">
    <cfRule type="expression" dxfId="9334" priority="9335">
      <formula>AK60=""</formula>
    </cfRule>
  </conditionalFormatting>
  <conditionalFormatting sqref="AA58:AE58">
    <cfRule type="expression" dxfId="9333" priority="9334">
      <formula>AK60=""</formula>
    </cfRule>
  </conditionalFormatting>
  <conditionalFormatting sqref="AK58">
    <cfRule type="expression" dxfId="9332" priority="9333">
      <formula>AK60=""</formula>
    </cfRule>
  </conditionalFormatting>
  <conditionalFormatting sqref="AA59:AC59">
    <cfRule type="expression" dxfId="9331" priority="9332">
      <formula>AK60=""</formula>
    </cfRule>
  </conditionalFormatting>
  <conditionalFormatting sqref="AK59">
    <cfRule type="expression" dxfId="9330" priority="9331">
      <formula>AK60=""</formula>
    </cfRule>
  </conditionalFormatting>
  <conditionalFormatting sqref="AA60:AC60">
    <cfRule type="expression" dxfId="9329" priority="9330">
      <formula>AK60=""</formula>
    </cfRule>
  </conditionalFormatting>
  <conditionalFormatting sqref="AK60">
    <cfRule type="expression" dxfId="9328" priority="9329">
      <formula>AK60=""</formula>
    </cfRule>
  </conditionalFormatting>
  <conditionalFormatting sqref="AA61:AC61">
    <cfRule type="expression" dxfId="9327" priority="9328">
      <formula>AK60=""</formula>
    </cfRule>
  </conditionalFormatting>
  <conditionalFormatting sqref="AK61">
    <cfRule type="expression" dxfId="9326" priority="9327">
      <formula>AK60=""</formula>
    </cfRule>
  </conditionalFormatting>
  <conditionalFormatting sqref="AD61:AJ61">
    <cfRule type="expression" dxfId="9325" priority="9326">
      <formula>AK60=""</formula>
    </cfRule>
  </conditionalFormatting>
  <conditionalFormatting sqref="AM53:AW53">
    <cfRule type="expression" dxfId="9324" priority="9319">
      <formula>AW59=""</formula>
    </cfRule>
    <cfRule type="expression" dxfId="9323" priority="9320">
      <formula>AW59=6</formula>
    </cfRule>
    <cfRule type="expression" dxfId="9322" priority="9321">
      <formula>AW59=5</formula>
    </cfRule>
    <cfRule type="expression" dxfId="9321" priority="9322">
      <formula>AW59=4</formula>
    </cfRule>
    <cfRule type="expression" dxfId="9320" priority="9323">
      <formula>AW59=3</formula>
    </cfRule>
    <cfRule type="expression" dxfId="9319" priority="9324">
      <formula>AW59=2</formula>
    </cfRule>
    <cfRule type="expression" dxfId="9318" priority="9325">
      <formula>AW59=1</formula>
    </cfRule>
  </conditionalFormatting>
  <conditionalFormatting sqref="AM54:AO54">
    <cfRule type="expression" dxfId="9317" priority="9318">
      <formula>AW60=""</formula>
    </cfRule>
  </conditionalFormatting>
  <conditionalFormatting sqref="AM55:AN55">
    <cfRule type="expression" dxfId="9316" priority="9317">
      <formula>AW60=""</formula>
    </cfRule>
  </conditionalFormatting>
  <conditionalFormatting sqref="AO55">
    <cfRule type="expression" dxfId="9315" priority="9316">
      <formula>AW60=""</formula>
    </cfRule>
  </conditionalFormatting>
  <conditionalFormatting sqref="AP54:AV54">
    <cfRule type="expression" dxfId="9314" priority="9315">
      <formula>AW60=""</formula>
    </cfRule>
  </conditionalFormatting>
  <conditionalFormatting sqref="AW54:AW57">
    <cfRule type="expression" dxfId="9313" priority="9314">
      <formula>AW60=""</formula>
    </cfRule>
  </conditionalFormatting>
  <conditionalFormatting sqref="AM56:AP56">
    <cfRule type="expression" dxfId="9312" priority="9313">
      <formula>AW60=""</formula>
    </cfRule>
  </conditionalFormatting>
  <conditionalFormatting sqref="AQ56">
    <cfRule type="expression" dxfId="9311" priority="9312">
      <formula>AW60=""</formula>
    </cfRule>
  </conditionalFormatting>
  <conditionalFormatting sqref="AM57:AP57">
    <cfRule type="expression" dxfId="9310" priority="9311">
      <formula>AW60=""</formula>
    </cfRule>
  </conditionalFormatting>
  <conditionalFormatting sqref="AQ57">
    <cfRule type="expression" dxfId="9309" priority="9310">
      <formula>AW60=""</formula>
    </cfRule>
  </conditionalFormatting>
  <conditionalFormatting sqref="AM58:AQ58">
    <cfRule type="expression" dxfId="9308" priority="9309">
      <formula>AW60=""</formula>
    </cfRule>
  </conditionalFormatting>
  <conditionalFormatting sqref="AW58">
    <cfRule type="expression" dxfId="9307" priority="9308">
      <formula>AW60=""</formula>
    </cfRule>
  </conditionalFormatting>
  <conditionalFormatting sqref="AM59:AO59">
    <cfRule type="expression" dxfId="9306" priority="9307">
      <formula>AW60=""</formula>
    </cfRule>
  </conditionalFormatting>
  <conditionalFormatting sqref="AW59">
    <cfRule type="expression" dxfId="9305" priority="9306">
      <formula>AW60=""</formula>
    </cfRule>
  </conditionalFormatting>
  <conditionalFormatting sqref="AM60:AO60">
    <cfRule type="expression" dxfId="9304" priority="9305">
      <formula>AW60=""</formula>
    </cfRule>
  </conditionalFormatting>
  <conditionalFormatting sqref="AW60">
    <cfRule type="expression" dxfId="9303" priority="9304">
      <formula>AW60=""</formula>
    </cfRule>
  </conditionalFormatting>
  <conditionalFormatting sqref="AM61:AO61">
    <cfRule type="expression" dxfId="9302" priority="9303">
      <formula>AW60=""</formula>
    </cfRule>
  </conditionalFormatting>
  <conditionalFormatting sqref="AW61">
    <cfRule type="expression" dxfId="9301" priority="9302">
      <formula>AW60=""</formula>
    </cfRule>
  </conditionalFormatting>
  <conditionalFormatting sqref="AP61:AV61">
    <cfRule type="expression" dxfId="9300" priority="9301">
      <formula>AW60=""</formula>
    </cfRule>
  </conditionalFormatting>
  <conditionalFormatting sqref="AY53:BI53">
    <cfRule type="expression" dxfId="9299" priority="9294">
      <formula>BI59=""</formula>
    </cfRule>
    <cfRule type="expression" dxfId="9298" priority="9295">
      <formula>BI59=6</formula>
    </cfRule>
    <cfRule type="expression" dxfId="9297" priority="9296">
      <formula>BI59=5</formula>
    </cfRule>
    <cfRule type="expression" dxfId="9296" priority="9297">
      <formula>BI59=4</formula>
    </cfRule>
    <cfRule type="expression" dxfId="9295" priority="9298">
      <formula>BI59=3</formula>
    </cfRule>
    <cfRule type="expression" dxfId="9294" priority="9299">
      <formula>BI59=2</formula>
    </cfRule>
    <cfRule type="expression" dxfId="9293" priority="9300">
      <formula>BI59=1</formula>
    </cfRule>
  </conditionalFormatting>
  <conditionalFormatting sqref="AY54:BA54">
    <cfRule type="expression" dxfId="9292" priority="9293">
      <formula>BI60=""</formula>
    </cfRule>
  </conditionalFormatting>
  <conditionalFormatting sqref="AY55:AZ55">
    <cfRule type="expression" dxfId="9291" priority="9292">
      <formula>BI60=""</formula>
    </cfRule>
  </conditionalFormatting>
  <conditionalFormatting sqref="BA55">
    <cfRule type="expression" dxfId="9290" priority="9291">
      <formula>BI60=""</formula>
    </cfRule>
  </conditionalFormatting>
  <conditionalFormatting sqref="BB54:BH54">
    <cfRule type="expression" dxfId="9289" priority="9290">
      <formula>BI60=""</formula>
    </cfRule>
  </conditionalFormatting>
  <conditionalFormatting sqref="BI54:BI57">
    <cfRule type="expression" dxfId="9288" priority="9289">
      <formula>BI60=""</formula>
    </cfRule>
  </conditionalFormatting>
  <conditionalFormatting sqref="AY56:BB56">
    <cfRule type="expression" dxfId="9287" priority="9288">
      <formula>BI60=""</formula>
    </cfRule>
  </conditionalFormatting>
  <conditionalFormatting sqref="BC56">
    <cfRule type="expression" dxfId="9286" priority="9287">
      <formula>BI60=""</formula>
    </cfRule>
  </conditionalFormatting>
  <conditionalFormatting sqref="AY57:BB57">
    <cfRule type="expression" dxfId="9285" priority="9286">
      <formula>BI60=""</formula>
    </cfRule>
  </conditionalFormatting>
  <conditionalFormatting sqref="BC57">
    <cfRule type="expression" dxfId="9284" priority="9285">
      <formula>BI60=""</formula>
    </cfRule>
  </conditionalFormatting>
  <conditionalFormatting sqref="AY58:BC58">
    <cfRule type="expression" dxfId="9283" priority="9284">
      <formula>BI60=""</formula>
    </cfRule>
  </conditionalFormatting>
  <conditionalFormatting sqref="BI58">
    <cfRule type="expression" dxfId="9282" priority="9283">
      <formula>BI60=""</formula>
    </cfRule>
  </conditionalFormatting>
  <conditionalFormatting sqref="AY59:BA59">
    <cfRule type="expression" dxfId="9281" priority="9282">
      <formula>BI60=""</formula>
    </cfRule>
  </conditionalFormatting>
  <conditionalFormatting sqref="BI59">
    <cfRule type="expression" dxfId="9280" priority="9281">
      <formula>BI60=""</formula>
    </cfRule>
  </conditionalFormatting>
  <conditionalFormatting sqref="AY60:BA60">
    <cfRule type="expression" dxfId="9279" priority="9280">
      <formula>BI60=""</formula>
    </cfRule>
  </conditionalFormatting>
  <conditionalFormatting sqref="BI60">
    <cfRule type="expression" dxfId="9278" priority="9279">
      <formula>BI60=""</formula>
    </cfRule>
  </conditionalFormatting>
  <conditionalFormatting sqref="AY61:BA61">
    <cfRule type="expression" dxfId="9277" priority="9278">
      <formula>BI60=""</formula>
    </cfRule>
  </conditionalFormatting>
  <conditionalFormatting sqref="BI61">
    <cfRule type="expression" dxfId="9276" priority="9277">
      <formula>BI60=""</formula>
    </cfRule>
  </conditionalFormatting>
  <conditionalFormatting sqref="BB61:BH61">
    <cfRule type="expression" dxfId="9275" priority="9276">
      <formula>BI60=""</formula>
    </cfRule>
  </conditionalFormatting>
  <conditionalFormatting sqref="C63:M63">
    <cfRule type="expression" dxfId="9274" priority="9269">
      <formula>M69=""</formula>
    </cfRule>
    <cfRule type="expression" dxfId="9273" priority="9270">
      <formula>M69=6</formula>
    </cfRule>
    <cfRule type="expression" dxfId="9272" priority="9271">
      <formula>M69=5</formula>
    </cfRule>
    <cfRule type="expression" dxfId="9271" priority="9272">
      <formula>M69=4</formula>
    </cfRule>
    <cfRule type="expression" dxfId="9270" priority="9273">
      <formula>M69=3</formula>
    </cfRule>
    <cfRule type="expression" dxfId="9269" priority="9274">
      <formula>M69=2</formula>
    </cfRule>
    <cfRule type="expression" dxfId="9268" priority="9275">
      <formula>M69=1</formula>
    </cfRule>
  </conditionalFormatting>
  <conditionalFormatting sqref="C64:E64">
    <cfRule type="expression" dxfId="9267" priority="9268">
      <formula>M70=""</formula>
    </cfRule>
  </conditionalFormatting>
  <conditionalFormatting sqref="C65:D65">
    <cfRule type="expression" dxfId="9266" priority="9267">
      <formula>M70=""</formula>
    </cfRule>
  </conditionalFormatting>
  <conditionalFormatting sqref="E65">
    <cfRule type="expression" dxfId="9265" priority="9266">
      <formula>M70=""</formula>
    </cfRule>
  </conditionalFormatting>
  <conditionalFormatting sqref="F64:L64">
    <cfRule type="expression" dxfId="9264" priority="9265">
      <formula>M70=""</formula>
    </cfRule>
  </conditionalFormatting>
  <conditionalFormatting sqref="M64:M67">
    <cfRule type="expression" dxfId="9263" priority="9264">
      <formula>M70=""</formula>
    </cfRule>
  </conditionalFormatting>
  <conditionalFormatting sqref="C66:F66">
    <cfRule type="expression" dxfId="9262" priority="9263">
      <formula>M70=""</formula>
    </cfRule>
  </conditionalFormatting>
  <conditionalFormatting sqref="G66">
    <cfRule type="expression" dxfId="9261" priority="9262">
      <formula>M70=""</formula>
    </cfRule>
  </conditionalFormatting>
  <conditionalFormatting sqref="C67:F67">
    <cfRule type="expression" dxfId="9260" priority="9261">
      <formula>M70=""</formula>
    </cfRule>
  </conditionalFormatting>
  <conditionalFormatting sqref="G67">
    <cfRule type="expression" dxfId="9259" priority="9260">
      <formula>M70=""</formula>
    </cfRule>
  </conditionalFormatting>
  <conditionalFormatting sqref="C68:G68">
    <cfRule type="expression" dxfId="9258" priority="9259">
      <formula>M70=""</formula>
    </cfRule>
  </conditionalFormatting>
  <conditionalFormatting sqref="M68">
    <cfRule type="expression" dxfId="9257" priority="9258">
      <formula>M70=""</formula>
    </cfRule>
  </conditionalFormatting>
  <conditionalFormatting sqref="C69:E69">
    <cfRule type="expression" dxfId="9256" priority="9257">
      <formula>M70=""</formula>
    </cfRule>
  </conditionalFormatting>
  <conditionalFormatting sqref="M69">
    <cfRule type="expression" dxfId="9255" priority="9256">
      <formula>M70=""</formula>
    </cfRule>
  </conditionalFormatting>
  <conditionalFormatting sqref="C70:E70">
    <cfRule type="expression" dxfId="9254" priority="9255">
      <formula>M70=""</formula>
    </cfRule>
  </conditionalFormatting>
  <conditionalFormatting sqref="M70">
    <cfRule type="expression" dxfId="9253" priority="9254">
      <formula>M70=""</formula>
    </cfRule>
  </conditionalFormatting>
  <conditionalFormatting sqref="C71:E71">
    <cfRule type="expression" dxfId="9252" priority="9253">
      <formula>M70=""</formula>
    </cfRule>
  </conditionalFormatting>
  <conditionalFormatting sqref="M71">
    <cfRule type="expression" dxfId="9251" priority="9252">
      <formula>M70=""</formula>
    </cfRule>
  </conditionalFormatting>
  <conditionalFormatting sqref="F71:L71">
    <cfRule type="expression" dxfId="9250" priority="9251">
      <formula>M70=""</formula>
    </cfRule>
  </conditionalFormatting>
  <conditionalFormatting sqref="O63:Y63">
    <cfRule type="expression" dxfId="9249" priority="9244">
      <formula>Y69=""</formula>
    </cfRule>
    <cfRule type="expression" dxfId="9248" priority="9245">
      <formula>Y69=6</formula>
    </cfRule>
    <cfRule type="expression" dxfId="9247" priority="9246">
      <formula>Y69=5</formula>
    </cfRule>
    <cfRule type="expression" dxfId="9246" priority="9247">
      <formula>Y69=4</formula>
    </cfRule>
    <cfRule type="expression" dxfId="9245" priority="9248">
      <formula>Y69=3</formula>
    </cfRule>
    <cfRule type="expression" dxfId="9244" priority="9249">
      <formula>Y69=2</formula>
    </cfRule>
    <cfRule type="expression" dxfId="9243" priority="9250">
      <formula>Y69=1</formula>
    </cfRule>
  </conditionalFormatting>
  <conditionalFormatting sqref="O64:Q64">
    <cfRule type="expression" dxfId="9242" priority="9243">
      <formula>Y70=""</formula>
    </cfRule>
  </conditionalFormatting>
  <conditionalFormatting sqref="O65:P65">
    <cfRule type="expression" dxfId="9241" priority="9242">
      <formula>Y70=""</formula>
    </cfRule>
  </conditionalFormatting>
  <conditionalFormatting sqref="Q65">
    <cfRule type="expression" dxfId="9240" priority="9241">
      <formula>Y70=""</formula>
    </cfRule>
  </conditionalFormatting>
  <conditionalFormatting sqref="R64:X64">
    <cfRule type="expression" dxfId="9239" priority="9240">
      <formula>Y70=""</formula>
    </cfRule>
  </conditionalFormatting>
  <conditionalFormatting sqref="Y64:Y67">
    <cfRule type="expression" dxfId="9238" priority="9239">
      <formula>Y70=""</formula>
    </cfRule>
  </conditionalFormatting>
  <conditionalFormatting sqref="O66:R66">
    <cfRule type="expression" dxfId="9237" priority="9238">
      <formula>Y70=""</formula>
    </cfRule>
  </conditionalFormatting>
  <conditionalFormatting sqref="S66">
    <cfRule type="expression" dxfId="9236" priority="9237">
      <formula>Y70=""</formula>
    </cfRule>
  </conditionalFormatting>
  <conditionalFormatting sqref="O67:R67">
    <cfRule type="expression" dxfId="9235" priority="9236">
      <formula>Y70=""</formula>
    </cfRule>
  </conditionalFormatting>
  <conditionalFormatting sqref="S67">
    <cfRule type="expression" dxfId="9234" priority="9235">
      <formula>Y70=""</formula>
    </cfRule>
  </conditionalFormatting>
  <conditionalFormatting sqref="O68:S68">
    <cfRule type="expression" dxfId="9233" priority="9234">
      <formula>Y70=""</formula>
    </cfRule>
  </conditionalFormatting>
  <conditionalFormatting sqref="Y68">
    <cfRule type="expression" dxfId="9232" priority="9233">
      <formula>Y70=""</formula>
    </cfRule>
  </conditionalFormatting>
  <conditionalFormatting sqref="O69:Q69">
    <cfRule type="expression" dxfId="9231" priority="9232">
      <formula>Y70=""</formula>
    </cfRule>
  </conditionalFormatting>
  <conditionalFormatting sqref="Y69">
    <cfRule type="expression" dxfId="9230" priority="9231">
      <formula>Y70=""</formula>
    </cfRule>
  </conditionalFormatting>
  <conditionalFormatting sqref="O70:Q70">
    <cfRule type="expression" dxfId="9229" priority="9230">
      <formula>Y70=""</formula>
    </cfRule>
  </conditionalFormatting>
  <conditionalFormatting sqref="Y70">
    <cfRule type="expression" dxfId="9228" priority="9229">
      <formula>Y70=""</formula>
    </cfRule>
  </conditionalFormatting>
  <conditionalFormatting sqref="O71:Q71">
    <cfRule type="expression" dxfId="9227" priority="9228">
      <formula>Y70=""</formula>
    </cfRule>
  </conditionalFormatting>
  <conditionalFormatting sqref="Y71">
    <cfRule type="expression" dxfId="9226" priority="9227">
      <formula>Y70=""</formula>
    </cfRule>
  </conditionalFormatting>
  <conditionalFormatting sqref="R71:X71">
    <cfRule type="expression" dxfId="9225" priority="9226">
      <formula>Y70=""</formula>
    </cfRule>
  </conditionalFormatting>
  <conditionalFormatting sqref="AA63:AK63">
    <cfRule type="expression" dxfId="9224" priority="9219">
      <formula>AK69=""</formula>
    </cfRule>
    <cfRule type="expression" dxfId="9223" priority="9220">
      <formula>AK69=6</formula>
    </cfRule>
    <cfRule type="expression" dxfId="9222" priority="9221">
      <formula>AK69=5</formula>
    </cfRule>
    <cfRule type="expression" dxfId="9221" priority="9222">
      <formula>AK69=4</formula>
    </cfRule>
    <cfRule type="expression" dxfId="9220" priority="9223">
      <formula>AK69=3</formula>
    </cfRule>
    <cfRule type="expression" dxfId="9219" priority="9224">
      <formula>AK69=2</formula>
    </cfRule>
    <cfRule type="expression" dxfId="9218" priority="9225">
      <formula>AK69=1</formula>
    </cfRule>
  </conditionalFormatting>
  <conditionalFormatting sqref="AA64:AC64">
    <cfRule type="expression" dxfId="9217" priority="9218">
      <formula>AK70=""</formula>
    </cfRule>
  </conditionalFormatting>
  <conditionalFormatting sqref="AA65:AB65">
    <cfRule type="expression" dxfId="9216" priority="9217">
      <formula>AK70=""</formula>
    </cfRule>
  </conditionalFormatting>
  <conditionalFormatting sqref="AC65">
    <cfRule type="expression" dxfId="9215" priority="9216">
      <formula>AK70=""</formula>
    </cfRule>
  </conditionalFormatting>
  <conditionalFormatting sqref="AD64:AJ64">
    <cfRule type="expression" dxfId="9214" priority="9215">
      <formula>AK70=""</formula>
    </cfRule>
  </conditionalFormatting>
  <conditionalFormatting sqref="AK64:AK67">
    <cfRule type="expression" dxfId="9213" priority="9214">
      <formula>AK70=""</formula>
    </cfRule>
  </conditionalFormatting>
  <conditionalFormatting sqref="AA66:AD66">
    <cfRule type="expression" dxfId="9212" priority="9213">
      <formula>AK70=""</formula>
    </cfRule>
  </conditionalFormatting>
  <conditionalFormatting sqref="AE66">
    <cfRule type="expression" dxfId="9211" priority="9212">
      <formula>AK70=""</formula>
    </cfRule>
  </conditionalFormatting>
  <conditionalFormatting sqref="AA67:AD67">
    <cfRule type="expression" dxfId="9210" priority="9211">
      <formula>AK70=""</formula>
    </cfRule>
  </conditionalFormatting>
  <conditionalFormatting sqref="AE67">
    <cfRule type="expression" dxfId="9209" priority="9210">
      <formula>AK70=""</formula>
    </cfRule>
  </conditionalFormatting>
  <conditionalFormatting sqref="AA68:AE68">
    <cfRule type="expression" dxfId="9208" priority="9209">
      <formula>AK70=""</formula>
    </cfRule>
  </conditionalFormatting>
  <conditionalFormatting sqref="AK68">
    <cfRule type="expression" dxfId="9207" priority="9208">
      <formula>AK70=""</formula>
    </cfRule>
  </conditionalFormatting>
  <conditionalFormatting sqref="AA69:AC69">
    <cfRule type="expression" dxfId="9206" priority="9207">
      <formula>AK70=""</formula>
    </cfRule>
  </conditionalFormatting>
  <conditionalFormatting sqref="AK69">
    <cfRule type="expression" dxfId="9205" priority="9206">
      <formula>AK70=""</formula>
    </cfRule>
  </conditionalFormatting>
  <conditionalFormatting sqref="AA70:AC70">
    <cfRule type="expression" dxfId="9204" priority="9205">
      <formula>AK70=""</formula>
    </cfRule>
  </conditionalFormatting>
  <conditionalFormatting sqref="AK70">
    <cfRule type="expression" dxfId="9203" priority="9204">
      <formula>AK70=""</formula>
    </cfRule>
  </conditionalFormatting>
  <conditionalFormatting sqref="AA71:AC71">
    <cfRule type="expression" dxfId="9202" priority="9203">
      <formula>AK70=""</formula>
    </cfRule>
  </conditionalFormatting>
  <conditionalFormatting sqref="AK71">
    <cfRule type="expression" dxfId="9201" priority="9202">
      <formula>AK70=""</formula>
    </cfRule>
  </conditionalFormatting>
  <conditionalFormatting sqref="AD71:AJ71">
    <cfRule type="expression" dxfId="9200" priority="9201">
      <formula>AK70=""</formula>
    </cfRule>
  </conditionalFormatting>
  <conditionalFormatting sqref="AM63:AW63">
    <cfRule type="expression" dxfId="9199" priority="9194">
      <formula>AW69=""</formula>
    </cfRule>
    <cfRule type="expression" dxfId="9198" priority="9195">
      <formula>AW69=6</formula>
    </cfRule>
    <cfRule type="expression" dxfId="9197" priority="9196">
      <formula>AW69=5</formula>
    </cfRule>
    <cfRule type="expression" dxfId="9196" priority="9197">
      <formula>AW69=4</formula>
    </cfRule>
    <cfRule type="expression" dxfId="9195" priority="9198">
      <formula>AW69=3</formula>
    </cfRule>
    <cfRule type="expression" dxfId="9194" priority="9199">
      <formula>AW69=2</formula>
    </cfRule>
    <cfRule type="expression" dxfId="9193" priority="9200">
      <formula>AW69=1</formula>
    </cfRule>
  </conditionalFormatting>
  <conditionalFormatting sqref="AM64:AO64">
    <cfRule type="expression" dxfId="9192" priority="9193">
      <formula>AW70=""</formula>
    </cfRule>
  </conditionalFormatting>
  <conditionalFormatting sqref="AM65:AN65">
    <cfRule type="expression" dxfId="9191" priority="9192">
      <formula>AW70=""</formula>
    </cfRule>
  </conditionalFormatting>
  <conditionalFormatting sqref="AO65">
    <cfRule type="expression" dxfId="9190" priority="9191">
      <formula>AW70=""</formula>
    </cfRule>
  </conditionalFormatting>
  <conditionalFormatting sqref="AP64:AV64">
    <cfRule type="expression" dxfId="9189" priority="9190">
      <formula>AW70=""</formula>
    </cfRule>
  </conditionalFormatting>
  <conditionalFormatting sqref="AW64:AW67">
    <cfRule type="expression" dxfId="9188" priority="9189">
      <formula>AW70=""</formula>
    </cfRule>
  </conditionalFormatting>
  <conditionalFormatting sqref="AM66:AP66">
    <cfRule type="expression" dxfId="9187" priority="9188">
      <formula>AW70=""</formula>
    </cfRule>
  </conditionalFormatting>
  <conditionalFormatting sqref="AQ66">
    <cfRule type="expression" dxfId="9186" priority="9187">
      <formula>AW70=""</formula>
    </cfRule>
  </conditionalFormatting>
  <conditionalFormatting sqref="AM67:AP67">
    <cfRule type="expression" dxfId="9185" priority="9186">
      <formula>AW70=""</formula>
    </cfRule>
  </conditionalFormatting>
  <conditionalFormatting sqref="AQ67">
    <cfRule type="expression" dxfId="9184" priority="9185">
      <formula>AW70=""</formula>
    </cfRule>
  </conditionalFormatting>
  <conditionalFormatting sqref="AM68:AQ68">
    <cfRule type="expression" dxfId="9183" priority="9184">
      <formula>AW70=""</formula>
    </cfRule>
  </conditionalFormatting>
  <conditionalFormatting sqref="AW68">
    <cfRule type="expression" dxfId="9182" priority="9183">
      <formula>AW70=""</formula>
    </cfRule>
  </conditionalFormatting>
  <conditionalFormatting sqref="AM69:AO69">
    <cfRule type="expression" dxfId="9181" priority="9182">
      <formula>AW70=""</formula>
    </cfRule>
  </conditionalFormatting>
  <conditionalFormatting sqref="AW69">
    <cfRule type="expression" dxfId="9180" priority="9181">
      <formula>AW70=""</formula>
    </cfRule>
  </conditionalFormatting>
  <conditionalFormatting sqref="AM70:AO70">
    <cfRule type="expression" dxfId="9179" priority="9180">
      <formula>AW70=""</formula>
    </cfRule>
  </conditionalFormatting>
  <conditionalFormatting sqref="AW70">
    <cfRule type="expression" dxfId="9178" priority="9179">
      <formula>AW70=""</formula>
    </cfRule>
  </conditionalFormatting>
  <conditionalFormatting sqref="AM71:AO71">
    <cfRule type="expression" dxfId="9177" priority="9178">
      <formula>AW70=""</formula>
    </cfRule>
  </conditionalFormatting>
  <conditionalFormatting sqref="AW71">
    <cfRule type="expression" dxfId="9176" priority="9177">
      <formula>AW70=""</formula>
    </cfRule>
  </conditionalFormatting>
  <conditionalFormatting sqref="AP71:AV71">
    <cfRule type="expression" dxfId="9175" priority="9176">
      <formula>AW70=""</formula>
    </cfRule>
  </conditionalFormatting>
  <conditionalFormatting sqref="AY63:BI63">
    <cfRule type="expression" dxfId="9174" priority="9169">
      <formula>BI69=""</formula>
    </cfRule>
    <cfRule type="expression" dxfId="9173" priority="9170">
      <formula>BI69=6</formula>
    </cfRule>
    <cfRule type="expression" dxfId="9172" priority="9171">
      <formula>BI69=5</formula>
    </cfRule>
    <cfRule type="expression" dxfId="9171" priority="9172">
      <formula>BI69=4</formula>
    </cfRule>
    <cfRule type="expression" dxfId="9170" priority="9173">
      <formula>BI69=3</formula>
    </cfRule>
    <cfRule type="expression" dxfId="9169" priority="9174">
      <formula>BI69=2</formula>
    </cfRule>
    <cfRule type="expression" dxfId="9168" priority="9175">
      <formula>BI69=1</formula>
    </cfRule>
  </conditionalFormatting>
  <conditionalFormatting sqref="AY64:BA64">
    <cfRule type="expression" dxfId="9167" priority="9168">
      <formula>BI70=""</formula>
    </cfRule>
  </conditionalFormatting>
  <conditionalFormatting sqref="AY65:AZ65">
    <cfRule type="expression" dxfId="9166" priority="9167">
      <formula>BI70=""</formula>
    </cfRule>
  </conditionalFormatting>
  <conditionalFormatting sqref="BA65">
    <cfRule type="expression" dxfId="9165" priority="9166">
      <formula>BI70=""</formula>
    </cfRule>
  </conditionalFormatting>
  <conditionalFormatting sqref="BB64:BH64">
    <cfRule type="expression" dxfId="9164" priority="9165">
      <formula>BI70=""</formula>
    </cfRule>
  </conditionalFormatting>
  <conditionalFormatting sqref="BI64:BI67">
    <cfRule type="expression" dxfId="9163" priority="9164">
      <formula>BI70=""</formula>
    </cfRule>
  </conditionalFormatting>
  <conditionalFormatting sqref="AY66:BB66">
    <cfRule type="expression" dxfId="9162" priority="9163">
      <formula>BI70=""</formula>
    </cfRule>
  </conditionalFormatting>
  <conditionalFormatting sqref="BC66">
    <cfRule type="expression" dxfId="9161" priority="9162">
      <formula>BI70=""</formula>
    </cfRule>
  </conditionalFormatting>
  <conditionalFormatting sqref="AY67:BB67">
    <cfRule type="expression" dxfId="9160" priority="9161">
      <formula>BI70=""</formula>
    </cfRule>
  </conditionalFormatting>
  <conditionalFormatting sqref="BC67">
    <cfRule type="expression" dxfId="9159" priority="9160">
      <formula>BI70=""</formula>
    </cfRule>
  </conditionalFormatting>
  <conditionalFormatting sqref="AY68:BC68">
    <cfRule type="expression" dxfId="9158" priority="9159">
      <formula>BI70=""</formula>
    </cfRule>
  </conditionalFormatting>
  <conditionalFormatting sqref="BI68">
    <cfRule type="expression" dxfId="9157" priority="9158">
      <formula>BI70=""</formula>
    </cfRule>
  </conditionalFormatting>
  <conditionalFormatting sqref="AY69:BA69">
    <cfRule type="expression" dxfId="9156" priority="9157">
      <formula>BI70=""</formula>
    </cfRule>
  </conditionalFormatting>
  <conditionalFormatting sqref="BI69">
    <cfRule type="expression" dxfId="9155" priority="9156">
      <formula>BI70=""</formula>
    </cfRule>
  </conditionalFormatting>
  <conditionalFormatting sqref="AY70:BA70">
    <cfRule type="expression" dxfId="9154" priority="9155">
      <formula>BI70=""</formula>
    </cfRule>
  </conditionalFormatting>
  <conditionalFormatting sqref="BI70">
    <cfRule type="expression" dxfId="9153" priority="9154">
      <formula>BI70=""</formula>
    </cfRule>
  </conditionalFormatting>
  <conditionalFormatting sqref="AY71:BA71">
    <cfRule type="expression" dxfId="9152" priority="9153">
      <formula>BI70=""</formula>
    </cfRule>
  </conditionalFormatting>
  <conditionalFormatting sqref="BI71">
    <cfRule type="expression" dxfId="9151" priority="9152">
      <formula>BI70=""</formula>
    </cfRule>
  </conditionalFormatting>
  <conditionalFormatting sqref="BB71:BH71">
    <cfRule type="expression" dxfId="9150" priority="9151">
      <formula>BI70=""</formula>
    </cfRule>
  </conditionalFormatting>
  <conditionalFormatting sqref="C73:M73">
    <cfRule type="expression" dxfId="9149" priority="9144">
      <formula>M79=""</formula>
    </cfRule>
    <cfRule type="expression" dxfId="9148" priority="9145">
      <formula>M79=6</formula>
    </cfRule>
    <cfRule type="expression" dxfId="9147" priority="9146">
      <formula>M79=5</formula>
    </cfRule>
    <cfRule type="expression" dxfId="9146" priority="9147">
      <formula>M79=4</formula>
    </cfRule>
    <cfRule type="expression" dxfId="9145" priority="9148">
      <formula>M79=3</formula>
    </cfRule>
    <cfRule type="expression" dxfId="9144" priority="9149">
      <formula>M79=2</formula>
    </cfRule>
    <cfRule type="expression" dxfId="9143" priority="9150">
      <formula>M79=1</formula>
    </cfRule>
  </conditionalFormatting>
  <conditionalFormatting sqref="C74:E74">
    <cfRule type="expression" dxfId="9142" priority="9143">
      <formula>M80=""</formula>
    </cfRule>
  </conditionalFormatting>
  <conditionalFormatting sqref="C75:D75">
    <cfRule type="expression" dxfId="9141" priority="9142">
      <formula>M80=""</formula>
    </cfRule>
  </conditionalFormatting>
  <conditionalFormatting sqref="E75">
    <cfRule type="expression" dxfId="9140" priority="9141">
      <formula>M80=""</formula>
    </cfRule>
  </conditionalFormatting>
  <conditionalFormatting sqref="F74:L74">
    <cfRule type="expression" dxfId="9139" priority="9140">
      <formula>M80=""</formula>
    </cfRule>
  </conditionalFormatting>
  <conditionalFormatting sqref="M74:M77">
    <cfRule type="expression" dxfId="9138" priority="9139">
      <formula>M80=""</formula>
    </cfRule>
  </conditionalFormatting>
  <conditionalFormatting sqref="C76:F76">
    <cfRule type="expression" dxfId="9137" priority="9138">
      <formula>M80=""</formula>
    </cfRule>
  </conditionalFormatting>
  <conditionalFormatting sqref="G76">
    <cfRule type="expression" dxfId="9136" priority="9137">
      <formula>M80=""</formula>
    </cfRule>
  </conditionalFormatting>
  <conditionalFormatting sqref="C77:F77">
    <cfRule type="expression" dxfId="9135" priority="9136">
      <formula>M80=""</formula>
    </cfRule>
  </conditionalFormatting>
  <conditionalFormatting sqref="G77">
    <cfRule type="expression" dxfId="9134" priority="9135">
      <formula>M80=""</formula>
    </cfRule>
  </conditionalFormatting>
  <conditionalFormatting sqref="C78:G78">
    <cfRule type="expression" dxfId="9133" priority="9134">
      <formula>M80=""</formula>
    </cfRule>
  </conditionalFormatting>
  <conditionalFormatting sqref="M78">
    <cfRule type="expression" dxfId="9132" priority="9133">
      <formula>M80=""</formula>
    </cfRule>
  </conditionalFormatting>
  <conditionalFormatting sqref="C79:E79">
    <cfRule type="expression" dxfId="9131" priority="9132">
      <formula>M80=""</formula>
    </cfRule>
  </conditionalFormatting>
  <conditionalFormatting sqref="M79">
    <cfRule type="expression" dxfId="9130" priority="9131">
      <formula>M80=""</formula>
    </cfRule>
  </conditionalFormatting>
  <conditionalFormatting sqref="C80:E80">
    <cfRule type="expression" dxfId="9129" priority="9130">
      <formula>M80=""</formula>
    </cfRule>
  </conditionalFormatting>
  <conditionalFormatting sqref="M80">
    <cfRule type="expression" dxfId="9128" priority="9129">
      <formula>M80=""</formula>
    </cfRule>
  </conditionalFormatting>
  <conditionalFormatting sqref="C81:E81">
    <cfRule type="expression" dxfId="9127" priority="9128">
      <formula>M80=""</formula>
    </cfRule>
  </conditionalFormatting>
  <conditionalFormatting sqref="M81">
    <cfRule type="expression" dxfId="9126" priority="9127">
      <formula>M80=""</formula>
    </cfRule>
  </conditionalFormatting>
  <conditionalFormatting sqref="F81:L81">
    <cfRule type="expression" dxfId="9125" priority="9126">
      <formula>M80=""</formula>
    </cfRule>
  </conditionalFormatting>
  <conditionalFormatting sqref="O73:Y73">
    <cfRule type="expression" dxfId="9124" priority="9119">
      <formula>Y79=""</formula>
    </cfRule>
    <cfRule type="expression" dxfId="9123" priority="9120">
      <formula>Y79=6</formula>
    </cfRule>
    <cfRule type="expression" dxfId="9122" priority="9121">
      <formula>Y79=5</formula>
    </cfRule>
    <cfRule type="expression" dxfId="9121" priority="9122">
      <formula>Y79=4</formula>
    </cfRule>
    <cfRule type="expression" dxfId="9120" priority="9123">
      <formula>Y79=3</formula>
    </cfRule>
    <cfRule type="expression" dxfId="9119" priority="9124">
      <formula>Y79=2</formula>
    </cfRule>
    <cfRule type="expression" dxfId="9118" priority="9125">
      <formula>Y79=1</formula>
    </cfRule>
  </conditionalFormatting>
  <conditionalFormatting sqref="O74:Q74">
    <cfRule type="expression" dxfId="9117" priority="9118">
      <formula>Y80=""</formula>
    </cfRule>
  </conditionalFormatting>
  <conditionalFormatting sqref="O75:P75">
    <cfRule type="expression" dxfId="9116" priority="9117">
      <formula>Y80=""</formula>
    </cfRule>
  </conditionalFormatting>
  <conditionalFormatting sqref="Q75">
    <cfRule type="expression" dxfId="9115" priority="9116">
      <formula>Y80=""</formula>
    </cfRule>
  </conditionalFormatting>
  <conditionalFormatting sqref="R74:X74">
    <cfRule type="expression" dxfId="9114" priority="9115">
      <formula>Y80=""</formula>
    </cfRule>
  </conditionalFormatting>
  <conditionalFormatting sqref="Y74:Y77">
    <cfRule type="expression" dxfId="9113" priority="9114">
      <formula>Y80=""</formula>
    </cfRule>
  </conditionalFormatting>
  <conditionalFormatting sqref="O76:R76">
    <cfRule type="expression" dxfId="9112" priority="9113">
      <formula>Y80=""</formula>
    </cfRule>
  </conditionalFormatting>
  <conditionalFormatting sqref="S76">
    <cfRule type="expression" dxfId="9111" priority="9112">
      <formula>Y80=""</formula>
    </cfRule>
  </conditionalFormatting>
  <conditionalFormatting sqref="O77:R77">
    <cfRule type="expression" dxfId="9110" priority="9111">
      <formula>Y80=""</formula>
    </cfRule>
  </conditionalFormatting>
  <conditionalFormatting sqref="S77">
    <cfRule type="expression" dxfId="9109" priority="9110">
      <formula>Y80=""</formula>
    </cfRule>
  </conditionalFormatting>
  <conditionalFormatting sqref="O78:S78">
    <cfRule type="expression" dxfId="9108" priority="9109">
      <formula>Y80=""</formula>
    </cfRule>
  </conditionalFormatting>
  <conditionalFormatting sqref="Y78">
    <cfRule type="expression" dxfId="9107" priority="9108">
      <formula>Y80=""</formula>
    </cfRule>
  </conditionalFormatting>
  <conditionalFormatting sqref="O79:Q79">
    <cfRule type="expression" dxfId="9106" priority="9107">
      <formula>Y80=""</formula>
    </cfRule>
  </conditionalFormatting>
  <conditionalFormatting sqref="Y79">
    <cfRule type="expression" dxfId="9105" priority="9106">
      <formula>Y80=""</formula>
    </cfRule>
  </conditionalFormatting>
  <conditionalFormatting sqref="O80:Q80">
    <cfRule type="expression" dxfId="9104" priority="9105">
      <formula>Y80=""</formula>
    </cfRule>
  </conditionalFormatting>
  <conditionalFormatting sqref="Y80">
    <cfRule type="expression" dxfId="9103" priority="9104">
      <formula>Y80=""</formula>
    </cfRule>
  </conditionalFormatting>
  <conditionalFormatting sqref="O81:Q81">
    <cfRule type="expression" dxfId="9102" priority="9103">
      <formula>Y80=""</formula>
    </cfRule>
  </conditionalFormatting>
  <conditionalFormatting sqref="Y81">
    <cfRule type="expression" dxfId="9101" priority="9102">
      <formula>Y80=""</formula>
    </cfRule>
  </conditionalFormatting>
  <conditionalFormatting sqref="R81:X81">
    <cfRule type="expression" dxfId="9100" priority="9101">
      <formula>Y80=""</formula>
    </cfRule>
  </conditionalFormatting>
  <conditionalFormatting sqref="AA73:AK73">
    <cfRule type="expression" dxfId="9099" priority="9094">
      <formula>AK79=""</formula>
    </cfRule>
    <cfRule type="expression" dxfId="9098" priority="9095">
      <formula>AK79=6</formula>
    </cfRule>
    <cfRule type="expression" dxfId="9097" priority="9096">
      <formula>AK79=5</formula>
    </cfRule>
    <cfRule type="expression" dxfId="9096" priority="9097">
      <formula>AK79=4</formula>
    </cfRule>
    <cfRule type="expression" dxfId="9095" priority="9098">
      <formula>AK79=3</formula>
    </cfRule>
    <cfRule type="expression" dxfId="9094" priority="9099">
      <formula>AK79=2</formula>
    </cfRule>
    <cfRule type="expression" dxfId="9093" priority="9100">
      <formula>AK79=1</formula>
    </cfRule>
  </conditionalFormatting>
  <conditionalFormatting sqref="AA74:AC74">
    <cfRule type="expression" dxfId="9092" priority="9093">
      <formula>AK80=""</formula>
    </cfRule>
  </conditionalFormatting>
  <conditionalFormatting sqref="AA75:AB75">
    <cfRule type="expression" dxfId="9091" priority="9092">
      <formula>AK80=""</formula>
    </cfRule>
  </conditionalFormatting>
  <conditionalFormatting sqref="AC75">
    <cfRule type="expression" dxfId="9090" priority="9091">
      <formula>AK80=""</formula>
    </cfRule>
  </conditionalFormatting>
  <conditionalFormatting sqref="AD74:AJ74">
    <cfRule type="expression" dxfId="9089" priority="9090">
      <formula>AK80=""</formula>
    </cfRule>
  </conditionalFormatting>
  <conditionalFormatting sqref="AK74:AK77">
    <cfRule type="expression" dxfId="9088" priority="9089">
      <formula>AK80=""</formula>
    </cfRule>
  </conditionalFormatting>
  <conditionalFormatting sqref="AA76:AD76">
    <cfRule type="expression" dxfId="9087" priority="9088">
      <formula>AK80=""</formula>
    </cfRule>
  </conditionalFormatting>
  <conditionalFormatting sqref="AE76">
    <cfRule type="expression" dxfId="9086" priority="9087">
      <formula>AK80=""</formula>
    </cfRule>
  </conditionalFormatting>
  <conditionalFormatting sqref="AA77:AD77">
    <cfRule type="expression" dxfId="9085" priority="9086">
      <formula>AK80=""</formula>
    </cfRule>
  </conditionalFormatting>
  <conditionalFormatting sqref="AE77">
    <cfRule type="expression" dxfId="9084" priority="9085">
      <formula>AK80=""</formula>
    </cfRule>
  </conditionalFormatting>
  <conditionalFormatting sqref="AA78:AE78">
    <cfRule type="expression" dxfId="9083" priority="9084">
      <formula>AK80=""</formula>
    </cfRule>
  </conditionalFormatting>
  <conditionalFormatting sqref="AK78">
    <cfRule type="expression" dxfId="9082" priority="9083">
      <formula>AK80=""</formula>
    </cfRule>
  </conditionalFormatting>
  <conditionalFormatting sqref="AA79:AC79">
    <cfRule type="expression" dxfId="9081" priority="9082">
      <formula>AK80=""</formula>
    </cfRule>
  </conditionalFormatting>
  <conditionalFormatting sqref="AK79">
    <cfRule type="expression" dxfId="9080" priority="9081">
      <formula>AK80=""</formula>
    </cfRule>
  </conditionalFormatting>
  <conditionalFormatting sqref="AA80:AC80">
    <cfRule type="expression" dxfId="9079" priority="9080">
      <formula>AK80=""</formula>
    </cfRule>
  </conditionalFormatting>
  <conditionalFormatting sqref="AK80">
    <cfRule type="expression" dxfId="9078" priority="9079">
      <formula>AK80=""</formula>
    </cfRule>
  </conditionalFormatting>
  <conditionalFormatting sqref="AA81:AC81">
    <cfRule type="expression" dxfId="9077" priority="9078">
      <formula>AK80=""</formula>
    </cfRule>
  </conditionalFormatting>
  <conditionalFormatting sqref="AK81">
    <cfRule type="expression" dxfId="9076" priority="9077">
      <formula>AK80=""</formula>
    </cfRule>
  </conditionalFormatting>
  <conditionalFormatting sqref="AD81:AJ81">
    <cfRule type="expression" dxfId="9075" priority="9076">
      <formula>AK80=""</formula>
    </cfRule>
  </conditionalFormatting>
  <conditionalFormatting sqref="AM73:AW73">
    <cfRule type="expression" dxfId="9074" priority="9069">
      <formula>AW79=""</formula>
    </cfRule>
    <cfRule type="expression" dxfId="9073" priority="9070">
      <formula>AW79=6</formula>
    </cfRule>
    <cfRule type="expression" dxfId="9072" priority="9071">
      <formula>AW79=5</formula>
    </cfRule>
    <cfRule type="expression" dxfId="9071" priority="9072">
      <formula>AW79=4</formula>
    </cfRule>
    <cfRule type="expression" dxfId="9070" priority="9073">
      <formula>AW79=3</formula>
    </cfRule>
    <cfRule type="expression" dxfId="9069" priority="9074">
      <formula>AW79=2</formula>
    </cfRule>
    <cfRule type="expression" dxfId="9068" priority="9075">
      <formula>AW79=1</formula>
    </cfRule>
  </conditionalFormatting>
  <conditionalFormatting sqref="AM74:AO74">
    <cfRule type="expression" dxfId="9067" priority="9068">
      <formula>AW80=""</formula>
    </cfRule>
  </conditionalFormatting>
  <conditionalFormatting sqref="AM75:AN75">
    <cfRule type="expression" dxfId="9066" priority="9067">
      <formula>AW80=""</formula>
    </cfRule>
  </conditionalFormatting>
  <conditionalFormatting sqref="AO75">
    <cfRule type="expression" dxfId="9065" priority="9066">
      <formula>AW80=""</formula>
    </cfRule>
  </conditionalFormatting>
  <conditionalFormatting sqref="AP74:AV74">
    <cfRule type="expression" dxfId="9064" priority="9065">
      <formula>AW80=""</formula>
    </cfRule>
  </conditionalFormatting>
  <conditionalFormatting sqref="AW74:AW77">
    <cfRule type="expression" dxfId="9063" priority="9064">
      <formula>AW80=""</formula>
    </cfRule>
  </conditionalFormatting>
  <conditionalFormatting sqref="AM76:AP76">
    <cfRule type="expression" dxfId="9062" priority="9063">
      <formula>AW80=""</formula>
    </cfRule>
  </conditionalFormatting>
  <conditionalFormatting sqref="AQ76">
    <cfRule type="expression" dxfId="9061" priority="9062">
      <formula>AW80=""</formula>
    </cfRule>
  </conditionalFormatting>
  <conditionalFormatting sqref="AM77:AP77">
    <cfRule type="expression" dxfId="9060" priority="9061">
      <formula>AW80=""</formula>
    </cfRule>
  </conditionalFormatting>
  <conditionalFormatting sqref="AQ77">
    <cfRule type="expression" dxfId="9059" priority="9060">
      <formula>AW80=""</formula>
    </cfRule>
  </conditionalFormatting>
  <conditionalFormatting sqref="AM78:AQ78">
    <cfRule type="expression" dxfId="9058" priority="9059">
      <formula>AW80=""</formula>
    </cfRule>
  </conditionalFormatting>
  <conditionalFormatting sqref="AW78">
    <cfRule type="expression" dxfId="9057" priority="9058">
      <formula>AW80=""</formula>
    </cfRule>
  </conditionalFormatting>
  <conditionalFormatting sqref="AM79:AO79">
    <cfRule type="expression" dxfId="9056" priority="9057">
      <formula>AW80=""</formula>
    </cfRule>
  </conditionalFormatting>
  <conditionalFormatting sqref="AW79">
    <cfRule type="expression" dxfId="9055" priority="9056">
      <formula>AW80=""</formula>
    </cfRule>
  </conditionalFormatting>
  <conditionalFormatting sqref="AM80:AO80">
    <cfRule type="expression" dxfId="9054" priority="9055">
      <formula>AW80=""</formula>
    </cfRule>
  </conditionalFormatting>
  <conditionalFormatting sqref="AW80">
    <cfRule type="expression" dxfId="9053" priority="9054">
      <formula>AW80=""</formula>
    </cfRule>
  </conditionalFormatting>
  <conditionalFormatting sqref="AM81:AO81">
    <cfRule type="expression" dxfId="9052" priority="9053">
      <formula>AW80=""</formula>
    </cfRule>
  </conditionalFormatting>
  <conditionalFormatting sqref="AW81">
    <cfRule type="expression" dxfId="9051" priority="9052">
      <formula>AW80=""</formula>
    </cfRule>
  </conditionalFormatting>
  <conditionalFormatting sqref="AP81:AV81">
    <cfRule type="expression" dxfId="9050" priority="9051">
      <formula>AW80=""</formula>
    </cfRule>
  </conditionalFormatting>
  <conditionalFormatting sqref="AY73:BI73">
    <cfRule type="expression" dxfId="9049" priority="9044">
      <formula>BI79=""</formula>
    </cfRule>
    <cfRule type="expression" dxfId="9048" priority="9045">
      <formula>BI79=6</formula>
    </cfRule>
    <cfRule type="expression" dxfId="9047" priority="9046">
      <formula>BI79=5</formula>
    </cfRule>
    <cfRule type="expression" dxfId="9046" priority="9047">
      <formula>BI79=4</formula>
    </cfRule>
    <cfRule type="expression" dxfId="9045" priority="9048">
      <formula>BI79=3</formula>
    </cfRule>
    <cfRule type="expression" dxfId="9044" priority="9049">
      <formula>BI79=2</formula>
    </cfRule>
    <cfRule type="expression" dxfId="9043" priority="9050">
      <formula>BI79=1</formula>
    </cfRule>
  </conditionalFormatting>
  <conditionalFormatting sqref="AY74:BA74">
    <cfRule type="expression" dxfId="9042" priority="9043">
      <formula>BI80=""</formula>
    </cfRule>
  </conditionalFormatting>
  <conditionalFormatting sqref="AY75:AZ75">
    <cfRule type="expression" dxfId="9041" priority="9042">
      <formula>BI80=""</formula>
    </cfRule>
  </conditionalFormatting>
  <conditionalFormatting sqref="BA75">
    <cfRule type="expression" dxfId="9040" priority="9041">
      <formula>BI80=""</formula>
    </cfRule>
  </conditionalFormatting>
  <conditionalFormatting sqref="BB74:BH74">
    <cfRule type="expression" dxfId="9039" priority="9040">
      <formula>BI80=""</formula>
    </cfRule>
  </conditionalFormatting>
  <conditionalFormatting sqref="BI74:BI77">
    <cfRule type="expression" dxfId="9038" priority="9039">
      <formula>BI80=""</formula>
    </cfRule>
  </conditionalFormatting>
  <conditionalFormatting sqref="AY76:BB76">
    <cfRule type="expression" dxfId="9037" priority="9038">
      <formula>BI80=""</formula>
    </cfRule>
  </conditionalFormatting>
  <conditionalFormatting sqref="BC76">
    <cfRule type="expression" dxfId="9036" priority="9037">
      <formula>BI80=""</formula>
    </cfRule>
  </conditionalFormatting>
  <conditionalFormatting sqref="AY77:BB77">
    <cfRule type="expression" dxfId="9035" priority="9036">
      <formula>BI80=""</formula>
    </cfRule>
  </conditionalFormatting>
  <conditionalFormatting sqref="BC77">
    <cfRule type="expression" dxfId="9034" priority="9035">
      <formula>BI80=""</formula>
    </cfRule>
  </conditionalFormatting>
  <conditionalFormatting sqref="AY78:BC78">
    <cfRule type="expression" dxfId="9033" priority="9034">
      <formula>BI80=""</formula>
    </cfRule>
  </conditionalFormatting>
  <conditionalFormatting sqref="BI78">
    <cfRule type="expression" dxfId="9032" priority="9033">
      <formula>BI80=""</formula>
    </cfRule>
  </conditionalFormatting>
  <conditionalFormatting sqref="AY79:BA79">
    <cfRule type="expression" dxfId="9031" priority="9032">
      <formula>BI80=""</formula>
    </cfRule>
  </conditionalFormatting>
  <conditionalFormatting sqref="BI79">
    <cfRule type="expression" dxfId="9030" priority="9031">
      <formula>BI80=""</formula>
    </cfRule>
  </conditionalFormatting>
  <conditionalFormatting sqref="AY80:BA80">
    <cfRule type="expression" dxfId="9029" priority="9030">
      <formula>BI80=""</formula>
    </cfRule>
  </conditionalFormatting>
  <conditionalFormatting sqref="BI80">
    <cfRule type="expression" dxfId="9028" priority="9029">
      <formula>BI80=""</formula>
    </cfRule>
  </conditionalFormatting>
  <conditionalFormatting sqref="AY81:BA81">
    <cfRule type="expression" dxfId="9027" priority="9028">
      <formula>BI80=""</formula>
    </cfRule>
  </conditionalFormatting>
  <conditionalFormatting sqref="BI81">
    <cfRule type="expression" dxfId="9026" priority="9027">
      <formula>BI80=""</formula>
    </cfRule>
  </conditionalFormatting>
  <conditionalFormatting sqref="BB81:BH81">
    <cfRule type="expression" dxfId="9025" priority="9026">
      <formula>BI80=""</formula>
    </cfRule>
  </conditionalFormatting>
  <conditionalFormatting sqref="C83:M83">
    <cfRule type="expression" dxfId="9024" priority="9019">
      <formula>M89=""</formula>
    </cfRule>
    <cfRule type="expression" dxfId="9023" priority="9020">
      <formula>M89=6</formula>
    </cfRule>
    <cfRule type="expression" dxfId="9022" priority="9021">
      <formula>M89=5</formula>
    </cfRule>
    <cfRule type="expression" dxfId="9021" priority="9022">
      <formula>M89=4</formula>
    </cfRule>
    <cfRule type="expression" dxfId="9020" priority="9023">
      <formula>M89=3</formula>
    </cfRule>
    <cfRule type="expression" dxfId="9019" priority="9024">
      <formula>M89=2</formula>
    </cfRule>
    <cfRule type="expression" dxfId="9018" priority="9025">
      <formula>M89=1</formula>
    </cfRule>
  </conditionalFormatting>
  <conditionalFormatting sqref="C84:E84">
    <cfRule type="expression" dxfId="9017" priority="9018">
      <formula>M90=""</formula>
    </cfRule>
  </conditionalFormatting>
  <conditionalFormatting sqref="C85:D85">
    <cfRule type="expression" dxfId="9016" priority="9017">
      <formula>M90=""</formula>
    </cfRule>
  </conditionalFormatting>
  <conditionalFormatting sqref="E85">
    <cfRule type="expression" dxfId="9015" priority="9016">
      <formula>M90=""</formula>
    </cfRule>
  </conditionalFormatting>
  <conditionalFormatting sqref="F84:L84">
    <cfRule type="expression" dxfId="9014" priority="9015">
      <formula>M90=""</formula>
    </cfRule>
  </conditionalFormatting>
  <conditionalFormatting sqref="M84:M87">
    <cfRule type="expression" dxfId="9013" priority="9014">
      <formula>M90=""</formula>
    </cfRule>
  </conditionalFormatting>
  <conditionalFormatting sqref="C86:F86">
    <cfRule type="expression" dxfId="9012" priority="9013">
      <formula>M90=""</formula>
    </cfRule>
  </conditionalFormatting>
  <conditionalFormatting sqref="G86">
    <cfRule type="expression" dxfId="9011" priority="9012">
      <formula>M90=""</formula>
    </cfRule>
  </conditionalFormatting>
  <conditionalFormatting sqref="C87:F87">
    <cfRule type="expression" dxfId="9010" priority="9011">
      <formula>M90=""</formula>
    </cfRule>
  </conditionalFormatting>
  <conditionalFormatting sqref="G87">
    <cfRule type="expression" dxfId="9009" priority="9010">
      <formula>M90=""</formula>
    </cfRule>
  </conditionalFormatting>
  <conditionalFormatting sqref="C88:G88">
    <cfRule type="expression" dxfId="9008" priority="9009">
      <formula>M90=""</formula>
    </cfRule>
  </conditionalFormatting>
  <conditionalFormatting sqref="M88">
    <cfRule type="expression" dxfId="9007" priority="9008">
      <formula>M90=""</formula>
    </cfRule>
  </conditionalFormatting>
  <conditionalFormatting sqref="C89:E89">
    <cfRule type="expression" dxfId="9006" priority="9007">
      <formula>M90=""</formula>
    </cfRule>
  </conditionalFormatting>
  <conditionalFormatting sqref="M89">
    <cfRule type="expression" dxfId="9005" priority="9006">
      <formula>M90=""</formula>
    </cfRule>
  </conditionalFormatting>
  <conditionalFormatting sqref="C90:E90">
    <cfRule type="expression" dxfId="9004" priority="9005">
      <formula>M90=""</formula>
    </cfRule>
  </conditionalFormatting>
  <conditionalFormatting sqref="M90">
    <cfRule type="expression" dxfId="9003" priority="9004">
      <formula>M90=""</formula>
    </cfRule>
  </conditionalFormatting>
  <conditionalFormatting sqref="C91:E91">
    <cfRule type="expression" dxfId="9002" priority="9003">
      <formula>M90=""</formula>
    </cfRule>
  </conditionalFormatting>
  <conditionalFormatting sqref="M91">
    <cfRule type="expression" dxfId="9001" priority="9002">
      <formula>M90=""</formula>
    </cfRule>
  </conditionalFormatting>
  <conditionalFormatting sqref="F91:L91">
    <cfRule type="expression" dxfId="9000" priority="9001">
      <formula>M90=""</formula>
    </cfRule>
  </conditionalFormatting>
  <conditionalFormatting sqref="O83:Y83">
    <cfRule type="expression" dxfId="8999" priority="8994">
      <formula>Y89=""</formula>
    </cfRule>
    <cfRule type="expression" dxfId="8998" priority="8995">
      <formula>Y89=6</formula>
    </cfRule>
    <cfRule type="expression" dxfId="8997" priority="8996">
      <formula>Y89=5</formula>
    </cfRule>
    <cfRule type="expression" dxfId="8996" priority="8997">
      <formula>Y89=4</formula>
    </cfRule>
    <cfRule type="expression" dxfId="8995" priority="8998">
      <formula>Y89=3</formula>
    </cfRule>
    <cfRule type="expression" dxfId="8994" priority="8999">
      <formula>Y89=2</formula>
    </cfRule>
    <cfRule type="expression" dxfId="8993" priority="9000">
      <formula>Y89=1</formula>
    </cfRule>
  </conditionalFormatting>
  <conditionalFormatting sqref="O84:Q84">
    <cfRule type="expression" dxfId="8992" priority="8993">
      <formula>Y90=""</formula>
    </cfRule>
  </conditionalFormatting>
  <conditionalFormatting sqref="O85:P85">
    <cfRule type="expression" dxfId="8991" priority="8992">
      <formula>Y90=""</formula>
    </cfRule>
  </conditionalFormatting>
  <conditionalFormatting sqref="Q85">
    <cfRule type="expression" dxfId="8990" priority="8991">
      <formula>Y90=""</formula>
    </cfRule>
  </conditionalFormatting>
  <conditionalFormatting sqref="R84:X84">
    <cfRule type="expression" dxfId="8989" priority="8990">
      <formula>Y90=""</formula>
    </cfRule>
  </conditionalFormatting>
  <conditionalFormatting sqref="Y84:Y87">
    <cfRule type="expression" dxfId="8988" priority="8989">
      <formula>Y90=""</formula>
    </cfRule>
  </conditionalFormatting>
  <conditionalFormatting sqref="O86:R86">
    <cfRule type="expression" dxfId="8987" priority="8988">
      <formula>Y90=""</formula>
    </cfRule>
  </conditionalFormatting>
  <conditionalFormatting sqref="S86">
    <cfRule type="expression" dxfId="8986" priority="8987">
      <formula>Y90=""</formula>
    </cfRule>
  </conditionalFormatting>
  <conditionalFormatting sqref="O87:R87">
    <cfRule type="expression" dxfId="8985" priority="8986">
      <formula>Y90=""</formula>
    </cfRule>
  </conditionalFormatting>
  <conditionalFormatting sqref="S87">
    <cfRule type="expression" dxfId="8984" priority="8985">
      <formula>Y90=""</formula>
    </cfRule>
  </conditionalFormatting>
  <conditionalFormatting sqref="O88:S88">
    <cfRule type="expression" dxfId="8983" priority="8984">
      <formula>Y90=""</formula>
    </cfRule>
  </conditionalFormatting>
  <conditionalFormatting sqref="Y88">
    <cfRule type="expression" dxfId="8982" priority="8983">
      <formula>Y90=""</formula>
    </cfRule>
  </conditionalFormatting>
  <conditionalFormatting sqref="O89:Q89">
    <cfRule type="expression" dxfId="8981" priority="8982">
      <formula>Y90=""</formula>
    </cfRule>
  </conditionalFormatting>
  <conditionalFormatting sqref="Y89">
    <cfRule type="expression" dxfId="8980" priority="8981">
      <formula>Y90=""</formula>
    </cfRule>
  </conditionalFormatting>
  <conditionalFormatting sqref="O90:Q90">
    <cfRule type="expression" dxfId="8979" priority="8980">
      <formula>Y90=""</formula>
    </cfRule>
  </conditionalFormatting>
  <conditionalFormatting sqref="Y90">
    <cfRule type="expression" dxfId="8978" priority="8979">
      <formula>Y90=""</formula>
    </cfRule>
  </conditionalFormatting>
  <conditionalFormatting sqref="O91:Q91">
    <cfRule type="expression" dxfId="8977" priority="8978">
      <formula>Y90=""</formula>
    </cfRule>
  </conditionalFormatting>
  <conditionalFormatting sqref="Y91">
    <cfRule type="expression" dxfId="8976" priority="8977">
      <formula>Y90=""</formula>
    </cfRule>
  </conditionalFormatting>
  <conditionalFormatting sqref="R91:X91">
    <cfRule type="expression" dxfId="8975" priority="8976">
      <formula>Y90=""</formula>
    </cfRule>
  </conditionalFormatting>
  <conditionalFormatting sqref="AA83:AK83">
    <cfRule type="expression" dxfId="8974" priority="8969">
      <formula>AK89=""</formula>
    </cfRule>
    <cfRule type="expression" dxfId="8973" priority="8970">
      <formula>AK89=6</formula>
    </cfRule>
    <cfRule type="expression" dxfId="8972" priority="8971">
      <formula>AK89=5</formula>
    </cfRule>
    <cfRule type="expression" dxfId="8971" priority="8972">
      <formula>AK89=4</formula>
    </cfRule>
    <cfRule type="expression" dxfId="8970" priority="8973">
      <formula>AK89=3</formula>
    </cfRule>
    <cfRule type="expression" dxfId="8969" priority="8974">
      <formula>AK89=2</formula>
    </cfRule>
    <cfRule type="expression" dxfId="8968" priority="8975">
      <formula>AK89=1</formula>
    </cfRule>
  </conditionalFormatting>
  <conditionalFormatting sqref="AA84:AC84">
    <cfRule type="expression" dxfId="8967" priority="8968">
      <formula>AK90=""</formula>
    </cfRule>
  </conditionalFormatting>
  <conditionalFormatting sqref="AA85:AB85">
    <cfRule type="expression" dxfId="8966" priority="8967">
      <formula>AK90=""</formula>
    </cfRule>
  </conditionalFormatting>
  <conditionalFormatting sqref="AC85">
    <cfRule type="expression" dxfId="8965" priority="8966">
      <formula>AK90=""</formula>
    </cfRule>
  </conditionalFormatting>
  <conditionalFormatting sqref="AD84:AJ84">
    <cfRule type="expression" dxfId="8964" priority="8965">
      <formula>AK90=""</formula>
    </cfRule>
  </conditionalFormatting>
  <conditionalFormatting sqref="AK84:AK87">
    <cfRule type="expression" dxfId="8963" priority="8964">
      <formula>AK90=""</formula>
    </cfRule>
  </conditionalFormatting>
  <conditionalFormatting sqref="AA86:AD86">
    <cfRule type="expression" dxfId="8962" priority="8963">
      <formula>AK90=""</formula>
    </cfRule>
  </conditionalFormatting>
  <conditionalFormatting sqref="AE86">
    <cfRule type="expression" dxfId="8961" priority="8962">
      <formula>AK90=""</formula>
    </cfRule>
  </conditionalFormatting>
  <conditionalFormatting sqref="AA87:AD87">
    <cfRule type="expression" dxfId="8960" priority="8961">
      <formula>AK90=""</formula>
    </cfRule>
  </conditionalFormatting>
  <conditionalFormatting sqref="AE87">
    <cfRule type="expression" dxfId="8959" priority="8960">
      <formula>AK90=""</formula>
    </cfRule>
  </conditionalFormatting>
  <conditionalFormatting sqref="AA88:AE88">
    <cfRule type="expression" dxfId="8958" priority="8959">
      <formula>AK90=""</formula>
    </cfRule>
  </conditionalFormatting>
  <conditionalFormatting sqref="AK88">
    <cfRule type="expression" dxfId="8957" priority="8958">
      <formula>AK90=""</formula>
    </cfRule>
  </conditionalFormatting>
  <conditionalFormatting sqref="AA89:AC89">
    <cfRule type="expression" dxfId="8956" priority="8957">
      <formula>AK90=""</formula>
    </cfRule>
  </conditionalFormatting>
  <conditionalFormatting sqref="AK89">
    <cfRule type="expression" dxfId="8955" priority="8956">
      <formula>AK90=""</formula>
    </cfRule>
  </conditionalFormatting>
  <conditionalFormatting sqref="AA90:AC90">
    <cfRule type="expression" dxfId="8954" priority="8955">
      <formula>AK90=""</formula>
    </cfRule>
  </conditionalFormatting>
  <conditionalFormatting sqref="AK90">
    <cfRule type="expression" dxfId="8953" priority="8954">
      <formula>AK90=""</formula>
    </cfRule>
  </conditionalFormatting>
  <conditionalFormatting sqref="AA91:AC91">
    <cfRule type="expression" dxfId="8952" priority="8953">
      <formula>AK90=""</formula>
    </cfRule>
  </conditionalFormatting>
  <conditionalFormatting sqref="AK91">
    <cfRule type="expression" dxfId="8951" priority="8952">
      <formula>AK90=""</formula>
    </cfRule>
  </conditionalFormatting>
  <conditionalFormatting sqref="AD91:AJ91">
    <cfRule type="expression" dxfId="8950" priority="8951">
      <formula>AK90=""</formula>
    </cfRule>
  </conditionalFormatting>
  <conditionalFormatting sqref="AM83:AW83">
    <cfRule type="expression" dxfId="8949" priority="8944">
      <formula>AW89=""</formula>
    </cfRule>
    <cfRule type="expression" dxfId="8948" priority="8945">
      <formula>AW89=6</formula>
    </cfRule>
    <cfRule type="expression" dxfId="8947" priority="8946">
      <formula>AW89=5</formula>
    </cfRule>
    <cfRule type="expression" dxfId="8946" priority="8947">
      <formula>AW89=4</formula>
    </cfRule>
    <cfRule type="expression" dxfId="8945" priority="8948">
      <formula>AW89=3</formula>
    </cfRule>
    <cfRule type="expression" dxfId="8944" priority="8949">
      <formula>AW89=2</formula>
    </cfRule>
    <cfRule type="expression" dxfId="8943" priority="8950">
      <formula>AW89=1</formula>
    </cfRule>
  </conditionalFormatting>
  <conditionalFormatting sqref="AM84:AO84">
    <cfRule type="expression" dxfId="8942" priority="8943">
      <formula>AW90=""</formula>
    </cfRule>
  </conditionalFormatting>
  <conditionalFormatting sqref="AM85:AN85">
    <cfRule type="expression" dxfId="8941" priority="8942">
      <formula>AW90=""</formula>
    </cfRule>
  </conditionalFormatting>
  <conditionalFormatting sqref="AO85">
    <cfRule type="expression" dxfId="8940" priority="8941">
      <formula>AW90=""</formula>
    </cfRule>
  </conditionalFormatting>
  <conditionalFormatting sqref="AP84:AV84">
    <cfRule type="expression" dxfId="8939" priority="8940">
      <formula>AW90=""</formula>
    </cfRule>
  </conditionalFormatting>
  <conditionalFormatting sqref="AW84:AW87">
    <cfRule type="expression" dxfId="8938" priority="8939">
      <formula>AW90=""</formula>
    </cfRule>
  </conditionalFormatting>
  <conditionalFormatting sqref="AM86:AP86">
    <cfRule type="expression" dxfId="8937" priority="8938">
      <formula>AW90=""</formula>
    </cfRule>
  </conditionalFormatting>
  <conditionalFormatting sqref="AQ86">
    <cfRule type="expression" dxfId="8936" priority="8937">
      <formula>AW90=""</formula>
    </cfRule>
  </conditionalFormatting>
  <conditionalFormatting sqref="AM87:AP87">
    <cfRule type="expression" dxfId="8935" priority="8936">
      <formula>AW90=""</formula>
    </cfRule>
  </conditionalFormatting>
  <conditionalFormatting sqref="AQ87">
    <cfRule type="expression" dxfId="8934" priority="8935">
      <formula>AW90=""</formula>
    </cfRule>
  </conditionalFormatting>
  <conditionalFormatting sqref="AM88:AQ88">
    <cfRule type="expression" dxfId="8933" priority="8934">
      <formula>AW90=""</formula>
    </cfRule>
  </conditionalFormatting>
  <conditionalFormatting sqref="AW88">
    <cfRule type="expression" dxfId="8932" priority="8933">
      <formula>AW90=""</formula>
    </cfRule>
  </conditionalFormatting>
  <conditionalFormatting sqref="AM89:AO89">
    <cfRule type="expression" dxfId="8931" priority="8932">
      <formula>AW90=""</formula>
    </cfRule>
  </conditionalFormatting>
  <conditionalFormatting sqref="AW89">
    <cfRule type="expression" dxfId="8930" priority="8931">
      <formula>AW90=""</formula>
    </cfRule>
  </conditionalFormatting>
  <conditionalFormatting sqref="AM90:AO90">
    <cfRule type="expression" dxfId="8929" priority="8930">
      <formula>AW90=""</formula>
    </cfRule>
  </conditionalFormatting>
  <conditionalFormatting sqref="AW90">
    <cfRule type="expression" dxfId="8928" priority="8929">
      <formula>AW90=""</formula>
    </cfRule>
  </conditionalFormatting>
  <conditionalFormatting sqref="AM91:AO91">
    <cfRule type="expression" dxfId="8927" priority="8928">
      <formula>AW90=""</formula>
    </cfRule>
  </conditionalFormatting>
  <conditionalFormatting sqref="AW91">
    <cfRule type="expression" dxfId="8926" priority="8927">
      <formula>AW90=""</formula>
    </cfRule>
  </conditionalFormatting>
  <conditionalFormatting sqref="AP91:AV91">
    <cfRule type="expression" dxfId="8925" priority="8926">
      <formula>AW90=""</formula>
    </cfRule>
  </conditionalFormatting>
  <conditionalFormatting sqref="AY83:BI83">
    <cfRule type="expression" dxfId="8924" priority="8919">
      <formula>BI89=""</formula>
    </cfRule>
    <cfRule type="expression" dxfId="8923" priority="8920">
      <formula>BI89=6</formula>
    </cfRule>
    <cfRule type="expression" dxfId="8922" priority="8921">
      <formula>BI89=5</formula>
    </cfRule>
    <cfRule type="expression" dxfId="8921" priority="8922">
      <formula>BI89=4</formula>
    </cfRule>
    <cfRule type="expression" dxfId="8920" priority="8923">
      <formula>BI89=3</formula>
    </cfRule>
    <cfRule type="expression" dxfId="8919" priority="8924">
      <formula>BI89=2</formula>
    </cfRule>
    <cfRule type="expression" dxfId="8918" priority="8925">
      <formula>BI89=1</formula>
    </cfRule>
  </conditionalFormatting>
  <conditionalFormatting sqref="AY84:BA84">
    <cfRule type="expression" dxfId="8917" priority="8918">
      <formula>BI90=""</formula>
    </cfRule>
  </conditionalFormatting>
  <conditionalFormatting sqref="AY85:AZ85">
    <cfRule type="expression" dxfId="8916" priority="8917">
      <formula>BI90=""</formula>
    </cfRule>
  </conditionalFormatting>
  <conditionalFormatting sqref="BA85">
    <cfRule type="expression" dxfId="8915" priority="8916">
      <formula>BI90=""</formula>
    </cfRule>
  </conditionalFormatting>
  <conditionalFormatting sqref="BB84:BH84">
    <cfRule type="expression" dxfId="8914" priority="8915">
      <formula>BI90=""</formula>
    </cfRule>
  </conditionalFormatting>
  <conditionalFormatting sqref="BI84:BI87">
    <cfRule type="expression" dxfId="8913" priority="8914">
      <formula>BI90=""</formula>
    </cfRule>
  </conditionalFormatting>
  <conditionalFormatting sqref="AY86:BB86">
    <cfRule type="expression" dxfId="8912" priority="8913">
      <formula>BI90=""</formula>
    </cfRule>
  </conditionalFormatting>
  <conditionalFormatting sqref="BC86">
    <cfRule type="expression" dxfId="8911" priority="8912">
      <formula>BI90=""</formula>
    </cfRule>
  </conditionalFormatting>
  <conditionalFormatting sqref="AY87:BB87">
    <cfRule type="expression" dxfId="8910" priority="8911">
      <formula>BI90=""</formula>
    </cfRule>
  </conditionalFormatting>
  <conditionalFormatting sqref="BC87">
    <cfRule type="expression" dxfId="8909" priority="8910">
      <formula>BI90=""</formula>
    </cfRule>
  </conditionalFormatting>
  <conditionalFormatting sqref="AY88:BC88">
    <cfRule type="expression" dxfId="8908" priority="8909">
      <formula>BI90=""</formula>
    </cfRule>
  </conditionalFormatting>
  <conditionalFormatting sqref="BI88">
    <cfRule type="expression" dxfId="8907" priority="8908">
      <formula>BI90=""</formula>
    </cfRule>
  </conditionalFormatting>
  <conditionalFormatting sqref="AY89:BA89">
    <cfRule type="expression" dxfId="8906" priority="8907">
      <formula>BI90=""</formula>
    </cfRule>
  </conditionalFormatting>
  <conditionalFormatting sqref="BI89">
    <cfRule type="expression" dxfId="8905" priority="8906">
      <formula>BI90=""</formula>
    </cfRule>
  </conditionalFormatting>
  <conditionalFormatting sqref="AY90:BA90">
    <cfRule type="expression" dxfId="8904" priority="8905">
      <formula>BI90=""</formula>
    </cfRule>
  </conditionalFormatting>
  <conditionalFormatting sqref="BI90">
    <cfRule type="expression" dxfId="8903" priority="8904">
      <formula>BI90=""</formula>
    </cfRule>
  </conditionalFormatting>
  <conditionalFormatting sqref="AY91:BA91">
    <cfRule type="expression" dxfId="8902" priority="8903">
      <formula>BI90=""</formula>
    </cfRule>
  </conditionalFormatting>
  <conditionalFormatting sqref="BI91">
    <cfRule type="expression" dxfId="8901" priority="8902">
      <formula>BI90=""</formula>
    </cfRule>
  </conditionalFormatting>
  <conditionalFormatting sqref="BB91:BH91">
    <cfRule type="expression" dxfId="8900" priority="8901">
      <formula>BI90=""</formula>
    </cfRule>
  </conditionalFormatting>
  <conditionalFormatting sqref="C93:M93">
    <cfRule type="expression" dxfId="8899" priority="8894">
      <formula>M99=""</formula>
    </cfRule>
    <cfRule type="expression" dxfId="8898" priority="8895">
      <formula>M99=6</formula>
    </cfRule>
    <cfRule type="expression" dxfId="8897" priority="8896">
      <formula>M99=5</formula>
    </cfRule>
    <cfRule type="expression" dxfId="8896" priority="8897">
      <formula>M99=4</formula>
    </cfRule>
    <cfRule type="expression" dxfId="8895" priority="8898">
      <formula>M99=3</formula>
    </cfRule>
    <cfRule type="expression" dxfId="8894" priority="8899">
      <formula>M99=2</formula>
    </cfRule>
    <cfRule type="expression" dxfId="8893" priority="8900">
      <formula>M99=1</formula>
    </cfRule>
  </conditionalFormatting>
  <conditionalFormatting sqref="C94:E94">
    <cfRule type="expression" dxfId="8892" priority="8893">
      <formula>M100=""</formula>
    </cfRule>
  </conditionalFormatting>
  <conditionalFormatting sqref="C95:D95">
    <cfRule type="expression" dxfId="8891" priority="8892">
      <formula>M100=""</formula>
    </cfRule>
  </conditionalFormatting>
  <conditionalFormatting sqref="E95">
    <cfRule type="expression" dxfId="8890" priority="8891">
      <formula>M100=""</formula>
    </cfRule>
  </conditionalFormatting>
  <conditionalFormatting sqref="F94:L94">
    <cfRule type="expression" dxfId="8889" priority="8890">
      <formula>M100=""</formula>
    </cfRule>
  </conditionalFormatting>
  <conditionalFormatting sqref="M94:M97">
    <cfRule type="expression" dxfId="8888" priority="8889">
      <formula>M100=""</formula>
    </cfRule>
  </conditionalFormatting>
  <conditionalFormatting sqref="C96:F96">
    <cfRule type="expression" dxfId="8887" priority="8888">
      <formula>M100=""</formula>
    </cfRule>
  </conditionalFormatting>
  <conditionalFormatting sqref="G96">
    <cfRule type="expression" dxfId="8886" priority="8887">
      <formula>M100=""</formula>
    </cfRule>
  </conditionalFormatting>
  <conditionalFormatting sqref="C97:F97">
    <cfRule type="expression" dxfId="8885" priority="8886">
      <formula>M100=""</formula>
    </cfRule>
  </conditionalFormatting>
  <conditionalFormatting sqref="G97">
    <cfRule type="expression" dxfId="8884" priority="8885">
      <formula>M100=""</formula>
    </cfRule>
  </conditionalFormatting>
  <conditionalFormatting sqref="C98:G98">
    <cfRule type="expression" dxfId="8883" priority="8884">
      <formula>M100=""</formula>
    </cfRule>
  </conditionalFormatting>
  <conditionalFormatting sqref="M98">
    <cfRule type="expression" dxfId="8882" priority="8883">
      <formula>M100=""</formula>
    </cfRule>
  </conditionalFormatting>
  <conditionalFormatting sqref="C99:E99">
    <cfRule type="expression" dxfId="8881" priority="8882">
      <formula>M100=""</formula>
    </cfRule>
  </conditionalFormatting>
  <conditionalFormatting sqref="M99">
    <cfRule type="expression" dxfId="8880" priority="8881">
      <formula>M100=""</formula>
    </cfRule>
  </conditionalFormatting>
  <conditionalFormatting sqref="C100:E100">
    <cfRule type="expression" dxfId="8879" priority="8880">
      <formula>M100=""</formula>
    </cfRule>
  </conditionalFormatting>
  <conditionalFormatting sqref="M100">
    <cfRule type="expression" dxfId="8878" priority="8879">
      <formula>M100=""</formula>
    </cfRule>
  </conditionalFormatting>
  <conditionalFormatting sqref="C101:E101">
    <cfRule type="expression" dxfId="8877" priority="8878">
      <formula>M100=""</formula>
    </cfRule>
  </conditionalFormatting>
  <conditionalFormatting sqref="M101">
    <cfRule type="expression" dxfId="8876" priority="8877">
      <formula>M100=""</formula>
    </cfRule>
  </conditionalFormatting>
  <conditionalFormatting sqref="F101:L101">
    <cfRule type="expression" dxfId="8875" priority="8876">
      <formula>M100=""</formula>
    </cfRule>
  </conditionalFormatting>
  <conditionalFormatting sqref="O93:Y93">
    <cfRule type="expression" dxfId="8874" priority="8869">
      <formula>Y99=""</formula>
    </cfRule>
    <cfRule type="expression" dxfId="8873" priority="8870">
      <formula>Y99=6</formula>
    </cfRule>
    <cfRule type="expression" dxfId="8872" priority="8871">
      <formula>Y99=5</formula>
    </cfRule>
    <cfRule type="expression" dxfId="8871" priority="8872">
      <formula>Y99=4</formula>
    </cfRule>
    <cfRule type="expression" dxfId="8870" priority="8873">
      <formula>Y99=3</formula>
    </cfRule>
    <cfRule type="expression" dxfId="8869" priority="8874">
      <formula>Y99=2</formula>
    </cfRule>
    <cfRule type="expression" dxfId="8868" priority="8875">
      <formula>Y99=1</formula>
    </cfRule>
  </conditionalFormatting>
  <conditionalFormatting sqref="O94:Q94">
    <cfRule type="expression" dxfId="8867" priority="8868">
      <formula>Y100=""</formula>
    </cfRule>
  </conditionalFormatting>
  <conditionalFormatting sqref="O95:P95">
    <cfRule type="expression" dxfId="8866" priority="8867">
      <formula>Y100=""</formula>
    </cfRule>
  </conditionalFormatting>
  <conditionalFormatting sqref="Q95">
    <cfRule type="expression" dxfId="8865" priority="8866">
      <formula>Y100=""</formula>
    </cfRule>
  </conditionalFormatting>
  <conditionalFormatting sqref="R94:X94">
    <cfRule type="expression" dxfId="8864" priority="8865">
      <formula>Y100=""</formula>
    </cfRule>
  </conditionalFormatting>
  <conditionalFormatting sqref="Y94:Y97">
    <cfRule type="expression" dxfId="8863" priority="8864">
      <formula>Y100=""</formula>
    </cfRule>
  </conditionalFormatting>
  <conditionalFormatting sqref="O96:R96">
    <cfRule type="expression" dxfId="8862" priority="8863">
      <formula>Y100=""</formula>
    </cfRule>
  </conditionalFormatting>
  <conditionalFormatting sqref="S96">
    <cfRule type="expression" dxfId="8861" priority="8862">
      <formula>Y100=""</formula>
    </cfRule>
  </conditionalFormatting>
  <conditionalFormatting sqref="O97:R97">
    <cfRule type="expression" dxfId="8860" priority="8861">
      <formula>Y100=""</formula>
    </cfRule>
  </conditionalFormatting>
  <conditionalFormatting sqref="S97">
    <cfRule type="expression" dxfId="8859" priority="8860">
      <formula>Y100=""</formula>
    </cfRule>
  </conditionalFormatting>
  <conditionalFormatting sqref="O98:S98">
    <cfRule type="expression" dxfId="8858" priority="8859">
      <formula>Y100=""</formula>
    </cfRule>
  </conditionalFormatting>
  <conditionalFormatting sqref="Y98">
    <cfRule type="expression" dxfId="8857" priority="8858">
      <formula>Y100=""</formula>
    </cfRule>
  </conditionalFormatting>
  <conditionalFormatting sqref="O99:Q99">
    <cfRule type="expression" dxfId="8856" priority="8857">
      <formula>Y100=""</formula>
    </cfRule>
  </conditionalFormatting>
  <conditionalFormatting sqref="Y99">
    <cfRule type="expression" dxfId="8855" priority="8856">
      <formula>Y100=""</formula>
    </cfRule>
  </conditionalFormatting>
  <conditionalFormatting sqref="O100:Q100">
    <cfRule type="expression" dxfId="8854" priority="8855">
      <formula>Y100=""</formula>
    </cfRule>
  </conditionalFormatting>
  <conditionalFormatting sqref="Y100">
    <cfRule type="expression" dxfId="8853" priority="8854">
      <formula>Y100=""</formula>
    </cfRule>
  </conditionalFormatting>
  <conditionalFormatting sqref="O101:Q101">
    <cfRule type="expression" dxfId="8852" priority="8853">
      <formula>Y100=""</formula>
    </cfRule>
  </conditionalFormatting>
  <conditionalFormatting sqref="Y101">
    <cfRule type="expression" dxfId="8851" priority="8852">
      <formula>Y100=""</formula>
    </cfRule>
  </conditionalFormatting>
  <conditionalFormatting sqref="R101:X101">
    <cfRule type="expression" dxfId="8850" priority="8851">
      <formula>Y100=""</formula>
    </cfRule>
  </conditionalFormatting>
  <conditionalFormatting sqref="AA93:AK93">
    <cfRule type="expression" dxfId="8849" priority="8844">
      <formula>AK99=""</formula>
    </cfRule>
    <cfRule type="expression" dxfId="8848" priority="8845">
      <formula>AK99=6</formula>
    </cfRule>
    <cfRule type="expression" dxfId="8847" priority="8846">
      <formula>AK99=5</formula>
    </cfRule>
    <cfRule type="expression" dxfId="8846" priority="8847">
      <formula>AK99=4</formula>
    </cfRule>
    <cfRule type="expression" dxfId="8845" priority="8848">
      <formula>AK99=3</formula>
    </cfRule>
    <cfRule type="expression" dxfId="8844" priority="8849">
      <formula>AK99=2</formula>
    </cfRule>
    <cfRule type="expression" dxfId="8843" priority="8850">
      <formula>AK99=1</formula>
    </cfRule>
  </conditionalFormatting>
  <conditionalFormatting sqref="AA94:AC94">
    <cfRule type="expression" dxfId="8842" priority="8843">
      <formula>AK100=""</formula>
    </cfRule>
  </conditionalFormatting>
  <conditionalFormatting sqref="AA95:AB95">
    <cfRule type="expression" dxfId="8841" priority="8842">
      <formula>AK100=""</formula>
    </cfRule>
  </conditionalFormatting>
  <conditionalFormatting sqref="AC95">
    <cfRule type="expression" dxfId="8840" priority="8841">
      <formula>AK100=""</formula>
    </cfRule>
  </conditionalFormatting>
  <conditionalFormatting sqref="AD94:AJ94">
    <cfRule type="expression" dxfId="8839" priority="8840">
      <formula>AK100=""</formula>
    </cfRule>
  </conditionalFormatting>
  <conditionalFormatting sqref="AK94:AK97">
    <cfRule type="expression" dxfId="8838" priority="8839">
      <formula>AK100=""</formula>
    </cfRule>
  </conditionalFormatting>
  <conditionalFormatting sqref="AA96:AD96">
    <cfRule type="expression" dxfId="8837" priority="8838">
      <formula>AK100=""</formula>
    </cfRule>
  </conditionalFormatting>
  <conditionalFormatting sqref="AE96">
    <cfRule type="expression" dxfId="8836" priority="8837">
      <formula>AK100=""</formula>
    </cfRule>
  </conditionalFormatting>
  <conditionalFormatting sqref="AA97:AD97">
    <cfRule type="expression" dxfId="8835" priority="8836">
      <formula>AK100=""</formula>
    </cfRule>
  </conditionalFormatting>
  <conditionalFormatting sqref="AE97">
    <cfRule type="expression" dxfId="8834" priority="8835">
      <formula>AK100=""</formula>
    </cfRule>
  </conditionalFormatting>
  <conditionalFormatting sqref="AA98:AE98">
    <cfRule type="expression" dxfId="8833" priority="8834">
      <formula>AK100=""</formula>
    </cfRule>
  </conditionalFormatting>
  <conditionalFormatting sqref="AK98">
    <cfRule type="expression" dxfId="8832" priority="8833">
      <formula>AK100=""</formula>
    </cfRule>
  </conditionalFormatting>
  <conditionalFormatting sqref="AA99:AC99">
    <cfRule type="expression" dxfId="8831" priority="8832">
      <formula>AK100=""</formula>
    </cfRule>
  </conditionalFormatting>
  <conditionalFormatting sqref="AK99">
    <cfRule type="expression" dxfId="8830" priority="8831">
      <formula>AK100=""</formula>
    </cfRule>
  </conditionalFormatting>
  <conditionalFormatting sqref="AA100:AC100">
    <cfRule type="expression" dxfId="8829" priority="8830">
      <formula>AK100=""</formula>
    </cfRule>
  </conditionalFormatting>
  <conditionalFormatting sqref="AK100">
    <cfRule type="expression" dxfId="8828" priority="8829">
      <formula>AK100=""</formula>
    </cfRule>
  </conditionalFormatting>
  <conditionalFormatting sqref="AA101:AC101">
    <cfRule type="expression" dxfId="8827" priority="8828">
      <formula>AK100=""</formula>
    </cfRule>
  </conditionalFormatting>
  <conditionalFormatting sqref="AK101">
    <cfRule type="expression" dxfId="8826" priority="8827">
      <formula>AK100=""</formula>
    </cfRule>
  </conditionalFormatting>
  <conditionalFormatting sqref="AD101:AJ101">
    <cfRule type="expression" dxfId="8825" priority="8826">
      <formula>AK100=""</formula>
    </cfRule>
  </conditionalFormatting>
  <conditionalFormatting sqref="AM93:AW93">
    <cfRule type="expression" dxfId="8824" priority="8819">
      <formula>AW99=""</formula>
    </cfRule>
    <cfRule type="expression" dxfId="8823" priority="8820">
      <formula>AW99=6</formula>
    </cfRule>
    <cfRule type="expression" dxfId="8822" priority="8821">
      <formula>AW99=5</formula>
    </cfRule>
    <cfRule type="expression" dxfId="8821" priority="8822">
      <formula>AW99=4</formula>
    </cfRule>
    <cfRule type="expression" dxfId="8820" priority="8823">
      <formula>AW99=3</formula>
    </cfRule>
    <cfRule type="expression" dxfId="8819" priority="8824">
      <formula>AW99=2</formula>
    </cfRule>
    <cfRule type="expression" dxfId="8818" priority="8825">
      <formula>AW99=1</formula>
    </cfRule>
  </conditionalFormatting>
  <conditionalFormatting sqref="AM94:AO94">
    <cfRule type="expression" dxfId="8817" priority="8818">
      <formula>AW100=""</formula>
    </cfRule>
  </conditionalFormatting>
  <conditionalFormatting sqref="AM95:AN95">
    <cfRule type="expression" dxfId="8816" priority="8817">
      <formula>AW100=""</formula>
    </cfRule>
  </conditionalFormatting>
  <conditionalFormatting sqref="AO95">
    <cfRule type="expression" dxfId="8815" priority="8816">
      <formula>AW100=""</formula>
    </cfRule>
  </conditionalFormatting>
  <conditionalFormatting sqref="AP94:AV94">
    <cfRule type="expression" dxfId="8814" priority="8815">
      <formula>AW100=""</formula>
    </cfRule>
  </conditionalFormatting>
  <conditionalFormatting sqref="AW94:AW97">
    <cfRule type="expression" dxfId="8813" priority="8814">
      <formula>AW100=""</formula>
    </cfRule>
  </conditionalFormatting>
  <conditionalFormatting sqref="AM96:AP96">
    <cfRule type="expression" dxfId="8812" priority="8813">
      <formula>AW100=""</formula>
    </cfRule>
  </conditionalFormatting>
  <conditionalFormatting sqref="AQ96">
    <cfRule type="expression" dxfId="8811" priority="8812">
      <formula>AW100=""</formula>
    </cfRule>
  </conditionalFormatting>
  <conditionalFormatting sqref="AM97:AP97">
    <cfRule type="expression" dxfId="8810" priority="8811">
      <formula>AW100=""</formula>
    </cfRule>
  </conditionalFormatting>
  <conditionalFormatting sqref="AQ97">
    <cfRule type="expression" dxfId="8809" priority="8810">
      <formula>AW100=""</formula>
    </cfRule>
  </conditionalFormatting>
  <conditionalFormatting sqref="AM98:AQ98">
    <cfRule type="expression" dxfId="8808" priority="8809">
      <formula>AW100=""</formula>
    </cfRule>
  </conditionalFormatting>
  <conditionalFormatting sqref="AW98">
    <cfRule type="expression" dxfId="8807" priority="8808">
      <formula>AW100=""</formula>
    </cfRule>
  </conditionalFormatting>
  <conditionalFormatting sqref="AM99:AO99">
    <cfRule type="expression" dxfId="8806" priority="8807">
      <formula>AW100=""</formula>
    </cfRule>
  </conditionalFormatting>
  <conditionalFormatting sqref="AW99">
    <cfRule type="expression" dxfId="8805" priority="8806">
      <formula>AW100=""</formula>
    </cfRule>
  </conditionalFormatting>
  <conditionalFormatting sqref="AM100:AO100">
    <cfRule type="expression" dxfId="8804" priority="8805">
      <formula>AW100=""</formula>
    </cfRule>
  </conditionalFormatting>
  <conditionalFormatting sqref="AW100">
    <cfRule type="expression" dxfId="8803" priority="8804">
      <formula>AW100=""</formula>
    </cfRule>
  </conditionalFormatting>
  <conditionalFormatting sqref="AM101:AO101">
    <cfRule type="expression" dxfId="8802" priority="8803">
      <formula>AW100=""</formula>
    </cfRule>
  </conditionalFormatting>
  <conditionalFormatting sqref="AW101">
    <cfRule type="expression" dxfId="8801" priority="8802">
      <formula>AW100=""</formula>
    </cfRule>
  </conditionalFormatting>
  <conditionalFormatting sqref="AP101:AV101">
    <cfRule type="expression" dxfId="8800" priority="8801">
      <formula>AW100=""</formula>
    </cfRule>
  </conditionalFormatting>
  <conditionalFormatting sqref="AY93:BI93">
    <cfRule type="expression" dxfId="8799" priority="8794">
      <formula>BI99=""</formula>
    </cfRule>
    <cfRule type="expression" dxfId="8798" priority="8795">
      <formula>BI99=6</formula>
    </cfRule>
    <cfRule type="expression" dxfId="8797" priority="8796">
      <formula>BI99=5</formula>
    </cfRule>
    <cfRule type="expression" dxfId="8796" priority="8797">
      <formula>BI99=4</formula>
    </cfRule>
    <cfRule type="expression" dxfId="8795" priority="8798">
      <formula>BI99=3</formula>
    </cfRule>
    <cfRule type="expression" dxfId="8794" priority="8799">
      <formula>BI99=2</formula>
    </cfRule>
    <cfRule type="expression" dxfId="8793" priority="8800">
      <formula>BI99=1</formula>
    </cfRule>
  </conditionalFormatting>
  <conditionalFormatting sqref="AY94:BA94">
    <cfRule type="expression" dxfId="8792" priority="8793">
      <formula>BI100=""</formula>
    </cfRule>
  </conditionalFormatting>
  <conditionalFormatting sqref="AY95:AZ95">
    <cfRule type="expression" dxfId="8791" priority="8792">
      <formula>BI100=""</formula>
    </cfRule>
  </conditionalFormatting>
  <conditionalFormatting sqref="BA95">
    <cfRule type="expression" dxfId="8790" priority="8791">
      <formula>BI100=""</formula>
    </cfRule>
  </conditionalFormatting>
  <conditionalFormatting sqref="BB94:BH94">
    <cfRule type="expression" dxfId="8789" priority="8790">
      <formula>BI100=""</formula>
    </cfRule>
  </conditionalFormatting>
  <conditionalFormatting sqref="BI94:BI97">
    <cfRule type="expression" dxfId="8788" priority="8789">
      <formula>BI100=""</formula>
    </cfRule>
  </conditionalFormatting>
  <conditionalFormatting sqref="AY96:BB96">
    <cfRule type="expression" dxfId="8787" priority="8788">
      <formula>BI100=""</formula>
    </cfRule>
  </conditionalFormatting>
  <conditionalFormatting sqref="BC96">
    <cfRule type="expression" dxfId="8786" priority="8787">
      <formula>BI100=""</formula>
    </cfRule>
  </conditionalFormatting>
  <conditionalFormatting sqref="AY97:BB97">
    <cfRule type="expression" dxfId="8785" priority="8786">
      <formula>BI100=""</formula>
    </cfRule>
  </conditionalFormatting>
  <conditionalFormatting sqref="BC97">
    <cfRule type="expression" dxfId="8784" priority="8785">
      <formula>BI100=""</formula>
    </cfRule>
  </conditionalFormatting>
  <conditionalFormatting sqref="AY98:BC98">
    <cfRule type="expression" dxfId="8783" priority="8784">
      <formula>BI100=""</formula>
    </cfRule>
  </conditionalFormatting>
  <conditionalFormatting sqref="BI98">
    <cfRule type="expression" dxfId="8782" priority="8783">
      <formula>BI100=""</formula>
    </cfRule>
  </conditionalFormatting>
  <conditionalFormatting sqref="AY99:BA99">
    <cfRule type="expression" dxfId="8781" priority="8782">
      <formula>BI100=""</formula>
    </cfRule>
  </conditionalFormatting>
  <conditionalFormatting sqref="BI99">
    <cfRule type="expression" dxfId="8780" priority="8781">
      <formula>BI100=""</formula>
    </cfRule>
  </conditionalFormatting>
  <conditionalFormatting sqref="AY100:BA100">
    <cfRule type="expression" dxfId="8779" priority="8780">
      <formula>BI100=""</formula>
    </cfRule>
  </conditionalFormatting>
  <conditionalFormatting sqref="BI100">
    <cfRule type="expression" dxfId="8778" priority="8779">
      <formula>BI100=""</formula>
    </cfRule>
  </conditionalFormatting>
  <conditionalFormatting sqref="AY101:BA101">
    <cfRule type="expression" dxfId="8777" priority="8778">
      <formula>BI100=""</formula>
    </cfRule>
  </conditionalFormatting>
  <conditionalFormatting sqref="BI101">
    <cfRule type="expression" dxfId="8776" priority="8777">
      <formula>BI100=""</formula>
    </cfRule>
  </conditionalFormatting>
  <conditionalFormatting sqref="BB101:BH101">
    <cfRule type="expression" dxfId="8775" priority="8776">
      <formula>BI100=""</formula>
    </cfRule>
  </conditionalFormatting>
  <conditionalFormatting sqref="C106:M106">
    <cfRule type="expression" dxfId="8774" priority="8769">
      <formula>M112=""</formula>
    </cfRule>
    <cfRule type="expression" dxfId="8773" priority="8770">
      <formula>M112=6</formula>
    </cfRule>
    <cfRule type="expression" dxfId="8772" priority="8771">
      <formula>M112=5</formula>
    </cfRule>
    <cfRule type="expression" dxfId="8771" priority="8772">
      <formula>M112=4</formula>
    </cfRule>
    <cfRule type="expression" dxfId="8770" priority="8773">
      <formula>M112=3</formula>
    </cfRule>
    <cfRule type="expression" dxfId="8769" priority="8774">
      <formula>M112=2</formula>
    </cfRule>
    <cfRule type="expression" dxfId="8768" priority="8775">
      <formula>M112=1</formula>
    </cfRule>
  </conditionalFormatting>
  <conditionalFormatting sqref="C107:E107">
    <cfRule type="expression" dxfId="8767" priority="8768">
      <formula>M113=""</formula>
    </cfRule>
  </conditionalFormatting>
  <conditionalFormatting sqref="C108:D108">
    <cfRule type="expression" dxfId="8766" priority="8767">
      <formula>M113=""</formula>
    </cfRule>
  </conditionalFormatting>
  <conditionalFormatting sqref="E108">
    <cfRule type="expression" dxfId="8765" priority="8766">
      <formula>M113=""</formula>
    </cfRule>
  </conditionalFormatting>
  <conditionalFormatting sqref="F107:L107">
    <cfRule type="expression" dxfId="8764" priority="8765">
      <formula>M113=""</formula>
    </cfRule>
  </conditionalFormatting>
  <conditionalFormatting sqref="M107:M110">
    <cfRule type="expression" dxfId="8763" priority="8764">
      <formula>M113=""</formula>
    </cfRule>
  </conditionalFormatting>
  <conditionalFormatting sqref="C109:F109">
    <cfRule type="expression" dxfId="8762" priority="8763">
      <formula>M113=""</formula>
    </cfRule>
  </conditionalFormatting>
  <conditionalFormatting sqref="G109">
    <cfRule type="expression" dxfId="8761" priority="8762">
      <formula>M113=""</formula>
    </cfRule>
  </conditionalFormatting>
  <conditionalFormatting sqref="C110:F110">
    <cfRule type="expression" dxfId="8760" priority="8761">
      <formula>M113=""</formula>
    </cfRule>
  </conditionalFormatting>
  <conditionalFormatting sqref="G110">
    <cfRule type="expression" dxfId="8759" priority="8760">
      <formula>M113=""</formula>
    </cfRule>
  </conditionalFormatting>
  <conditionalFormatting sqref="C111:G111">
    <cfRule type="expression" dxfId="8758" priority="8759">
      <formula>M113=""</formula>
    </cfRule>
  </conditionalFormatting>
  <conditionalFormatting sqref="M111">
    <cfRule type="expression" dxfId="8757" priority="8758">
      <formula>M113=""</formula>
    </cfRule>
  </conditionalFormatting>
  <conditionalFormatting sqref="C112:E112">
    <cfRule type="expression" dxfId="8756" priority="8757">
      <formula>M113=""</formula>
    </cfRule>
  </conditionalFormatting>
  <conditionalFormatting sqref="M112">
    <cfRule type="expression" dxfId="8755" priority="8756">
      <formula>M113=""</formula>
    </cfRule>
  </conditionalFormatting>
  <conditionalFormatting sqref="C113:E113">
    <cfRule type="expression" dxfId="8754" priority="8755">
      <formula>M113=""</formula>
    </cfRule>
  </conditionalFormatting>
  <conditionalFormatting sqref="M113">
    <cfRule type="expression" dxfId="8753" priority="8754">
      <formula>M113=""</formula>
    </cfRule>
  </conditionalFormatting>
  <conditionalFormatting sqref="C114:E114">
    <cfRule type="expression" dxfId="8752" priority="8753">
      <formula>M113=""</formula>
    </cfRule>
  </conditionalFormatting>
  <conditionalFormatting sqref="M114">
    <cfRule type="expression" dxfId="8751" priority="8752">
      <formula>M113=""</formula>
    </cfRule>
  </conditionalFormatting>
  <conditionalFormatting sqref="F114:L114">
    <cfRule type="expression" dxfId="8750" priority="8751">
      <formula>M113=""</formula>
    </cfRule>
  </conditionalFormatting>
  <conditionalFormatting sqref="O106:Y106">
    <cfRule type="expression" dxfId="8749" priority="8744">
      <formula>Y112=""</formula>
    </cfRule>
    <cfRule type="expression" dxfId="8748" priority="8745">
      <formula>Y112=6</formula>
    </cfRule>
    <cfRule type="expression" dxfId="8747" priority="8746">
      <formula>Y112=5</formula>
    </cfRule>
    <cfRule type="expression" dxfId="8746" priority="8747">
      <formula>Y112=4</formula>
    </cfRule>
    <cfRule type="expression" dxfId="8745" priority="8748">
      <formula>Y112=3</formula>
    </cfRule>
    <cfRule type="expression" dxfId="8744" priority="8749">
      <formula>Y112=2</formula>
    </cfRule>
    <cfRule type="expression" dxfId="8743" priority="8750">
      <formula>Y112=1</formula>
    </cfRule>
  </conditionalFormatting>
  <conditionalFormatting sqref="O107:Q107">
    <cfRule type="expression" dxfId="8742" priority="8743">
      <formula>Y113=""</formula>
    </cfRule>
  </conditionalFormatting>
  <conditionalFormatting sqref="O108:P108">
    <cfRule type="expression" dxfId="8741" priority="8742">
      <formula>Y113=""</formula>
    </cfRule>
  </conditionalFormatting>
  <conditionalFormatting sqref="Q108">
    <cfRule type="expression" dxfId="8740" priority="8741">
      <formula>Y113=""</formula>
    </cfRule>
  </conditionalFormatting>
  <conditionalFormatting sqref="R107:X107">
    <cfRule type="expression" dxfId="8739" priority="8740">
      <formula>Y113=""</formula>
    </cfRule>
  </conditionalFormatting>
  <conditionalFormatting sqref="Y107:Y110">
    <cfRule type="expression" dxfId="8738" priority="8739">
      <formula>Y113=""</formula>
    </cfRule>
  </conditionalFormatting>
  <conditionalFormatting sqref="O109:R109">
    <cfRule type="expression" dxfId="8737" priority="8738">
      <formula>Y113=""</formula>
    </cfRule>
  </conditionalFormatting>
  <conditionalFormatting sqref="S109">
    <cfRule type="expression" dxfId="8736" priority="8737">
      <formula>Y113=""</formula>
    </cfRule>
  </conditionalFormatting>
  <conditionalFormatting sqref="O110:R110">
    <cfRule type="expression" dxfId="8735" priority="8736">
      <formula>Y113=""</formula>
    </cfRule>
  </conditionalFormatting>
  <conditionalFormatting sqref="S110">
    <cfRule type="expression" dxfId="8734" priority="8735">
      <formula>Y113=""</formula>
    </cfRule>
  </conditionalFormatting>
  <conditionalFormatting sqref="O111:S111">
    <cfRule type="expression" dxfId="8733" priority="8734">
      <formula>Y113=""</formula>
    </cfRule>
  </conditionalFormatting>
  <conditionalFormatting sqref="Y111">
    <cfRule type="expression" dxfId="8732" priority="8733">
      <formula>Y113=""</formula>
    </cfRule>
  </conditionalFormatting>
  <conditionalFormatting sqref="O112:Q112">
    <cfRule type="expression" dxfId="8731" priority="8732">
      <formula>Y113=""</formula>
    </cfRule>
  </conditionalFormatting>
  <conditionalFormatting sqref="Y112">
    <cfRule type="expression" dxfId="8730" priority="8731">
      <formula>Y113=""</formula>
    </cfRule>
  </conditionalFormatting>
  <conditionalFormatting sqref="O113:Q113">
    <cfRule type="expression" dxfId="8729" priority="8730">
      <formula>Y113=""</formula>
    </cfRule>
  </conditionalFormatting>
  <conditionalFormatting sqref="Y113">
    <cfRule type="expression" dxfId="8728" priority="8729">
      <formula>Y113=""</formula>
    </cfRule>
  </conditionalFormatting>
  <conditionalFormatting sqref="O114:Q114">
    <cfRule type="expression" dxfId="8727" priority="8728">
      <formula>Y113=""</formula>
    </cfRule>
  </conditionalFormatting>
  <conditionalFormatting sqref="Y114">
    <cfRule type="expression" dxfId="8726" priority="8727">
      <formula>Y113=""</formula>
    </cfRule>
  </conditionalFormatting>
  <conditionalFormatting sqref="R114:X114">
    <cfRule type="expression" dxfId="8725" priority="8726">
      <formula>Y113=""</formula>
    </cfRule>
  </conditionalFormatting>
  <conditionalFormatting sqref="AA106:AK106">
    <cfRule type="expression" dxfId="8724" priority="8719">
      <formula>AK112=""</formula>
    </cfRule>
    <cfRule type="expression" dxfId="8723" priority="8720">
      <formula>AK112=6</formula>
    </cfRule>
    <cfRule type="expression" dxfId="8722" priority="8721">
      <formula>AK112=5</formula>
    </cfRule>
    <cfRule type="expression" dxfId="8721" priority="8722">
      <formula>AK112=4</formula>
    </cfRule>
    <cfRule type="expression" dxfId="8720" priority="8723">
      <formula>AK112=3</formula>
    </cfRule>
    <cfRule type="expression" dxfId="8719" priority="8724">
      <formula>AK112=2</formula>
    </cfRule>
    <cfRule type="expression" dxfId="8718" priority="8725">
      <formula>AK112=1</formula>
    </cfRule>
  </conditionalFormatting>
  <conditionalFormatting sqref="AA107:AC107">
    <cfRule type="expression" dxfId="8717" priority="8718">
      <formula>AK113=""</formula>
    </cfRule>
  </conditionalFormatting>
  <conditionalFormatting sqref="AA108:AB108">
    <cfRule type="expression" dxfId="8716" priority="8717">
      <formula>AK113=""</formula>
    </cfRule>
  </conditionalFormatting>
  <conditionalFormatting sqref="AC108">
    <cfRule type="expression" dxfId="8715" priority="8716">
      <formula>AK113=""</formula>
    </cfRule>
  </conditionalFormatting>
  <conditionalFormatting sqref="AD107:AJ107">
    <cfRule type="expression" dxfId="8714" priority="8715">
      <formula>AK113=""</formula>
    </cfRule>
  </conditionalFormatting>
  <conditionalFormatting sqref="AK107:AK110">
    <cfRule type="expression" dxfId="8713" priority="8714">
      <formula>AK113=""</formula>
    </cfRule>
  </conditionalFormatting>
  <conditionalFormatting sqref="AA109:AD109">
    <cfRule type="expression" dxfId="8712" priority="8713">
      <formula>AK113=""</formula>
    </cfRule>
  </conditionalFormatting>
  <conditionalFormatting sqref="AE109">
    <cfRule type="expression" dxfId="8711" priority="8712">
      <formula>AK113=""</formula>
    </cfRule>
  </conditionalFormatting>
  <conditionalFormatting sqref="AA110:AD110">
    <cfRule type="expression" dxfId="8710" priority="8711">
      <formula>AK113=""</formula>
    </cfRule>
  </conditionalFormatting>
  <conditionalFormatting sqref="AE110">
    <cfRule type="expression" dxfId="8709" priority="8710">
      <formula>AK113=""</formula>
    </cfRule>
  </conditionalFormatting>
  <conditionalFormatting sqref="AA111:AE111">
    <cfRule type="expression" dxfId="8708" priority="8709">
      <formula>AK113=""</formula>
    </cfRule>
  </conditionalFormatting>
  <conditionalFormatting sqref="AK111">
    <cfRule type="expression" dxfId="8707" priority="8708">
      <formula>AK113=""</formula>
    </cfRule>
  </conditionalFormatting>
  <conditionalFormatting sqref="AA112:AC112">
    <cfRule type="expression" dxfId="8706" priority="8707">
      <formula>AK113=""</formula>
    </cfRule>
  </conditionalFormatting>
  <conditionalFormatting sqref="AK112">
    <cfRule type="expression" dxfId="8705" priority="8706">
      <formula>AK113=""</formula>
    </cfRule>
  </conditionalFormatting>
  <conditionalFormatting sqref="AA113:AC113">
    <cfRule type="expression" dxfId="8704" priority="8705">
      <formula>AK113=""</formula>
    </cfRule>
  </conditionalFormatting>
  <conditionalFormatting sqref="AK113">
    <cfRule type="expression" dxfId="8703" priority="8704">
      <formula>AK113=""</formula>
    </cfRule>
  </conditionalFormatting>
  <conditionalFormatting sqref="AA114:AC114">
    <cfRule type="expression" dxfId="8702" priority="8703">
      <formula>AK113=""</formula>
    </cfRule>
  </conditionalFormatting>
  <conditionalFormatting sqref="AK114">
    <cfRule type="expression" dxfId="8701" priority="8702">
      <formula>AK113=""</formula>
    </cfRule>
  </conditionalFormatting>
  <conditionalFormatting sqref="AD114:AJ114">
    <cfRule type="expression" dxfId="8700" priority="8701">
      <formula>AK113=""</formula>
    </cfRule>
  </conditionalFormatting>
  <conditionalFormatting sqref="AM106:AW106">
    <cfRule type="expression" dxfId="8699" priority="8694">
      <formula>AW112=""</formula>
    </cfRule>
    <cfRule type="expression" dxfId="8698" priority="8695">
      <formula>AW112=6</formula>
    </cfRule>
    <cfRule type="expression" dxfId="8697" priority="8696">
      <formula>AW112=5</formula>
    </cfRule>
    <cfRule type="expression" dxfId="8696" priority="8697">
      <formula>AW112=4</formula>
    </cfRule>
    <cfRule type="expression" dxfId="8695" priority="8698">
      <formula>AW112=3</formula>
    </cfRule>
    <cfRule type="expression" dxfId="8694" priority="8699">
      <formula>AW112=2</formula>
    </cfRule>
    <cfRule type="expression" dxfId="8693" priority="8700">
      <formula>AW112=1</formula>
    </cfRule>
  </conditionalFormatting>
  <conditionalFormatting sqref="AM107:AO107">
    <cfRule type="expression" dxfId="8692" priority="8693">
      <formula>AW113=""</formula>
    </cfRule>
  </conditionalFormatting>
  <conditionalFormatting sqref="AM108:AN108">
    <cfRule type="expression" dxfId="8691" priority="8692">
      <formula>AW113=""</formula>
    </cfRule>
  </conditionalFormatting>
  <conditionalFormatting sqref="AO108">
    <cfRule type="expression" dxfId="8690" priority="8691">
      <formula>AW113=""</formula>
    </cfRule>
  </conditionalFormatting>
  <conditionalFormatting sqref="AP107:AV107">
    <cfRule type="expression" dxfId="8689" priority="8690">
      <formula>AW113=""</formula>
    </cfRule>
  </conditionalFormatting>
  <conditionalFormatting sqref="AW107:AW110">
    <cfRule type="expression" dxfId="8688" priority="8689">
      <formula>AW113=""</formula>
    </cfRule>
  </conditionalFormatting>
  <conditionalFormatting sqref="AM109:AP109">
    <cfRule type="expression" dxfId="8687" priority="8688">
      <formula>AW113=""</formula>
    </cfRule>
  </conditionalFormatting>
  <conditionalFormatting sqref="AQ109">
    <cfRule type="expression" dxfId="8686" priority="8687">
      <formula>AW113=""</formula>
    </cfRule>
  </conditionalFormatting>
  <conditionalFormatting sqref="AM110:AP110">
    <cfRule type="expression" dxfId="8685" priority="8686">
      <formula>AW113=""</formula>
    </cfRule>
  </conditionalFormatting>
  <conditionalFormatting sqref="AQ110">
    <cfRule type="expression" dxfId="8684" priority="8685">
      <formula>AW113=""</formula>
    </cfRule>
  </conditionalFormatting>
  <conditionalFormatting sqref="AM111:AQ111">
    <cfRule type="expression" dxfId="8683" priority="8684">
      <formula>AW113=""</formula>
    </cfRule>
  </conditionalFormatting>
  <conditionalFormatting sqref="AW111">
    <cfRule type="expression" dxfId="8682" priority="8683">
      <formula>AW113=""</formula>
    </cfRule>
  </conditionalFormatting>
  <conditionalFormatting sqref="AM112:AO112">
    <cfRule type="expression" dxfId="8681" priority="8682">
      <formula>AW113=""</formula>
    </cfRule>
  </conditionalFormatting>
  <conditionalFormatting sqref="AW112">
    <cfRule type="expression" dxfId="8680" priority="8681">
      <formula>AW113=""</formula>
    </cfRule>
  </conditionalFormatting>
  <conditionalFormatting sqref="AM113:AO113">
    <cfRule type="expression" dxfId="8679" priority="8680">
      <formula>AW113=""</formula>
    </cfRule>
  </conditionalFormatting>
  <conditionalFormatting sqref="AW113">
    <cfRule type="expression" dxfId="8678" priority="8679">
      <formula>AW113=""</formula>
    </cfRule>
  </conditionalFormatting>
  <conditionalFormatting sqref="AM114:AO114">
    <cfRule type="expression" dxfId="8677" priority="8678">
      <formula>AW113=""</formula>
    </cfRule>
  </conditionalFormatting>
  <conditionalFormatting sqref="AW114">
    <cfRule type="expression" dxfId="8676" priority="8677">
      <formula>AW113=""</formula>
    </cfRule>
  </conditionalFormatting>
  <conditionalFormatting sqref="AP114:AV114">
    <cfRule type="expression" dxfId="8675" priority="8676">
      <formula>AW113=""</formula>
    </cfRule>
  </conditionalFormatting>
  <conditionalFormatting sqref="AY106:BI106">
    <cfRule type="expression" dxfId="8674" priority="8669">
      <formula>BI112=""</formula>
    </cfRule>
    <cfRule type="expression" dxfId="8673" priority="8670">
      <formula>BI112=6</formula>
    </cfRule>
    <cfRule type="expression" dxfId="8672" priority="8671">
      <formula>BI112=5</formula>
    </cfRule>
    <cfRule type="expression" dxfId="8671" priority="8672">
      <formula>BI112=4</formula>
    </cfRule>
    <cfRule type="expression" dxfId="8670" priority="8673">
      <formula>BI112=3</formula>
    </cfRule>
    <cfRule type="expression" dxfId="8669" priority="8674">
      <formula>BI112=2</formula>
    </cfRule>
    <cfRule type="expression" dxfId="8668" priority="8675">
      <formula>BI112=1</formula>
    </cfRule>
  </conditionalFormatting>
  <conditionalFormatting sqref="AY107:BA107">
    <cfRule type="expression" dxfId="8667" priority="8668">
      <formula>BI113=""</formula>
    </cfRule>
  </conditionalFormatting>
  <conditionalFormatting sqref="AY108:AZ108">
    <cfRule type="expression" dxfId="8666" priority="8667">
      <formula>BI113=""</formula>
    </cfRule>
  </conditionalFormatting>
  <conditionalFormatting sqref="BA108">
    <cfRule type="expression" dxfId="8665" priority="8666">
      <formula>BI113=""</formula>
    </cfRule>
  </conditionalFormatting>
  <conditionalFormatting sqref="BB107:BH107">
    <cfRule type="expression" dxfId="8664" priority="8665">
      <formula>BI113=""</formula>
    </cfRule>
  </conditionalFormatting>
  <conditionalFormatting sqref="BI107:BI110">
    <cfRule type="expression" dxfId="8663" priority="8664">
      <formula>BI113=""</formula>
    </cfRule>
  </conditionalFormatting>
  <conditionalFormatting sqref="AY109:BB109">
    <cfRule type="expression" dxfId="8662" priority="8663">
      <formula>BI113=""</formula>
    </cfRule>
  </conditionalFormatting>
  <conditionalFormatting sqref="BC109">
    <cfRule type="expression" dxfId="8661" priority="8662">
      <formula>BI113=""</formula>
    </cfRule>
  </conditionalFormatting>
  <conditionalFormatting sqref="AY110:BB110">
    <cfRule type="expression" dxfId="8660" priority="8661">
      <formula>BI113=""</formula>
    </cfRule>
  </conditionalFormatting>
  <conditionalFormatting sqref="BC110">
    <cfRule type="expression" dxfId="8659" priority="8660">
      <formula>BI113=""</formula>
    </cfRule>
  </conditionalFormatting>
  <conditionalFormatting sqref="AY111:BC111">
    <cfRule type="expression" dxfId="8658" priority="8659">
      <formula>BI113=""</formula>
    </cfRule>
  </conditionalFormatting>
  <conditionalFormatting sqref="BI111">
    <cfRule type="expression" dxfId="8657" priority="8658">
      <formula>BI113=""</formula>
    </cfRule>
  </conditionalFormatting>
  <conditionalFormatting sqref="AY112:BA112">
    <cfRule type="expression" dxfId="8656" priority="8657">
      <formula>BI113=""</formula>
    </cfRule>
  </conditionalFormatting>
  <conditionalFormatting sqref="BI112">
    <cfRule type="expression" dxfId="8655" priority="8656">
      <formula>BI113=""</formula>
    </cfRule>
  </conditionalFormatting>
  <conditionalFormatting sqref="AY113:BA113">
    <cfRule type="expression" dxfId="8654" priority="8655">
      <formula>BI113=""</formula>
    </cfRule>
  </conditionalFormatting>
  <conditionalFormatting sqref="BI113">
    <cfRule type="expression" dxfId="8653" priority="8654">
      <formula>BI113=""</formula>
    </cfRule>
  </conditionalFormatting>
  <conditionalFormatting sqref="AY114:BA114">
    <cfRule type="expression" dxfId="8652" priority="8653">
      <formula>BI113=""</formula>
    </cfRule>
  </conditionalFormatting>
  <conditionalFormatting sqref="BI114">
    <cfRule type="expression" dxfId="8651" priority="8652">
      <formula>BI113=""</formula>
    </cfRule>
  </conditionalFormatting>
  <conditionalFormatting sqref="BB114:BH114">
    <cfRule type="expression" dxfId="8650" priority="8651">
      <formula>BI113=""</formula>
    </cfRule>
  </conditionalFormatting>
  <conditionalFormatting sqref="C116:M116">
    <cfRule type="expression" dxfId="8649" priority="8644">
      <formula>M122=""</formula>
    </cfRule>
    <cfRule type="expression" dxfId="8648" priority="8645">
      <formula>M122=6</formula>
    </cfRule>
    <cfRule type="expression" dxfId="8647" priority="8646">
      <formula>M122=5</formula>
    </cfRule>
    <cfRule type="expression" dxfId="8646" priority="8647">
      <formula>M122=4</formula>
    </cfRule>
    <cfRule type="expression" dxfId="8645" priority="8648">
      <formula>M122=3</formula>
    </cfRule>
    <cfRule type="expression" dxfId="8644" priority="8649">
      <formula>M122=2</formula>
    </cfRule>
    <cfRule type="expression" dxfId="8643" priority="8650">
      <formula>M122=1</formula>
    </cfRule>
  </conditionalFormatting>
  <conditionalFormatting sqref="C117:E117">
    <cfRule type="expression" dxfId="8642" priority="8643">
      <formula>M123=""</formula>
    </cfRule>
  </conditionalFormatting>
  <conditionalFormatting sqref="C118:D118">
    <cfRule type="expression" dxfId="8641" priority="8642">
      <formula>M123=""</formula>
    </cfRule>
  </conditionalFormatting>
  <conditionalFormatting sqref="E118">
    <cfRule type="expression" dxfId="8640" priority="8641">
      <formula>M123=""</formula>
    </cfRule>
  </conditionalFormatting>
  <conditionalFormatting sqref="F117:L117">
    <cfRule type="expression" dxfId="8639" priority="8640">
      <formula>M123=""</formula>
    </cfRule>
  </conditionalFormatting>
  <conditionalFormatting sqref="M117:M120">
    <cfRule type="expression" dxfId="8638" priority="8639">
      <formula>M123=""</formula>
    </cfRule>
  </conditionalFormatting>
  <conditionalFormatting sqref="C119:F119">
    <cfRule type="expression" dxfId="8637" priority="8638">
      <formula>M123=""</formula>
    </cfRule>
  </conditionalFormatting>
  <conditionalFormatting sqref="G119">
    <cfRule type="expression" dxfId="8636" priority="8637">
      <formula>M123=""</formula>
    </cfRule>
  </conditionalFormatting>
  <conditionalFormatting sqref="C120:F120">
    <cfRule type="expression" dxfId="8635" priority="8636">
      <formula>M123=""</formula>
    </cfRule>
  </conditionalFormatting>
  <conditionalFormatting sqref="G120">
    <cfRule type="expression" dxfId="8634" priority="8635">
      <formula>M123=""</formula>
    </cfRule>
  </conditionalFormatting>
  <conditionalFormatting sqref="C121:G121">
    <cfRule type="expression" dxfId="8633" priority="8634">
      <formula>M123=""</formula>
    </cfRule>
  </conditionalFormatting>
  <conditionalFormatting sqref="M121">
    <cfRule type="expression" dxfId="8632" priority="8633">
      <formula>M123=""</formula>
    </cfRule>
  </conditionalFormatting>
  <conditionalFormatting sqref="C122:E122">
    <cfRule type="expression" dxfId="8631" priority="8632">
      <formula>M123=""</formula>
    </cfRule>
  </conditionalFormatting>
  <conditionalFormatting sqref="M122">
    <cfRule type="expression" dxfId="8630" priority="8631">
      <formula>M123=""</formula>
    </cfRule>
  </conditionalFormatting>
  <conditionalFormatting sqref="C123:E123">
    <cfRule type="expression" dxfId="8629" priority="8630">
      <formula>M123=""</formula>
    </cfRule>
  </conditionalFormatting>
  <conditionalFormatting sqref="M123">
    <cfRule type="expression" dxfId="8628" priority="8629">
      <formula>M123=""</formula>
    </cfRule>
  </conditionalFormatting>
  <conditionalFormatting sqref="C124:E124">
    <cfRule type="expression" dxfId="8627" priority="8628">
      <formula>M123=""</formula>
    </cfRule>
  </conditionalFormatting>
  <conditionalFormatting sqref="M124">
    <cfRule type="expression" dxfId="8626" priority="8627">
      <formula>M123=""</formula>
    </cfRule>
  </conditionalFormatting>
  <conditionalFormatting sqref="F124:L124">
    <cfRule type="expression" dxfId="8625" priority="8626">
      <formula>M123=""</formula>
    </cfRule>
  </conditionalFormatting>
  <conditionalFormatting sqref="O116:Y116">
    <cfRule type="expression" dxfId="8624" priority="8619">
      <formula>Y122=""</formula>
    </cfRule>
    <cfRule type="expression" dxfId="8623" priority="8620">
      <formula>Y122=6</formula>
    </cfRule>
    <cfRule type="expression" dxfId="8622" priority="8621">
      <formula>Y122=5</formula>
    </cfRule>
    <cfRule type="expression" dxfId="8621" priority="8622">
      <formula>Y122=4</formula>
    </cfRule>
    <cfRule type="expression" dxfId="8620" priority="8623">
      <formula>Y122=3</formula>
    </cfRule>
    <cfRule type="expression" dxfId="8619" priority="8624">
      <formula>Y122=2</formula>
    </cfRule>
    <cfRule type="expression" dxfId="8618" priority="8625">
      <formula>Y122=1</formula>
    </cfRule>
  </conditionalFormatting>
  <conditionalFormatting sqref="O117:Q117">
    <cfRule type="expression" dxfId="8617" priority="8618">
      <formula>Y123=""</formula>
    </cfRule>
  </conditionalFormatting>
  <conditionalFormatting sqref="O118:P118">
    <cfRule type="expression" dxfId="8616" priority="8617">
      <formula>Y123=""</formula>
    </cfRule>
  </conditionalFormatting>
  <conditionalFormatting sqref="Q118">
    <cfRule type="expression" dxfId="8615" priority="8616">
      <formula>Y123=""</formula>
    </cfRule>
  </conditionalFormatting>
  <conditionalFormatting sqref="R117:X117">
    <cfRule type="expression" dxfId="8614" priority="8615">
      <formula>Y123=""</formula>
    </cfRule>
  </conditionalFormatting>
  <conditionalFormatting sqref="Y117:Y120">
    <cfRule type="expression" dxfId="8613" priority="8614">
      <formula>Y123=""</formula>
    </cfRule>
  </conditionalFormatting>
  <conditionalFormatting sqref="O119:R119">
    <cfRule type="expression" dxfId="8612" priority="8613">
      <formula>Y123=""</formula>
    </cfRule>
  </conditionalFormatting>
  <conditionalFormatting sqref="S119">
    <cfRule type="expression" dxfId="8611" priority="8612">
      <formula>Y123=""</formula>
    </cfRule>
  </conditionalFormatting>
  <conditionalFormatting sqref="O120:R120">
    <cfRule type="expression" dxfId="8610" priority="8611">
      <formula>Y123=""</formula>
    </cfRule>
  </conditionalFormatting>
  <conditionalFormatting sqref="S120">
    <cfRule type="expression" dxfId="8609" priority="8610">
      <formula>Y123=""</formula>
    </cfRule>
  </conditionalFormatting>
  <conditionalFormatting sqref="O121:S121">
    <cfRule type="expression" dxfId="8608" priority="8609">
      <formula>Y123=""</formula>
    </cfRule>
  </conditionalFormatting>
  <conditionalFormatting sqref="Y121">
    <cfRule type="expression" dxfId="8607" priority="8608">
      <formula>Y123=""</formula>
    </cfRule>
  </conditionalFormatting>
  <conditionalFormatting sqref="O122:Q122">
    <cfRule type="expression" dxfId="8606" priority="8607">
      <formula>Y123=""</formula>
    </cfRule>
  </conditionalFormatting>
  <conditionalFormatting sqref="Y122">
    <cfRule type="expression" dxfId="8605" priority="8606">
      <formula>Y123=""</formula>
    </cfRule>
  </conditionalFormatting>
  <conditionalFormatting sqref="O123:Q123">
    <cfRule type="expression" dxfId="8604" priority="8605">
      <formula>Y123=""</formula>
    </cfRule>
  </conditionalFormatting>
  <conditionalFormatting sqref="Y123">
    <cfRule type="expression" dxfId="8603" priority="8604">
      <formula>Y123=""</formula>
    </cfRule>
  </conditionalFormatting>
  <conditionalFormatting sqref="O124:Q124">
    <cfRule type="expression" dxfId="8602" priority="8603">
      <formula>Y123=""</formula>
    </cfRule>
  </conditionalFormatting>
  <conditionalFormatting sqref="Y124">
    <cfRule type="expression" dxfId="8601" priority="8602">
      <formula>Y123=""</formula>
    </cfRule>
  </conditionalFormatting>
  <conditionalFormatting sqref="R124:X124">
    <cfRule type="expression" dxfId="8600" priority="8601">
      <formula>Y123=""</formula>
    </cfRule>
  </conditionalFormatting>
  <conditionalFormatting sqref="AA116:AK116">
    <cfRule type="expression" dxfId="8599" priority="8594">
      <formula>AK122=""</formula>
    </cfRule>
    <cfRule type="expression" dxfId="8598" priority="8595">
      <formula>AK122=6</formula>
    </cfRule>
    <cfRule type="expression" dxfId="8597" priority="8596">
      <formula>AK122=5</formula>
    </cfRule>
    <cfRule type="expression" dxfId="8596" priority="8597">
      <formula>AK122=4</formula>
    </cfRule>
    <cfRule type="expression" dxfId="8595" priority="8598">
      <formula>AK122=3</formula>
    </cfRule>
    <cfRule type="expression" dxfId="8594" priority="8599">
      <formula>AK122=2</formula>
    </cfRule>
    <cfRule type="expression" dxfId="8593" priority="8600">
      <formula>AK122=1</formula>
    </cfRule>
  </conditionalFormatting>
  <conditionalFormatting sqref="AA117:AC117">
    <cfRule type="expression" dxfId="8592" priority="8593">
      <formula>AK123=""</formula>
    </cfRule>
  </conditionalFormatting>
  <conditionalFormatting sqref="AA118:AB118">
    <cfRule type="expression" dxfId="8591" priority="8592">
      <formula>AK123=""</formula>
    </cfRule>
  </conditionalFormatting>
  <conditionalFormatting sqref="AC118">
    <cfRule type="expression" dxfId="8590" priority="8591">
      <formula>AK123=""</formula>
    </cfRule>
  </conditionalFormatting>
  <conditionalFormatting sqref="AD117:AJ117">
    <cfRule type="expression" dxfId="8589" priority="8590">
      <formula>AK123=""</formula>
    </cfRule>
  </conditionalFormatting>
  <conditionalFormatting sqref="AK117:AK120">
    <cfRule type="expression" dxfId="8588" priority="8589">
      <formula>AK123=""</formula>
    </cfRule>
  </conditionalFormatting>
  <conditionalFormatting sqref="AA119:AD119">
    <cfRule type="expression" dxfId="8587" priority="8588">
      <formula>AK123=""</formula>
    </cfRule>
  </conditionalFormatting>
  <conditionalFormatting sqref="AE119">
    <cfRule type="expression" dxfId="8586" priority="8587">
      <formula>AK123=""</formula>
    </cfRule>
  </conditionalFormatting>
  <conditionalFormatting sqref="AA120:AD120">
    <cfRule type="expression" dxfId="8585" priority="8586">
      <formula>AK123=""</formula>
    </cfRule>
  </conditionalFormatting>
  <conditionalFormatting sqref="AE120">
    <cfRule type="expression" dxfId="8584" priority="8585">
      <formula>AK123=""</formula>
    </cfRule>
  </conditionalFormatting>
  <conditionalFormatting sqref="AA121:AE121">
    <cfRule type="expression" dxfId="8583" priority="8584">
      <formula>AK123=""</formula>
    </cfRule>
  </conditionalFormatting>
  <conditionalFormatting sqref="AK121">
    <cfRule type="expression" dxfId="8582" priority="8583">
      <formula>AK123=""</formula>
    </cfRule>
  </conditionalFormatting>
  <conditionalFormatting sqref="AA122:AC122">
    <cfRule type="expression" dxfId="8581" priority="8582">
      <formula>AK123=""</formula>
    </cfRule>
  </conditionalFormatting>
  <conditionalFormatting sqref="AK122">
    <cfRule type="expression" dxfId="8580" priority="8581">
      <formula>AK123=""</formula>
    </cfRule>
  </conditionalFormatting>
  <conditionalFormatting sqref="AA123:AC123">
    <cfRule type="expression" dxfId="8579" priority="8580">
      <formula>AK123=""</formula>
    </cfRule>
  </conditionalFormatting>
  <conditionalFormatting sqref="AK123">
    <cfRule type="expression" dxfId="8578" priority="8579">
      <formula>AK123=""</formula>
    </cfRule>
  </conditionalFormatting>
  <conditionalFormatting sqref="AA124:AC124">
    <cfRule type="expression" dxfId="8577" priority="8578">
      <formula>AK123=""</formula>
    </cfRule>
  </conditionalFormatting>
  <conditionalFormatting sqref="AK124">
    <cfRule type="expression" dxfId="8576" priority="8577">
      <formula>AK123=""</formula>
    </cfRule>
  </conditionalFormatting>
  <conditionalFormatting sqref="AD124:AJ124">
    <cfRule type="expression" dxfId="8575" priority="8576">
      <formula>AK123=""</formula>
    </cfRule>
  </conditionalFormatting>
  <conditionalFormatting sqref="AM116:AW116">
    <cfRule type="expression" dxfId="8574" priority="8569">
      <formula>AW122=""</formula>
    </cfRule>
    <cfRule type="expression" dxfId="8573" priority="8570">
      <formula>AW122=6</formula>
    </cfRule>
    <cfRule type="expression" dxfId="8572" priority="8571">
      <formula>AW122=5</formula>
    </cfRule>
    <cfRule type="expression" dxfId="8571" priority="8572">
      <formula>AW122=4</formula>
    </cfRule>
    <cfRule type="expression" dxfId="8570" priority="8573">
      <formula>AW122=3</formula>
    </cfRule>
    <cfRule type="expression" dxfId="8569" priority="8574">
      <formula>AW122=2</formula>
    </cfRule>
    <cfRule type="expression" dxfId="8568" priority="8575">
      <formula>AW122=1</formula>
    </cfRule>
  </conditionalFormatting>
  <conditionalFormatting sqref="AM117:AO117">
    <cfRule type="expression" dxfId="8567" priority="8568">
      <formula>AW123=""</formula>
    </cfRule>
  </conditionalFormatting>
  <conditionalFormatting sqref="AM118:AN118">
    <cfRule type="expression" dxfId="8566" priority="8567">
      <formula>AW123=""</formula>
    </cfRule>
  </conditionalFormatting>
  <conditionalFormatting sqref="AO118">
    <cfRule type="expression" dxfId="8565" priority="8566">
      <formula>AW123=""</formula>
    </cfRule>
  </conditionalFormatting>
  <conditionalFormatting sqref="AP117:AV117">
    <cfRule type="expression" dxfId="8564" priority="8565">
      <formula>AW123=""</formula>
    </cfRule>
  </conditionalFormatting>
  <conditionalFormatting sqref="AW117:AW120">
    <cfRule type="expression" dxfId="8563" priority="8564">
      <formula>AW123=""</formula>
    </cfRule>
  </conditionalFormatting>
  <conditionalFormatting sqref="AM119:AP119">
    <cfRule type="expression" dxfId="8562" priority="8563">
      <formula>AW123=""</formula>
    </cfRule>
  </conditionalFormatting>
  <conditionalFormatting sqref="AQ119">
    <cfRule type="expression" dxfId="8561" priority="8562">
      <formula>AW123=""</formula>
    </cfRule>
  </conditionalFormatting>
  <conditionalFormatting sqref="AM120:AP120">
    <cfRule type="expression" dxfId="8560" priority="8561">
      <formula>AW123=""</formula>
    </cfRule>
  </conditionalFormatting>
  <conditionalFormatting sqref="AQ120">
    <cfRule type="expression" dxfId="8559" priority="8560">
      <formula>AW123=""</formula>
    </cfRule>
  </conditionalFormatting>
  <conditionalFormatting sqref="AM121:AQ121">
    <cfRule type="expression" dxfId="8558" priority="8559">
      <formula>AW123=""</formula>
    </cfRule>
  </conditionalFormatting>
  <conditionalFormatting sqref="AW121">
    <cfRule type="expression" dxfId="8557" priority="8558">
      <formula>AW123=""</formula>
    </cfRule>
  </conditionalFormatting>
  <conditionalFormatting sqref="AM122:AO122">
    <cfRule type="expression" dxfId="8556" priority="8557">
      <formula>AW123=""</formula>
    </cfRule>
  </conditionalFormatting>
  <conditionalFormatting sqref="AW122">
    <cfRule type="expression" dxfId="8555" priority="8556">
      <formula>AW123=""</formula>
    </cfRule>
  </conditionalFormatting>
  <conditionalFormatting sqref="AM123:AO123">
    <cfRule type="expression" dxfId="8554" priority="8555">
      <formula>AW123=""</formula>
    </cfRule>
  </conditionalFormatting>
  <conditionalFormatting sqref="AW123">
    <cfRule type="expression" dxfId="8553" priority="8554">
      <formula>AW123=""</formula>
    </cfRule>
  </conditionalFormatting>
  <conditionalFormatting sqref="AM124:AO124">
    <cfRule type="expression" dxfId="8552" priority="8553">
      <formula>AW123=""</formula>
    </cfRule>
  </conditionalFormatting>
  <conditionalFormatting sqref="AW124">
    <cfRule type="expression" dxfId="8551" priority="8552">
      <formula>AW123=""</formula>
    </cfRule>
  </conditionalFormatting>
  <conditionalFormatting sqref="AP124:AV124">
    <cfRule type="expression" dxfId="8550" priority="8551">
      <formula>AW123=""</formula>
    </cfRule>
  </conditionalFormatting>
  <conditionalFormatting sqref="AY116:BI116">
    <cfRule type="expression" dxfId="8549" priority="8544">
      <formula>BI122=""</formula>
    </cfRule>
    <cfRule type="expression" dxfId="8548" priority="8545">
      <formula>BI122=6</formula>
    </cfRule>
    <cfRule type="expression" dxfId="8547" priority="8546">
      <formula>BI122=5</formula>
    </cfRule>
    <cfRule type="expression" dxfId="8546" priority="8547">
      <formula>BI122=4</formula>
    </cfRule>
    <cfRule type="expression" dxfId="8545" priority="8548">
      <formula>BI122=3</formula>
    </cfRule>
    <cfRule type="expression" dxfId="8544" priority="8549">
      <formula>BI122=2</formula>
    </cfRule>
    <cfRule type="expression" dxfId="8543" priority="8550">
      <formula>BI122=1</formula>
    </cfRule>
  </conditionalFormatting>
  <conditionalFormatting sqref="AY117:BA117">
    <cfRule type="expression" dxfId="8542" priority="8543">
      <formula>BI123=""</formula>
    </cfRule>
  </conditionalFormatting>
  <conditionalFormatting sqref="AY118:AZ118">
    <cfRule type="expression" dxfId="8541" priority="8542">
      <formula>BI123=""</formula>
    </cfRule>
  </conditionalFormatting>
  <conditionalFormatting sqref="BA118">
    <cfRule type="expression" dxfId="8540" priority="8541">
      <formula>BI123=""</formula>
    </cfRule>
  </conditionalFormatting>
  <conditionalFormatting sqref="BB117:BH117">
    <cfRule type="expression" dxfId="8539" priority="8540">
      <formula>BI123=""</formula>
    </cfRule>
  </conditionalFormatting>
  <conditionalFormatting sqref="BI117:BI120">
    <cfRule type="expression" dxfId="8538" priority="8539">
      <formula>BI123=""</formula>
    </cfRule>
  </conditionalFormatting>
  <conditionalFormatting sqref="AY119:BB119">
    <cfRule type="expression" dxfId="8537" priority="8538">
      <formula>BI123=""</formula>
    </cfRule>
  </conditionalFormatting>
  <conditionalFormatting sqref="BC119">
    <cfRule type="expression" dxfId="8536" priority="8537">
      <formula>BI123=""</formula>
    </cfRule>
  </conditionalFormatting>
  <conditionalFormatting sqref="AY120:BB120">
    <cfRule type="expression" dxfId="8535" priority="8536">
      <formula>BI123=""</formula>
    </cfRule>
  </conditionalFormatting>
  <conditionalFormatting sqref="BC120">
    <cfRule type="expression" dxfId="8534" priority="8535">
      <formula>BI123=""</formula>
    </cfRule>
  </conditionalFormatting>
  <conditionalFormatting sqref="AY121:BC121">
    <cfRule type="expression" dxfId="8533" priority="8534">
      <formula>BI123=""</formula>
    </cfRule>
  </conditionalFormatting>
  <conditionalFormatting sqref="BI121">
    <cfRule type="expression" dxfId="8532" priority="8533">
      <formula>BI123=""</formula>
    </cfRule>
  </conditionalFormatting>
  <conditionalFormatting sqref="AY122:BA122">
    <cfRule type="expression" dxfId="8531" priority="8532">
      <formula>BI123=""</formula>
    </cfRule>
  </conditionalFormatting>
  <conditionalFormatting sqref="BI122">
    <cfRule type="expression" dxfId="8530" priority="8531">
      <formula>BI123=""</formula>
    </cfRule>
  </conditionalFormatting>
  <conditionalFormatting sqref="AY123:BA123">
    <cfRule type="expression" dxfId="8529" priority="8530">
      <formula>BI123=""</formula>
    </cfRule>
  </conditionalFormatting>
  <conditionalFormatting sqref="BI123">
    <cfRule type="expression" dxfId="8528" priority="8529">
      <formula>BI123=""</formula>
    </cfRule>
  </conditionalFormatting>
  <conditionalFormatting sqref="AY124:BA124">
    <cfRule type="expression" dxfId="8527" priority="8528">
      <formula>BI123=""</formula>
    </cfRule>
  </conditionalFormatting>
  <conditionalFormatting sqref="BI124">
    <cfRule type="expression" dxfId="8526" priority="8527">
      <formula>BI123=""</formula>
    </cfRule>
  </conditionalFormatting>
  <conditionalFormatting sqref="BB124:BH124">
    <cfRule type="expression" dxfId="8525" priority="8526">
      <formula>BI123=""</formula>
    </cfRule>
  </conditionalFormatting>
  <conditionalFormatting sqref="C126:M126">
    <cfRule type="expression" dxfId="8524" priority="8519">
      <formula>M132=""</formula>
    </cfRule>
    <cfRule type="expression" dxfId="8523" priority="8520">
      <formula>M132=6</formula>
    </cfRule>
    <cfRule type="expression" dxfId="8522" priority="8521">
      <formula>M132=5</formula>
    </cfRule>
    <cfRule type="expression" dxfId="8521" priority="8522">
      <formula>M132=4</formula>
    </cfRule>
    <cfRule type="expression" dxfId="8520" priority="8523">
      <formula>M132=3</formula>
    </cfRule>
    <cfRule type="expression" dxfId="8519" priority="8524">
      <formula>M132=2</formula>
    </cfRule>
    <cfRule type="expression" dxfId="8518" priority="8525">
      <formula>M132=1</formula>
    </cfRule>
  </conditionalFormatting>
  <conditionalFormatting sqref="C127:E127">
    <cfRule type="expression" dxfId="8517" priority="8518">
      <formula>M133=""</formula>
    </cfRule>
  </conditionalFormatting>
  <conditionalFormatting sqref="C128:D128">
    <cfRule type="expression" dxfId="8516" priority="8517">
      <formula>M133=""</formula>
    </cfRule>
  </conditionalFormatting>
  <conditionalFormatting sqref="E128">
    <cfRule type="expression" dxfId="8515" priority="8516">
      <formula>M133=""</formula>
    </cfRule>
  </conditionalFormatting>
  <conditionalFormatting sqref="F127:L127">
    <cfRule type="expression" dxfId="8514" priority="8515">
      <formula>M133=""</formula>
    </cfRule>
  </conditionalFormatting>
  <conditionalFormatting sqref="M127:M130">
    <cfRule type="expression" dxfId="8513" priority="8514">
      <formula>M133=""</formula>
    </cfRule>
  </conditionalFormatting>
  <conditionalFormatting sqref="C129:F129">
    <cfRule type="expression" dxfId="8512" priority="8513">
      <formula>M133=""</formula>
    </cfRule>
  </conditionalFormatting>
  <conditionalFormatting sqref="G129">
    <cfRule type="expression" dxfId="8511" priority="8512">
      <formula>M133=""</formula>
    </cfRule>
  </conditionalFormatting>
  <conditionalFormatting sqref="C130:F130">
    <cfRule type="expression" dxfId="8510" priority="8511">
      <formula>M133=""</formula>
    </cfRule>
  </conditionalFormatting>
  <conditionalFormatting sqref="G130">
    <cfRule type="expression" dxfId="8509" priority="8510">
      <formula>M133=""</formula>
    </cfRule>
  </conditionalFormatting>
  <conditionalFormatting sqref="C131:G131">
    <cfRule type="expression" dxfId="8508" priority="8509">
      <formula>M133=""</formula>
    </cfRule>
  </conditionalFormatting>
  <conditionalFormatting sqref="M131">
    <cfRule type="expression" dxfId="8507" priority="8508">
      <formula>M133=""</formula>
    </cfRule>
  </conditionalFormatting>
  <conditionalFormatting sqref="C132:E132">
    <cfRule type="expression" dxfId="8506" priority="8507">
      <formula>M133=""</formula>
    </cfRule>
  </conditionalFormatting>
  <conditionalFormatting sqref="M132">
    <cfRule type="expression" dxfId="8505" priority="8506">
      <formula>M133=""</formula>
    </cfRule>
  </conditionalFormatting>
  <conditionalFormatting sqref="C133:E133">
    <cfRule type="expression" dxfId="8504" priority="8505">
      <formula>M133=""</formula>
    </cfRule>
  </conditionalFormatting>
  <conditionalFormatting sqref="M133">
    <cfRule type="expression" dxfId="8503" priority="8504">
      <formula>M133=""</formula>
    </cfRule>
  </conditionalFormatting>
  <conditionalFormatting sqref="C134:E134">
    <cfRule type="expression" dxfId="8502" priority="8503">
      <formula>M133=""</formula>
    </cfRule>
  </conditionalFormatting>
  <conditionalFormatting sqref="M134">
    <cfRule type="expression" dxfId="8501" priority="8502">
      <formula>M133=""</formula>
    </cfRule>
  </conditionalFormatting>
  <conditionalFormatting sqref="F134:L134">
    <cfRule type="expression" dxfId="8500" priority="8501">
      <formula>M133=""</formula>
    </cfRule>
  </conditionalFormatting>
  <conditionalFormatting sqref="O126:Y126">
    <cfRule type="expression" dxfId="8499" priority="8494">
      <formula>Y132=""</formula>
    </cfRule>
    <cfRule type="expression" dxfId="8498" priority="8495">
      <formula>Y132=6</formula>
    </cfRule>
    <cfRule type="expression" dxfId="8497" priority="8496">
      <formula>Y132=5</formula>
    </cfRule>
    <cfRule type="expression" dxfId="8496" priority="8497">
      <formula>Y132=4</formula>
    </cfRule>
    <cfRule type="expression" dxfId="8495" priority="8498">
      <formula>Y132=3</formula>
    </cfRule>
    <cfRule type="expression" dxfId="8494" priority="8499">
      <formula>Y132=2</formula>
    </cfRule>
    <cfRule type="expression" dxfId="8493" priority="8500">
      <formula>Y132=1</formula>
    </cfRule>
  </conditionalFormatting>
  <conditionalFormatting sqref="O127:Q127">
    <cfRule type="expression" dxfId="8492" priority="8493">
      <formula>Y133=""</formula>
    </cfRule>
  </conditionalFormatting>
  <conditionalFormatting sqref="O128:P128">
    <cfRule type="expression" dxfId="8491" priority="8492">
      <formula>Y133=""</formula>
    </cfRule>
  </conditionalFormatting>
  <conditionalFormatting sqref="Q128">
    <cfRule type="expression" dxfId="8490" priority="8491">
      <formula>Y133=""</formula>
    </cfRule>
  </conditionalFormatting>
  <conditionalFormatting sqref="R127:X127">
    <cfRule type="expression" dxfId="8489" priority="8490">
      <formula>Y133=""</formula>
    </cfRule>
  </conditionalFormatting>
  <conditionalFormatting sqref="Y127:Y130">
    <cfRule type="expression" dxfId="8488" priority="8489">
      <formula>Y133=""</formula>
    </cfRule>
  </conditionalFormatting>
  <conditionalFormatting sqref="O129:R129">
    <cfRule type="expression" dxfId="8487" priority="8488">
      <formula>Y133=""</formula>
    </cfRule>
  </conditionalFormatting>
  <conditionalFormatting sqref="S129">
    <cfRule type="expression" dxfId="8486" priority="8487">
      <formula>Y133=""</formula>
    </cfRule>
  </conditionalFormatting>
  <conditionalFormatting sqref="O130:R130">
    <cfRule type="expression" dxfId="8485" priority="8486">
      <formula>Y133=""</formula>
    </cfRule>
  </conditionalFormatting>
  <conditionalFormatting sqref="S130">
    <cfRule type="expression" dxfId="8484" priority="8485">
      <formula>Y133=""</formula>
    </cfRule>
  </conditionalFormatting>
  <conditionalFormatting sqref="O131:S131">
    <cfRule type="expression" dxfId="8483" priority="8484">
      <formula>Y133=""</formula>
    </cfRule>
  </conditionalFormatting>
  <conditionalFormatting sqref="Y131">
    <cfRule type="expression" dxfId="8482" priority="8483">
      <formula>Y133=""</formula>
    </cfRule>
  </conditionalFormatting>
  <conditionalFormatting sqref="O132:Q132">
    <cfRule type="expression" dxfId="8481" priority="8482">
      <formula>Y133=""</formula>
    </cfRule>
  </conditionalFormatting>
  <conditionalFormatting sqref="Y132">
    <cfRule type="expression" dxfId="8480" priority="8481">
      <formula>Y133=""</formula>
    </cfRule>
  </conditionalFormatting>
  <conditionalFormatting sqref="O133:Q133">
    <cfRule type="expression" dxfId="8479" priority="8480">
      <formula>Y133=""</formula>
    </cfRule>
  </conditionalFormatting>
  <conditionalFormatting sqref="Y133">
    <cfRule type="expression" dxfId="8478" priority="8479">
      <formula>Y133=""</formula>
    </cfRule>
  </conditionalFormatting>
  <conditionalFormatting sqref="O134:Q134">
    <cfRule type="expression" dxfId="8477" priority="8478">
      <formula>Y133=""</formula>
    </cfRule>
  </conditionalFormatting>
  <conditionalFormatting sqref="Y134">
    <cfRule type="expression" dxfId="8476" priority="8477">
      <formula>Y133=""</formula>
    </cfRule>
  </conditionalFormatting>
  <conditionalFormatting sqref="R134:X134">
    <cfRule type="expression" dxfId="8475" priority="8476">
      <formula>Y133=""</formula>
    </cfRule>
  </conditionalFormatting>
  <conditionalFormatting sqref="AA126:AK126">
    <cfRule type="expression" dxfId="8474" priority="8469">
      <formula>AK132=""</formula>
    </cfRule>
    <cfRule type="expression" dxfId="8473" priority="8470">
      <formula>AK132=6</formula>
    </cfRule>
    <cfRule type="expression" dxfId="8472" priority="8471">
      <formula>AK132=5</formula>
    </cfRule>
    <cfRule type="expression" dxfId="8471" priority="8472">
      <formula>AK132=4</formula>
    </cfRule>
    <cfRule type="expression" dxfId="8470" priority="8473">
      <formula>AK132=3</formula>
    </cfRule>
    <cfRule type="expression" dxfId="8469" priority="8474">
      <formula>AK132=2</formula>
    </cfRule>
    <cfRule type="expression" dxfId="8468" priority="8475">
      <formula>AK132=1</formula>
    </cfRule>
  </conditionalFormatting>
  <conditionalFormatting sqref="AA127:AC127">
    <cfRule type="expression" dxfId="8467" priority="8468">
      <formula>AK133=""</formula>
    </cfRule>
  </conditionalFormatting>
  <conditionalFormatting sqref="AA128:AB128">
    <cfRule type="expression" dxfId="8466" priority="8467">
      <formula>AK133=""</formula>
    </cfRule>
  </conditionalFormatting>
  <conditionalFormatting sqref="AC128">
    <cfRule type="expression" dxfId="8465" priority="8466">
      <formula>AK133=""</formula>
    </cfRule>
  </conditionalFormatting>
  <conditionalFormatting sqref="AD127:AJ127">
    <cfRule type="expression" dxfId="8464" priority="8465">
      <formula>AK133=""</formula>
    </cfRule>
  </conditionalFormatting>
  <conditionalFormatting sqref="AK127:AK130">
    <cfRule type="expression" dxfId="8463" priority="8464">
      <formula>AK133=""</formula>
    </cfRule>
  </conditionalFormatting>
  <conditionalFormatting sqref="AA129:AD129">
    <cfRule type="expression" dxfId="8462" priority="8463">
      <formula>AK133=""</formula>
    </cfRule>
  </conditionalFormatting>
  <conditionalFormatting sqref="AE129">
    <cfRule type="expression" dxfId="8461" priority="8462">
      <formula>AK133=""</formula>
    </cfRule>
  </conditionalFormatting>
  <conditionalFormatting sqref="AA130:AD130">
    <cfRule type="expression" dxfId="8460" priority="8461">
      <formula>AK133=""</formula>
    </cfRule>
  </conditionalFormatting>
  <conditionalFormatting sqref="AE130">
    <cfRule type="expression" dxfId="8459" priority="8460">
      <formula>AK133=""</formula>
    </cfRule>
  </conditionalFormatting>
  <conditionalFormatting sqref="AA131:AE131">
    <cfRule type="expression" dxfId="8458" priority="8459">
      <formula>AK133=""</formula>
    </cfRule>
  </conditionalFormatting>
  <conditionalFormatting sqref="AK131">
    <cfRule type="expression" dxfId="8457" priority="8458">
      <formula>AK133=""</formula>
    </cfRule>
  </conditionalFormatting>
  <conditionalFormatting sqref="AA132:AC132">
    <cfRule type="expression" dxfId="8456" priority="8457">
      <formula>AK133=""</formula>
    </cfRule>
  </conditionalFormatting>
  <conditionalFormatting sqref="AK132">
    <cfRule type="expression" dxfId="8455" priority="8456">
      <formula>AK133=""</formula>
    </cfRule>
  </conditionalFormatting>
  <conditionalFormatting sqref="AA133:AC133">
    <cfRule type="expression" dxfId="8454" priority="8455">
      <formula>AK133=""</formula>
    </cfRule>
  </conditionalFormatting>
  <conditionalFormatting sqref="AK133">
    <cfRule type="expression" dxfId="8453" priority="8454">
      <formula>AK133=""</formula>
    </cfRule>
  </conditionalFormatting>
  <conditionalFormatting sqref="AA134:AC134">
    <cfRule type="expression" dxfId="8452" priority="8453">
      <formula>AK133=""</formula>
    </cfRule>
  </conditionalFormatting>
  <conditionalFormatting sqref="AK134">
    <cfRule type="expression" dxfId="8451" priority="8452">
      <formula>AK133=""</formula>
    </cfRule>
  </conditionalFormatting>
  <conditionalFormatting sqref="AD134:AJ134">
    <cfRule type="expression" dxfId="8450" priority="8451">
      <formula>AK133=""</formula>
    </cfRule>
  </conditionalFormatting>
  <conditionalFormatting sqref="AM126:AW126">
    <cfRule type="expression" dxfId="8449" priority="8444">
      <formula>AW132=""</formula>
    </cfRule>
    <cfRule type="expression" dxfId="8448" priority="8445">
      <formula>AW132=6</formula>
    </cfRule>
    <cfRule type="expression" dxfId="8447" priority="8446">
      <formula>AW132=5</formula>
    </cfRule>
    <cfRule type="expression" dxfId="8446" priority="8447">
      <formula>AW132=4</formula>
    </cfRule>
    <cfRule type="expression" dxfId="8445" priority="8448">
      <formula>AW132=3</formula>
    </cfRule>
    <cfRule type="expression" dxfId="8444" priority="8449">
      <formula>AW132=2</formula>
    </cfRule>
    <cfRule type="expression" dxfId="8443" priority="8450">
      <formula>AW132=1</formula>
    </cfRule>
  </conditionalFormatting>
  <conditionalFormatting sqref="AM127:AO127">
    <cfRule type="expression" dxfId="8442" priority="8443">
      <formula>AW133=""</formula>
    </cfRule>
  </conditionalFormatting>
  <conditionalFormatting sqref="AM128:AN128">
    <cfRule type="expression" dxfId="8441" priority="8442">
      <formula>AW133=""</formula>
    </cfRule>
  </conditionalFormatting>
  <conditionalFormatting sqref="AO128">
    <cfRule type="expression" dxfId="8440" priority="8441">
      <formula>AW133=""</formula>
    </cfRule>
  </conditionalFormatting>
  <conditionalFormatting sqref="AP127:AV127">
    <cfRule type="expression" dxfId="8439" priority="8440">
      <formula>AW133=""</formula>
    </cfRule>
  </conditionalFormatting>
  <conditionalFormatting sqref="AW127:AW130">
    <cfRule type="expression" dxfId="8438" priority="8439">
      <formula>AW133=""</formula>
    </cfRule>
  </conditionalFormatting>
  <conditionalFormatting sqref="AM129:AP129">
    <cfRule type="expression" dxfId="8437" priority="8438">
      <formula>AW133=""</formula>
    </cfRule>
  </conditionalFormatting>
  <conditionalFormatting sqref="AQ129">
    <cfRule type="expression" dxfId="8436" priority="8437">
      <formula>AW133=""</formula>
    </cfRule>
  </conditionalFormatting>
  <conditionalFormatting sqref="AM130:AP130">
    <cfRule type="expression" dxfId="8435" priority="8436">
      <formula>AW133=""</formula>
    </cfRule>
  </conditionalFormatting>
  <conditionalFormatting sqref="AQ130">
    <cfRule type="expression" dxfId="8434" priority="8435">
      <formula>AW133=""</formula>
    </cfRule>
  </conditionalFormatting>
  <conditionalFormatting sqref="AM131:AQ131">
    <cfRule type="expression" dxfId="8433" priority="8434">
      <formula>AW133=""</formula>
    </cfRule>
  </conditionalFormatting>
  <conditionalFormatting sqref="AW131">
    <cfRule type="expression" dxfId="8432" priority="8433">
      <formula>AW133=""</formula>
    </cfRule>
  </conditionalFormatting>
  <conditionalFormatting sqref="AM132:AO132">
    <cfRule type="expression" dxfId="8431" priority="8432">
      <formula>AW133=""</formula>
    </cfRule>
  </conditionalFormatting>
  <conditionalFormatting sqref="AW132">
    <cfRule type="expression" dxfId="8430" priority="8431">
      <formula>AW133=""</formula>
    </cfRule>
  </conditionalFormatting>
  <conditionalFormatting sqref="AM133:AO133">
    <cfRule type="expression" dxfId="8429" priority="8430">
      <formula>AW133=""</formula>
    </cfRule>
  </conditionalFormatting>
  <conditionalFormatting sqref="AW133">
    <cfRule type="expression" dxfId="8428" priority="8429">
      <formula>AW133=""</formula>
    </cfRule>
  </conditionalFormatting>
  <conditionalFormatting sqref="AM134:AO134">
    <cfRule type="expression" dxfId="8427" priority="8428">
      <formula>AW133=""</formula>
    </cfRule>
  </conditionalFormatting>
  <conditionalFormatting sqref="AW134">
    <cfRule type="expression" dxfId="8426" priority="8427">
      <formula>AW133=""</formula>
    </cfRule>
  </conditionalFormatting>
  <conditionalFormatting sqref="AP134:AV134">
    <cfRule type="expression" dxfId="8425" priority="8426">
      <formula>AW133=""</formula>
    </cfRule>
  </conditionalFormatting>
  <conditionalFormatting sqref="AY126:BI126">
    <cfRule type="expression" dxfId="8424" priority="8419">
      <formula>BI132=""</formula>
    </cfRule>
    <cfRule type="expression" dxfId="8423" priority="8420">
      <formula>BI132=6</formula>
    </cfRule>
    <cfRule type="expression" dxfId="8422" priority="8421">
      <formula>BI132=5</formula>
    </cfRule>
    <cfRule type="expression" dxfId="8421" priority="8422">
      <formula>BI132=4</formula>
    </cfRule>
    <cfRule type="expression" dxfId="8420" priority="8423">
      <formula>BI132=3</formula>
    </cfRule>
    <cfRule type="expression" dxfId="8419" priority="8424">
      <formula>BI132=2</formula>
    </cfRule>
    <cfRule type="expression" dxfId="8418" priority="8425">
      <formula>BI132=1</formula>
    </cfRule>
  </conditionalFormatting>
  <conditionalFormatting sqref="AY127:BA127">
    <cfRule type="expression" dxfId="8417" priority="8418">
      <formula>BI133=""</formula>
    </cfRule>
  </conditionalFormatting>
  <conditionalFormatting sqref="AY128:AZ128">
    <cfRule type="expression" dxfId="8416" priority="8417">
      <formula>BI133=""</formula>
    </cfRule>
  </conditionalFormatting>
  <conditionalFormatting sqref="BA128">
    <cfRule type="expression" dxfId="8415" priority="8416">
      <formula>BI133=""</formula>
    </cfRule>
  </conditionalFormatting>
  <conditionalFormatting sqref="BB127:BH127">
    <cfRule type="expression" dxfId="8414" priority="8415">
      <formula>BI133=""</formula>
    </cfRule>
  </conditionalFormatting>
  <conditionalFormatting sqref="BI127:BI130">
    <cfRule type="expression" dxfId="8413" priority="8414">
      <formula>BI133=""</formula>
    </cfRule>
  </conditionalFormatting>
  <conditionalFormatting sqref="AY129:BB129">
    <cfRule type="expression" dxfId="8412" priority="8413">
      <formula>BI133=""</formula>
    </cfRule>
  </conditionalFormatting>
  <conditionalFormatting sqref="BC129">
    <cfRule type="expression" dxfId="8411" priority="8412">
      <formula>BI133=""</formula>
    </cfRule>
  </conditionalFormatting>
  <conditionalFormatting sqref="AY130:BB130">
    <cfRule type="expression" dxfId="8410" priority="8411">
      <formula>BI133=""</formula>
    </cfRule>
  </conditionalFormatting>
  <conditionalFormatting sqref="BC130">
    <cfRule type="expression" dxfId="8409" priority="8410">
      <formula>BI133=""</formula>
    </cfRule>
  </conditionalFormatting>
  <conditionalFormatting sqref="AY131:BC131">
    <cfRule type="expression" dxfId="8408" priority="8409">
      <formula>BI133=""</formula>
    </cfRule>
  </conditionalFormatting>
  <conditionalFormatting sqref="BI131">
    <cfRule type="expression" dxfId="8407" priority="8408">
      <formula>BI133=""</formula>
    </cfRule>
  </conditionalFormatting>
  <conditionalFormatting sqref="AY132:BA132">
    <cfRule type="expression" dxfId="8406" priority="8407">
      <formula>BI133=""</formula>
    </cfRule>
  </conditionalFormatting>
  <conditionalFormatting sqref="BI132">
    <cfRule type="expression" dxfId="8405" priority="8406">
      <formula>BI133=""</formula>
    </cfRule>
  </conditionalFormatting>
  <conditionalFormatting sqref="AY133:BA133">
    <cfRule type="expression" dxfId="8404" priority="8405">
      <formula>BI133=""</formula>
    </cfRule>
  </conditionalFormatting>
  <conditionalFormatting sqref="BI133">
    <cfRule type="expression" dxfId="8403" priority="8404">
      <formula>BI133=""</formula>
    </cfRule>
  </conditionalFormatting>
  <conditionalFormatting sqref="AY134:BA134">
    <cfRule type="expression" dxfId="8402" priority="8403">
      <formula>BI133=""</formula>
    </cfRule>
  </conditionalFormatting>
  <conditionalFormatting sqref="BI134">
    <cfRule type="expression" dxfId="8401" priority="8402">
      <formula>BI133=""</formula>
    </cfRule>
  </conditionalFormatting>
  <conditionalFormatting sqref="BB134:BH134">
    <cfRule type="expression" dxfId="8400" priority="8401">
      <formula>BI133=""</formula>
    </cfRule>
  </conditionalFormatting>
  <conditionalFormatting sqref="C136:M136">
    <cfRule type="expression" dxfId="8399" priority="8394">
      <formula>M142=""</formula>
    </cfRule>
    <cfRule type="expression" dxfId="8398" priority="8395">
      <formula>M142=6</formula>
    </cfRule>
    <cfRule type="expression" dxfId="8397" priority="8396">
      <formula>M142=5</formula>
    </cfRule>
    <cfRule type="expression" dxfId="8396" priority="8397">
      <formula>M142=4</formula>
    </cfRule>
    <cfRule type="expression" dxfId="8395" priority="8398">
      <formula>M142=3</formula>
    </cfRule>
    <cfRule type="expression" dxfId="8394" priority="8399">
      <formula>M142=2</formula>
    </cfRule>
    <cfRule type="expression" dxfId="8393" priority="8400">
      <formula>M142=1</formula>
    </cfRule>
  </conditionalFormatting>
  <conditionalFormatting sqref="C137:E137">
    <cfRule type="expression" dxfId="8392" priority="8393">
      <formula>M143=""</formula>
    </cfRule>
  </conditionalFormatting>
  <conditionalFormatting sqref="C138:D138">
    <cfRule type="expression" dxfId="8391" priority="8392">
      <formula>M143=""</formula>
    </cfRule>
  </conditionalFormatting>
  <conditionalFormatting sqref="E138">
    <cfRule type="expression" dxfId="8390" priority="8391">
      <formula>M143=""</formula>
    </cfRule>
  </conditionalFormatting>
  <conditionalFormatting sqref="F137:L137">
    <cfRule type="expression" dxfId="8389" priority="8390">
      <formula>M143=""</formula>
    </cfRule>
  </conditionalFormatting>
  <conditionalFormatting sqref="M137:M140">
    <cfRule type="expression" dxfId="8388" priority="8389">
      <formula>M143=""</formula>
    </cfRule>
  </conditionalFormatting>
  <conditionalFormatting sqref="C139:F139">
    <cfRule type="expression" dxfId="8387" priority="8388">
      <formula>M143=""</formula>
    </cfRule>
  </conditionalFormatting>
  <conditionalFormatting sqref="G139">
    <cfRule type="expression" dxfId="8386" priority="8387">
      <formula>M143=""</formula>
    </cfRule>
  </conditionalFormatting>
  <conditionalFormatting sqref="C140:F140">
    <cfRule type="expression" dxfId="8385" priority="8386">
      <formula>M143=""</formula>
    </cfRule>
  </conditionalFormatting>
  <conditionalFormatting sqref="G140">
    <cfRule type="expression" dxfId="8384" priority="8385">
      <formula>M143=""</formula>
    </cfRule>
  </conditionalFormatting>
  <conditionalFormatting sqref="C141:G141">
    <cfRule type="expression" dxfId="8383" priority="8384">
      <formula>M143=""</formula>
    </cfRule>
  </conditionalFormatting>
  <conditionalFormatting sqref="M141">
    <cfRule type="expression" dxfId="8382" priority="8383">
      <formula>M143=""</formula>
    </cfRule>
  </conditionalFormatting>
  <conditionalFormatting sqref="C142:E142">
    <cfRule type="expression" dxfId="8381" priority="8382">
      <formula>M143=""</formula>
    </cfRule>
  </conditionalFormatting>
  <conditionalFormatting sqref="M142">
    <cfRule type="expression" dxfId="8380" priority="8381">
      <formula>M143=""</formula>
    </cfRule>
  </conditionalFormatting>
  <conditionalFormatting sqref="C143:E143">
    <cfRule type="expression" dxfId="8379" priority="8380">
      <formula>M143=""</formula>
    </cfRule>
  </conditionalFormatting>
  <conditionalFormatting sqref="M143">
    <cfRule type="expression" dxfId="8378" priority="8379">
      <formula>M143=""</formula>
    </cfRule>
  </conditionalFormatting>
  <conditionalFormatting sqref="C144:E144">
    <cfRule type="expression" dxfId="8377" priority="8378">
      <formula>M143=""</formula>
    </cfRule>
  </conditionalFormatting>
  <conditionalFormatting sqref="M144">
    <cfRule type="expression" dxfId="8376" priority="8377">
      <formula>M143=""</formula>
    </cfRule>
  </conditionalFormatting>
  <conditionalFormatting sqref="F144:L144">
    <cfRule type="expression" dxfId="8375" priority="8376">
      <formula>M143=""</formula>
    </cfRule>
  </conditionalFormatting>
  <conditionalFormatting sqref="C146:M146">
    <cfRule type="expression" dxfId="8374" priority="8369">
      <formula>M152=""</formula>
    </cfRule>
    <cfRule type="expression" dxfId="8373" priority="8370">
      <formula>M152=6</formula>
    </cfRule>
    <cfRule type="expression" dxfId="8372" priority="8371">
      <formula>M152=5</formula>
    </cfRule>
    <cfRule type="expression" dxfId="8371" priority="8372">
      <formula>M152=4</formula>
    </cfRule>
    <cfRule type="expression" dxfId="8370" priority="8373">
      <formula>M152=3</formula>
    </cfRule>
    <cfRule type="expression" dxfId="8369" priority="8374">
      <formula>M152=2</formula>
    </cfRule>
    <cfRule type="expression" dxfId="8368" priority="8375">
      <formula>M152=1</formula>
    </cfRule>
  </conditionalFormatting>
  <conditionalFormatting sqref="C147:E147">
    <cfRule type="expression" dxfId="8367" priority="8368">
      <formula>M153=""</formula>
    </cfRule>
  </conditionalFormatting>
  <conditionalFormatting sqref="C148:D148">
    <cfRule type="expression" dxfId="8366" priority="8367">
      <formula>M153=""</formula>
    </cfRule>
  </conditionalFormatting>
  <conditionalFormatting sqref="E148">
    <cfRule type="expression" dxfId="8365" priority="8366">
      <formula>M153=""</formula>
    </cfRule>
  </conditionalFormatting>
  <conditionalFormatting sqref="F147:L147">
    <cfRule type="expression" dxfId="8364" priority="8365">
      <formula>M153=""</formula>
    </cfRule>
  </conditionalFormatting>
  <conditionalFormatting sqref="M147:M150">
    <cfRule type="expression" dxfId="8363" priority="8364">
      <formula>M153=""</formula>
    </cfRule>
  </conditionalFormatting>
  <conditionalFormatting sqref="C149:F149">
    <cfRule type="expression" dxfId="8362" priority="8363">
      <formula>M153=""</formula>
    </cfRule>
  </conditionalFormatting>
  <conditionalFormatting sqref="G149">
    <cfRule type="expression" dxfId="8361" priority="8362">
      <formula>M153=""</formula>
    </cfRule>
  </conditionalFormatting>
  <conditionalFormatting sqref="C150:F150">
    <cfRule type="expression" dxfId="8360" priority="8361">
      <formula>M153=""</formula>
    </cfRule>
  </conditionalFormatting>
  <conditionalFormatting sqref="G150">
    <cfRule type="expression" dxfId="8359" priority="8360">
      <formula>M153=""</formula>
    </cfRule>
  </conditionalFormatting>
  <conditionalFormatting sqref="C151:G151">
    <cfRule type="expression" dxfId="8358" priority="8359">
      <formula>M153=""</formula>
    </cfRule>
  </conditionalFormatting>
  <conditionalFormatting sqref="M151">
    <cfRule type="expression" dxfId="8357" priority="8358">
      <formula>M153=""</formula>
    </cfRule>
  </conditionalFormatting>
  <conditionalFormatting sqref="C152:E152">
    <cfRule type="expression" dxfId="8356" priority="8357">
      <formula>M153=""</formula>
    </cfRule>
  </conditionalFormatting>
  <conditionalFormatting sqref="M152">
    <cfRule type="expression" dxfId="8355" priority="8356">
      <formula>M153=""</formula>
    </cfRule>
  </conditionalFormatting>
  <conditionalFormatting sqref="C153:E153">
    <cfRule type="expression" dxfId="8354" priority="8355">
      <formula>M153=""</formula>
    </cfRule>
  </conditionalFormatting>
  <conditionalFormatting sqref="M153">
    <cfRule type="expression" dxfId="8353" priority="8354">
      <formula>M153=""</formula>
    </cfRule>
  </conditionalFormatting>
  <conditionalFormatting sqref="C154:E154">
    <cfRule type="expression" dxfId="8352" priority="8353">
      <formula>M153=""</formula>
    </cfRule>
  </conditionalFormatting>
  <conditionalFormatting sqref="M154">
    <cfRule type="expression" dxfId="8351" priority="8352">
      <formula>M153=""</formula>
    </cfRule>
  </conditionalFormatting>
  <conditionalFormatting sqref="F154:L154">
    <cfRule type="expression" dxfId="8350" priority="8351">
      <formula>M153=""</formula>
    </cfRule>
  </conditionalFormatting>
  <conditionalFormatting sqref="C156:M156">
    <cfRule type="expression" dxfId="8349" priority="8344">
      <formula>M162=""</formula>
    </cfRule>
    <cfRule type="expression" dxfId="8348" priority="8345">
      <formula>M162=6</formula>
    </cfRule>
    <cfRule type="expression" dxfId="8347" priority="8346">
      <formula>M162=5</formula>
    </cfRule>
    <cfRule type="expression" dxfId="8346" priority="8347">
      <formula>M162=4</formula>
    </cfRule>
    <cfRule type="expression" dxfId="8345" priority="8348">
      <formula>M162=3</formula>
    </cfRule>
    <cfRule type="expression" dxfId="8344" priority="8349">
      <formula>M162=2</formula>
    </cfRule>
    <cfRule type="expression" dxfId="8343" priority="8350">
      <formula>M162=1</formula>
    </cfRule>
  </conditionalFormatting>
  <conditionalFormatting sqref="C157:E157">
    <cfRule type="expression" dxfId="8342" priority="8343">
      <formula>M163=""</formula>
    </cfRule>
  </conditionalFormatting>
  <conditionalFormatting sqref="C158:D158">
    <cfRule type="expression" dxfId="8341" priority="8342">
      <formula>M163=""</formula>
    </cfRule>
  </conditionalFormatting>
  <conditionalFormatting sqref="E158">
    <cfRule type="expression" dxfId="8340" priority="8341">
      <formula>M163=""</formula>
    </cfRule>
  </conditionalFormatting>
  <conditionalFormatting sqref="F157:L157">
    <cfRule type="expression" dxfId="8339" priority="8340">
      <formula>M163=""</formula>
    </cfRule>
  </conditionalFormatting>
  <conditionalFormatting sqref="M157:M160">
    <cfRule type="expression" dxfId="8338" priority="8339">
      <formula>M163=""</formula>
    </cfRule>
  </conditionalFormatting>
  <conditionalFormatting sqref="C159:F159">
    <cfRule type="expression" dxfId="8337" priority="8338">
      <formula>M163=""</formula>
    </cfRule>
  </conditionalFormatting>
  <conditionalFormatting sqref="G159">
    <cfRule type="expression" dxfId="8336" priority="8337">
      <formula>M163=""</formula>
    </cfRule>
  </conditionalFormatting>
  <conditionalFormatting sqref="C160:F160">
    <cfRule type="expression" dxfId="8335" priority="8336">
      <formula>M163=""</formula>
    </cfRule>
  </conditionalFormatting>
  <conditionalFormatting sqref="G160">
    <cfRule type="expression" dxfId="8334" priority="8335">
      <formula>M163=""</formula>
    </cfRule>
  </conditionalFormatting>
  <conditionalFormatting sqref="C161:G161">
    <cfRule type="expression" dxfId="8333" priority="8334">
      <formula>M163=""</formula>
    </cfRule>
  </conditionalFormatting>
  <conditionalFormatting sqref="M161">
    <cfRule type="expression" dxfId="8332" priority="8333">
      <formula>M163=""</formula>
    </cfRule>
  </conditionalFormatting>
  <conditionalFormatting sqref="C162:E162">
    <cfRule type="expression" dxfId="8331" priority="8332">
      <formula>M163=""</formula>
    </cfRule>
  </conditionalFormatting>
  <conditionalFormatting sqref="M162">
    <cfRule type="expression" dxfId="8330" priority="8331">
      <formula>M163=""</formula>
    </cfRule>
  </conditionalFormatting>
  <conditionalFormatting sqref="C163:E163">
    <cfRule type="expression" dxfId="8329" priority="8330">
      <formula>M163=""</formula>
    </cfRule>
  </conditionalFormatting>
  <conditionalFormatting sqref="M163">
    <cfRule type="expression" dxfId="8328" priority="8329">
      <formula>M163=""</formula>
    </cfRule>
  </conditionalFormatting>
  <conditionalFormatting sqref="C164:E164">
    <cfRule type="expression" dxfId="8327" priority="8328">
      <formula>M163=""</formula>
    </cfRule>
  </conditionalFormatting>
  <conditionalFormatting sqref="M164">
    <cfRule type="expression" dxfId="8326" priority="8327">
      <formula>M163=""</formula>
    </cfRule>
  </conditionalFormatting>
  <conditionalFormatting sqref="F164:L164">
    <cfRule type="expression" dxfId="8325" priority="8326">
      <formula>M163=""</formula>
    </cfRule>
  </conditionalFormatting>
  <conditionalFormatting sqref="O136:Y136">
    <cfRule type="expression" dxfId="8324" priority="8319">
      <formula>Y142=""</formula>
    </cfRule>
    <cfRule type="expression" dxfId="8323" priority="8320">
      <formula>Y142=6</formula>
    </cfRule>
    <cfRule type="expression" dxfId="8322" priority="8321">
      <formula>Y142=5</formula>
    </cfRule>
    <cfRule type="expression" dxfId="8321" priority="8322">
      <formula>Y142=4</formula>
    </cfRule>
    <cfRule type="expression" dxfId="8320" priority="8323">
      <formula>Y142=3</formula>
    </cfRule>
    <cfRule type="expression" dxfId="8319" priority="8324">
      <formula>Y142=2</formula>
    </cfRule>
    <cfRule type="expression" dxfId="8318" priority="8325">
      <formula>Y142=1</formula>
    </cfRule>
  </conditionalFormatting>
  <conditionalFormatting sqref="O137:Q137">
    <cfRule type="expression" dxfId="8317" priority="8318">
      <formula>Y143=""</formula>
    </cfRule>
  </conditionalFormatting>
  <conditionalFormatting sqref="O138:P138">
    <cfRule type="expression" dxfId="8316" priority="8317">
      <formula>Y143=""</formula>
    </cfRule>
  </conditionalFormatting>
  <conditionalFormatting sqref="Q138">
    <cfRule type="expression" dxfId="8315" priority="8316">
      <formula>Y143=""</formula>
    </cfRule>
  </conditionalFormatting>
  <conditionalFormatting sqref="R137:X137">
    <cfRule type="expression" dxfId="8314" priority="8315">
      <formula>Y143=""</formula>
    </cfRule>
  </conditionalFormatting>
  <conditionalFormatting sqref="Y137:Y140">
    <cfRule type="expression" dxfId="8313" priority="8314">
      <formula>Y143=""</formula>
    </cfRule>
  </conditionalFormatting>
  <conditionalFormatting sqref="O139:R139">
    <cfRule type="expression" dxfId="8312" priority="8313">
      <formula>Y143=""</formula>
    </cfRule>
  </conditionalFormatting>
  <conditionalFormatting sqref="S139">
    <cfRule type="expression" dxfId="8311" priority="8312">
      <formula>Y143=""</formula>
    </cfRule>
  </conditionalFormatting>
  <conditionalFormatting sqref="O140:R140">
    <cfRule type="expression" dxfId="8310" priority="8311">
      <formula>Y143=""</formula>
    </cfRule>
  </conditionalFormatting>
  <conditionalFormatting sqref="S140">
    <cfRule type="expression" dxfId="8309" priority="8310">
      <formula>Y143=""</formula>
    </cfRule>
  </conditionalFormatting>
  <conditionalFormatting sqref="O141:S141">
    <cfRule type="expression" dxfId="8308" priority="8309">
      <formula>Y143=""</formula>
    </cfRule>
  </conditionalFormatting>
  <conditionalFormatting sqref="Y141">
    <cfRule type="expression" dxfId="8307" priority="8308">
      <formula>Y143=""</formula>
    </cfRule>
  </conditionalFormatting>
  <conditionalFormatting sqref="O142:Q142">
    <cfRule type="expression" dxfId="8306" priority="8307">
      <formula>Y143=""</formula>
    </cfRule>
  </conditionalFormatting>
  <conditionalFormatting sqref="Y142">
    <cfRule type="expression" dxfId="8305" priority="8306">
      <formula>Y143=""</formula>
    </cfRule>
  </conditionalFormatting>
  <conditionalFormatting sqref="O143:Q143">
    <cfRule type="expression" dxfId="8304" priority="8305">
      <formula>Y143=""</formula>
    </cfRule>
  </conditionalFormatting>
  <conditionalFormatting sqref="Y143">
    <cfRule type="expression" dxfId="8303" priority="8304">
      <formula>Y143=""</formula>
    </cfRule>
  </conditionalFormatting>
  <conditionalFormatting sqref="O144:Q144">
    <cfRule type="expression" dxfId="8302" priority="8303">
      <formula>Y143=""</formula>
    </cfRule>
  </conditionalFormatting>
  <conditionalFormatting sqref="Y144">
    <cfRule type="expression" dxfId="8301" priority="8302">
      <formula>Y143=""</formula>
    </cfRule>
  </conditionalFormatting>
  <conditionalFormatting sqref="R144:X144">
    <cfRule type="expression" dxfId="8300" priority="8301">
      <formula>Y143=""</formula>
    </cfRule>
  </conditionalFormatting>
  <conditionalFormatting sqref="AA136:AK136">
    <cfRule type="expression" dxfId="8299" priority="8294">
      <formula>AK142=""</formula>
    </cfRule>
    <cfRule type="expression" dxfId="8298" priority="8295">
      <formula>AK142=6</formula>
    </cfRule>
    <cfRule type="expression" dxfId="8297" priority="8296">
      <formula>AK142=5</formula>
    </cfRule>
    <cfRule type="expression" dxfId="8296" priority="8297">
      <formula>AK142=4</formula>
    </cfRule>
    <cfRule type="expression" dxfId="8295" priority="8298">
      <formula>AK142=3</formula>
    </cfRule>
    <cfRule type="expression" dxfId="8294" priority="8299">
      <formula>AK142=2</formula>
    </cfRule>
    <cfRule type="expression" dxfId="8293" priority="8300">
      <formula>AK142=1</formula>
    </cfRule>
  </conditionalFormatting>
  <conditionalFormatting sqref="AA137:AC137">
    <cfRule type="expression" dxfId="8292" priority="8293">
      <formula>AK143=""</formula>
    </cfRule>
  </conditionalFormatting>
  <conditionalFormatting sqref="AA138:AB138">
    <cfRule type="expression" dxfId="8291" priority="8292">
      <formula>AK143=""</formula>
    </cfRule>
  </conditionalFormatting>
  <conditionalFormatting sqref="AC138">
    <cfRule type="expression" dxfId="8290" priority="8291">
      <formula>AK143=""</formula>
    </cfRule>
  </conditionalFormatting>
  <conditionalFormatting sqref="AD137:AJ137">
    <cfRule type="expression" dxfId="8289" priority="8290">
      <formula>AK143=""</formula>
    </cfRule>
  </conditionalFormatting>
  <conditionalFormatting sqref="AK137:AK140">
    <cfRule type="expression" dxfId="8288" priority="8289">
      <formula>AK143=""</formula>
    </cfRule>
  </conditionalFormatting>
  <conditionalFormatting sqref="AA139:AD139">
    <cfRule type="expression" dxfId="8287" priority="8288">
      <formula>AK143=""</formula>
    </cfRule>
  </conditionalFormatting>
  <conditionalFormatting sqref="AE139">
    <cfRule type="expression" dxfId="8286" priority="8287">
      <formula>AK143=""</formula>
    </cfRule>
  </conditionalFormatting>
  <conditionalFormatting sqref="AA140:AD140">
    <cfRule type="expression" dxfId="8285" priority="8286">
      <formula>AK143=""</formula>
    </cfRule>
  </conditionalFormatting>
  <conditionalFormatting sqref="AE140">
    <cfRule type="expression" dxfId="8284" priority="8285">
      <formula>AK143=""</formula>
    </cfRule>
  </conditionalFormatting>
  <conditionalFormatting sqref="AA141:AE141">
    <cfRule type="expression" dxfId="8283" priority="8284">
      <formula>AK143=""</formula>
    </cfRule>
  </conditionalFormatting>
  <conditionalFormatting sqref="AK141">
    <cfRule type="expression" dxfId="8282" priority="8283">
      <formula>AK143=""</formula>
    </cfRule>
  </conditionalFormatting>
  <conditionalFormatting sqref="AA142:AC142">
    <cfRule type="expression" dxfId="8281" priority="8282">
      <formula>AK143=""</formula>
    </cfRule>
  </conditionalFormatting>
  <conditionalFormatting sqref="AK142">
    <cfRule type="expression" dxfId="8280" priority="8281">
      <formula>AK143=""</formula>
    </cfRule>
  </conditionalFormatting>
  <conditionalFormatting sqref="AA143:AC143">
    <cfRule type="expression" dxfId="8279" priority="8280">
      <formula>AK143=""</formula>
    </cfRule>
  </conditionalFormatting>
  <conditionalFormatting sqref="AK143">
    <cfRule type="expression" dxfId="8278" priority="8279">
      <formula>AK143=""</formula>
    </cfRule>
  </conditionalFormatting>
  <conditionalFormatting sqref="AA144:AC144">
    <cfRule type="expression" dxfId="8277" priority="8278">
      <formula>AK143=""</formula>
    </cfRule>
  </conditionalFormatting>
  <conditionalFormatting sqref="AK144">
    <cfRule type="expression" dxfId="8276" priority="8277">
      <formula>AK143=""</formula>
    </cfRule>
  </conditionalFormatting>
  <conditionalFormatting sqref="AD144:AJ144">
    <cfRule type="expression" dxfId="8275" priority="8276">
      <formula>AK143=""</formula>
    </cfRule>
  </conditionalFormatting>
  <conditionalFormatting sqref="AM136:AW136">
    <cfRule type="expression" dxfId="8274" priority="8269">
      <formula>AW142=""</formula>
    </cfRule>
    <cfRule type="expression" dxfId="8273" priority="8270">
      <formula>AW142=6</formula>
    </cfRule>
    <cfRule type="expression" dxfId="8272" priority="8271">
      <formula>AW142=5</formula>
    </cfRule>
    <cfRule type="expression" dxfId="8271" priority="8272">
      <formula>AW142=4</formula>
    </cfRule>
    <cfRule type="expression" dxfId="8270" priority="8273">
      <formula>AW142=3</formula>
    </cfRule>
    <cfRule type="expression" dxfId="8269" priority="8274">
      <formula>AW142=2</formula>
    </cfRule>
    <cfRule type="expression" dxfId="8268" priority="8275">
      <formula>AW142=1</formula>
    </cfRule>
  </conditionalFormatting>
  <conditionalFormatting sqref="AM137:AO137">
    <cfRule type="expression" dxfId="8267" priority="8268">
      <formula>AW143=""</formula>
    </cfRule>
  </conditionalFormatting>
  <conditionalFormatting sqref="AM138:AN138">
    <cfRule type="expression" dxfId="8266" priority="8267">
      <formula>AW143=""</formula>
    </cfRule>
  </conditionalFormatting>
  <conditionalFormatting sqref="AO138">
    <cfRule type="expression" dxfId="8265" priority="8266">
      <formula>AW143=""</formula>
    </cfRule>
  </conditionalFormatting>
  <conditionalFormatting sqref="AP137:AV137">
    <cfRule type="expression" dxfId="8264" priority="8265">
      <formula>AW143=""</formula>
    </cfRule>
  </conditionalFormatting>
  <conditionalFormatting sqref="AW137:AW140">
    <cfRule type="expression" dxfId="8263" priority="8264">
      <formula>AW143=""</formula>
    </cfRule>
  </conditionalFormatting>
  <conditionalFormatting sqref="AM139:AP139">
    <cfRule type="expression" dxfId="8262" priority="8263">
      <formula>AW143=""</formula>
    </cfRule>
  </conditionalFormatting>
  <conditionalFormatting sqref="AQ139">
    <cfRule type="expression" dxfId="8261" priority="8262">
      <formula>AW143=""</formula>
    </cfRule>
  </conditionalFormatting>
  <conditionalFormatting sqref="AM140:AP140">
    <cfRule type="expression" dxfId="8260" priority="8261">
      <formula>AW143=""</formula>
    </cfRule>
  </conditionalFormatting>
  <conditionalFormatting sqref="AQ140">
    <cfRule type="expression" dxfId="8259" priority="8260">
      <formula>AW143=""</formula>
    </cfRule>
  </conditionalFormatting>
  <conditionalFormatting sqref="AM141:AQ141">
    <cfRule type="expression" dxfId="8258" priority="8259">
      <formula>AW143=""</formula>
    </cfRule>
  </conditionalFormatting>
  <conditionalFormatting sqref="AW141">
    <cfRule type="expression" dxfId="8257" priority="8258">
      <formula>AW143=""</formula>
    </cfRule>
  </conditionalFormatting>
  <conditionalFormatting sqref="AM142:AO142">
    <cfRule type="expression" dxfId="8256" priority="8257">
      <formula>AW143=""</formula>
    </cfRule>
  </conditionalFormatting>
  <conditionalFormatting sqref="AW142">
    <cfRule type="expression" dxfId="8255" priority="8256">
      <formula>AW143=""</formula>
    </cfRule>
  </conditionalFormatting>
  <conditionalFormatting sqref="AM143:AO143">
    <cfRule type="expression" dxfId="8254" priority="8255">
      <formula>AW143=""</formula>
    </cfRule>
  </conditionalFormatting>
  <conditionalFormatting sqref="AW143">
    <cfRule type="expression" dxfId="8253" priority="8254">
      <formula>AW143=""</formula>
    </cfRule>
  </conditionalFormatting>
  <conditionalFormatting sqref="AM144:AO144">
    <cfRule type="expression" dxfId="8252" priority="8253">
      <formula>AW143=""</formula>
    </cfRule>
  </conditionalFormatting>
  <conditionalFormatting sqref="AW144">
    <cfRule type="expression" dxfId="8251" priority="8252">
      <formula>AW143=""</formula>
    </cfRule>
  </conditionalFormatting>
  <conditionalFormatting sqref="AP144:AV144">
    <cfRule type="expression" dxfId="8250" priority="8251">
      <formula>AW143=""</formula>
    </cfRule>
  </conditionalFormatting>
  <conditionalFormatting sqref="AY136:BI136">
    <cfRule type="expression" dxfId="8249" priority="8244">
      <formula>BI142=""</formula>
    </cfRule>
    <cfRule type="expression" dxfId="8248" priority="8245">
      <formula>BI142=6</formula>
    </cfRule>
    <cfRule type="expression" dxfId="8247" priority="8246">
      <formula>BI142=5</formula>
    </cfRule>
    <cfRule type="expression" dxfId="8246" priority="8247">
      <formula>BI142=4</formula>
    </cfRule>
    <cfRule type="expression" dxfId="8245" priority="8248">
      <formula>BI142=3</formula>
    </cfRule>
    <cfRule type="expression" dxfId="8244" priority="8249">
      <formula>BI142=2</formula>
    </cfRule>
    <cfRule type="expression" dxfId="8243" priority="8250">
      <formula>BI142=1</formula>
    </cfRule>
  </conditionalFormatting>
  <conditionalFormatting sqref="AY137:BA137">
    <cfRule type="expression" dxfId="8242" priority="8243">
      <formula>BI143=""</formula>
    </cfRule>
  </conditionalFormatting>
  <conditionalFormatting sqref="AY138:AZ138">
    <cfRule type="expression" dxfId="8241" priority="8242">
      <formula>BI143=""</formula>
    </cfRule>
  </conditionalFormatting>
  <conditionalFormatting sqref="BA138">
    <cfRule type="expression" dxfId="8240" priority="8241">
      <formula>BI143=""</formula>
    </cfRule>
  </conditionalFormatting>
  <conditionalFormatting sqref="BB137:BH137">
    <cfRule type="expression" dxfId="8239" priority="8240">
      <formula>BI143=""</formula>
    </cfRule>
  </conditionalFormatting>
  <conditionalFormatting sqref="BI137:BI140">
    <cfRule type="expression" dxfId="8238" priority="8239">
      <formula>BI143=""</formula>
    </cfRule>
  </conditionalFormatting>
  <conditionalFormatting sqref="AY139:BB139">
    <cfRule type="expression" dxfId="8237" priority="8238">
      <formula>BI143=""</formula>
    </cfRule>
  </conditionalFormatting>
  <conditionalFormatting sqref="BC139">
    <cfRule type="expression" dxfId="8236" priority="8237">
      <formula>BI143=""</formula>
    </cfRule>
  </conditionalFormatting>
  <conditionalFormatting sqref="AY140:BB140">
    <cfRule type="expression" dxfId="8235" priority="8236">
      <formula>BI143=""</formula>
    </cfRule>
  </conditionalFormatting>
  <conditionalFormatting sqref="BC140">
    <cfRule type="expression" dxfId="8234" priority="8235">
      <formula>BI143=""</formula>
    </cfRule>
  </conditionalFormatting>
  <conditionalFormatting sqref="AY141:BC141">
    <cfRule type="expression" dxfId="8233" priority="8234">
      <formula>BI143=""</formula>
    </cfRule>
  </conditionalFormatting>
  <conditionalFormatting sqref="BI141">
    <cfRule type="expression" dxfId="8232" priority="8233">
      <formula>BI143=""</formula>
    </cfRule>
  </conditionalFormatting>
  <conditionalFormatting sqref="AY142:BA142">
    <cfRule type="expression" dxfId="8231" priority="8232">
      <formula>BI143=""</formula>
    </cfRule>
  </conditionalFormatting>
  <conditionalFormatting sqref="BI142">
    <cfRule type="expression" dxfId="8230" priority="8231">
      <formula>BI143=""</formula>
    </cfRule>
  </conditionalFormatting>
  <conditionalFormatting sqref="AY143:BA143">
    <cfRule type="expression" dxfId="8229" priority="8230">
      <formula>BI143=""</formula>
    </cfRule>
  </conditionalFormatting>
  <conditionalFormatting sqref="BI143">
    <cfRule type="expression" dxfId="8228" priority="8229">
      <formula>BI143=""</formula>
    </cfRule>
  </conditionalFormatting>
  <conditionalFormatting sqref="AY144:BA144">
    <cfRule type="expression" dxfId="8227" priority="8228">
      <formula>BI143=""</formula>
    </cfRule>
  </conditionalFormatting>
  <conditionalFormatting sqref="BI144">
    <cfRule type="expression" dxfId="8226" priority="8227">
      <formula>BI143=""</formula>
    </cfRule>
  </conditionalFormatting>
  <conditionalFormatting sqref="BB144:BH144">
    <cfRule type="expression" dxfId="8225" priority="8226">
      <formula>BI143=""</formula>
    </cfRule>
  </conditionalFormatting>
  <conditionalFormatting sqref="O146:Y146">
    <cfRule type="expression" dxfId="8224" priority="8219">
      <formula>Y152=""</formula>
    </cfRule>
    <cfRule type="expression" dxfId="8223" priority="8220">
      <formula>Y152=6</formula>
    </cfRule>
    <cfRule type="expression" dxfId="8222" priority="8221">
      <formula>Y152=5</formula>
    </cfRule>
    <cfRule type="expression" dxfId="8221" priority="8222">
      <formula>Y152=4</formula>
    </cfRule>
    <cfRule type="expression" dxfId="8220" priority="8223">
      <formula>Y152=3</formula>
    </cfRule>
    <cfRule type="expression" dxfId="8219" priority="8224">
      <formula>Y152=2</formula>
    </cfRule>
    <cfRule type="expression" dxfId="8218" priority="8225">
      <formula>Y152=1</formula>
    </cfRule>
  </conditionalFormatting>
  <conditionalFormatting sqref="O147:Q147">
    <cfRule type="expression" dxfId="8217" priority="8218">
      <formula>Y153=""</formula>
    </cfRule>
  </conditionalFormatting>
  <conditionalFormatting sqref="O148:P148">
    <cfRule type="expression" dxfId="8216" priority="8217">
      <formula>Y153=""</formula>
    </cfRule>
  </conditionalFormatting>
  <conditionalFormatting sqref="Q148">
    <cfRule type="expression" dxfId="8215" priority="8216">
      <formula>Y153=""</formula>
    </cfRule>
  </conditionalFormatting>
  <conditionalFormatting sqref="R147:X147">
    <cfRule type="expression" dxfId="8214" priority="8215">
      <formula>Y153=""</formula>
    </cfRule>
  </conditionalFormatting>
  <conditionalFormatting sqref="Y147:Y150">
    <cfRule type="expression" dxfId="8213" priority="8214">
      <formula>Y153=""</formula>
    </cfRule>
  </conditionalFormatting>
  <conditionalFormatting sqref="O149:R149">
    <cfRule type="expression" dxfId="8212" priority="8213">
      <formula>Y153=""</formula>
    </cfRule>
  </conditionalFormatting>
  <conditionalFormatting sqref="S149">
    <cfRule type="expression" dxfId="8211" priority="8212">
      <formula>Y153=""</formula>
    </cfRule>
  </conditionalFormatting>
  <conditionalFormatting sqref="O150:R150">
    <cfRule type="expression" dxfId="8210" priority="8211">
      <formula>Y153=""</formula>
    </cfRule>
  </conditionalFormatting>
  <conditionalFormatting sqref="S150">
    <cfRule type="expression" dxfId="8209" priority="8210">
      <formula>Y153=""</formula>
    </cfRule>
  </conditionalFormatting>
  <conditionalFormatting sqref="O151:S151">
    <cfRule type="expression" dxfId="8208" priority="8209">
      <formula>Y153=""</formula>
    </cfRule>
  </conditionalFormatting>
  <conditionalFormatting sqref="Y151">
    <cfRule type="expression" dxfId="8207" priority="8208">
      <formula>Y153=""</formula>
    </cfRule>
  </conditionalFormatting>
  <conditionalFormatting sqref="O152:Q152">
    <cfRule type="expression" dxfId="8206" priority="8207">
      <formula>Y153=""</formula>
    </cfRule>
  </conditionalFormatting>
  <conditionalFormatting sqref="Y152">
    <cfRule type="expression" dxfId="8205" priority="8206">
      <formula>Y153=""</formula>
    </cfRule>
  </conditionalFormatting>
  <conditionalFormatting sqref="O153:Q153">
    <cfRule type="expression" dxfId="8204" priority="8205">
      <formula>Y153=""</formula>
    </cfRule>
  </conditionalFormatting>
  <conditionalFormatting sqref="Y153">
    <cfRule type="expression" dxfId="8203" priority="8204">
      <formula>Y153=""</formula>
    </cfRule>
  </conditionalFormatting>
  <conditionalFormatting sqref="O154:Q154">
    <cfRule type="expression" dxfId="8202" priority="8203">
      <formula>Y153=""</formula>
    </cfRule>
  </conditionalFormatting>
  <conditionalFormatting sqref="Y154">
    <cfRule type="expression" dxfId="8201" priority="8202">
      <formula>Y153=""</formula>
    </cfRule>
  </conditionalFormatting>
  <conditionalFormatting sqref="R154:X154">
    <cfRule type="expression" dxfId="8200" priority="8201">
      <formula>Y153=""</formula>
    </cfRule>
  </conditionalFormatting>
  <conditionalFormatting sqref="AA146:AK146">
    <cfRule type="expression" dxfId="8199" priority="8194">
      <formula>AK152=""</formula>
    </cfRule>
    <cfRule type="expression" dxfId="8198" priority="8195">
      <formula>AK152=6</formula>
    </cfRule>
    <cfRule type="expression" dxfId="8197" priority="8196">
      <formula>AK152=5</formula>
    </cfRule>
    <cfRule type="expression" dxfId="8196" priority="8197">
      <formula>AK152=4</formula>
    </cfRule>
    <cfRule type="expression" dxfId="8195" priority="8198">
      <formula>AK152=3</formula>
    </cfRule>
    <cfRule type="expression" dxfId="8194" priority="8199">
      <formula>AK152=2</formula>
    </cfRule>
    <cfRule type="expression" dxfId="8193" priority="8200">
      <formula>AK152=1</formula>
    </cfRule>
  </conditionalFormatting>
  <conditionalFormatting sqref="AA147:AC147">
    <cfRule type="expression" dxfId="8192" priority="8193">
      <formula>AK153=""</formula>
    </cfRule>
  </conditionalFormatting>
  <conditionalFormatting sqref="AA148:AB148">
    <cfRule type="expression" dxfId="8191" priority="8192">
      <formula>AK153=""</formula>
    </cfRule>
  </conditionalFormatting>
  <conditionalFormatting sqref="AC148">
    <cfRule type="expression" dxfId="8190" priority="8191">
      <formula>AK153=""</formula>
    </cfRule>
  </conditionalFormatting>
  <conditionalFormatting sqref="AD147:AJ147">
    <cfRule type="expression" dxfId="8189" priority="8190">
      <formula>AK153=""</formula>
    </cfRule>
  </conditionalFormatting>
  <conditionalFormatting sqref="AK147:AK150">
    <cfRule type="expression" dxfId="8188" priority="8189">
      <formula>AK153=""</formula>
    </cfRule>
  </conditionalFormatting>
  <conditionalFormatting sqref="AA149:AD149">
    <cfRule type="expression" dxfId="8187" priority="8188">
      <formula>AK153=""</formula>
    </cfRule>
  </conditionalFormatting>
  <conditionalFormatting sqref="AE149">
    <cfRule type="expression" dxfId="8186" priority="8187">
      <formula>AK153=""</formula>
    </cfRule>
  </conditionalFormatting>
  <conditionalFormatting sqref="AA150:AD150">
    <cfRule type="expression" dxfId="8185" priority="8186">
      <formula>AK153=""</formula>
    </cfRule>
  </conditionalFormatting>
  <conditionalFormatting sqref="AE150">
    <cfRule type="expression" dxfId="8184" priority="8185">
      <formula>AK153=""</formula>
    </cfRule>
  </conditionalFormatting>
  <conditionalFormatting sqref="AA151:AE151">
    <cfRule type="expression" dxfId="8183" priority="8184">
      <formula>AK153=""</formula>
    </cfRule>
  </conditionalFormatting>
  <conditionalFormatting sqref="AK151">
    <cfRule type="expression" dxfId="8182" priority="8183">
      <formula>AK153=""</formula>
    </cfRule>
  </conditionalFormatting>
  <conditionalFormatting sqref="AA152:AC152">
    <cfRule type="expression" dxfId="8181" priority="8182">
      <formula>AK153=""</formula>
    </cfRule>
  </conditionalFormatting>
  <conditionalFormatting sqref="AK152">
    <cfRule type="expression" dxfId="8180" priority="8181">
      <formula>AK153=""</formula>
    </cfRule>
  </conditionalFormatting>
  <conditionalFormatting sqref="AA153:AC153">
    <cfRule type="expression" dxfId="8179" priority="8180">
      <formula>AK153=""</formula>
    </cfRule>
  </conditionalFormatting>
  <conditionalFormatting sqref="AK153">
    <cfRule type="expression" dxfId="8178" priority="8179">
      <formula>AK153=""</formula>
    </cfRule>
  </conditionalFormatting>
  <conditionalFormatting sqref="AA154:AC154">
    <cfRule type="expression" dxfId="8177" priority="8178">
      <formula>AK153=""</formula>
    </cfRule>
  </conditionalFormatting>
  <conditionalFormatting sqref="AK154">
    <cfRule type="expression" dxfId="8176" priority="8177">
      <formula>AK153=""</formula>
    </cfRule>
  </conditionalFormatting>
  <conditionalFormatting sqref="AD154:AJ154">
    <cfRule type="expression" dxfId="8175" priority="8176">
      <formula>AK153=""</formula>
    </cfRule>
  </conditionalFormatting>
  <conditionalFormatting sqref="AM146:AW146">
    <cfRule type="expression" dxfId="8174" priority="8169">
      <formula>AW152=""</formula>
    </cfRule>
    <cfRule type="expression" dxfId="8173" priority="8170">
      <formula>AW152=6</formula>
    </cfRule>
    <cfRule type="expression" dxfId="8172" priority="8171">
      <formula>AW152=5</formula>
    </cfRule>
    <cfRule type="expression" dxfId="8171" priority="8172">
      <formula>AW152=4</formula>
    </cfRule>
    <cfRule type="expression" dxfId="8170" priority="8173">
      <formula>AW152=3</formula>
    </cfRule>
    <cfRule type="expression" dxfId="8169" priority="8174">
      <formula>AW152=2</formula>
    </cfRule>
    <cfRule type="expression" dxfId="8168" priority="8175">
      <formula>AW152=1</formula>
    </cfRule>
  </conditionalFormatting>
  <conditionalFormatting sqref="AM147:AO147">
    <cfRule type="expression" dxfId="8167" priority="8168">
      <formula>AW153=""</formula>
    </cfRule>
  </conditionalFormatting>
  <conditionalFormatting sqref="AM148:AN148">
    <cfRule type="expression" dxfId="8166" priority="8167">
      <formula>AW153=""</formula>
    </cfRule>
  </conditionalFormatting>
  <conditionalFormatting sqref="AO148">
    <cfRule type="expression" dxfId="8165" priority="8166">
      <formula>AW153=""</formula>
    </cfRule>
  </conditionalFormatting>
  <conditionalFormatting sqref="AP147:AV147">
    <cfRule type="expression" dxfId="8164" priority="8165">
      <formula>AW153=""</formula>
    </cfRule>
  </conditionalFormatting>
  <conditionalFormatting sqref="AW147:AW150">
    <cfRule type="expression" dxfId="8163" priority="8164">
      <formula>AW153=""</formula>
    </cfRule>
  </conditionalFormatting>
  <conditionalFormatting sqref="AM149:AP149">
    <cfRule type="expression" dxfId="8162" priority="8163">
      <formula>AW153=""</formula>
    </cfRule>
  </conditionalFormatting>
  <conditionalFormatting sqref="AQ149">
    <cfRule type="expression" dxfId="8161" priority="8162">
      <formula>AW153=""</formula>
    </cfRule>
  </conditionalFormatting>
  <conditionalFormatting sqref="AM150:AP150">
    <cfRule type="expression" dxfId="8160" priority="8161">
      <formula>AW153=""</formula>
    </cfRule>
  </conditionalFormatting>
  <conditionalFormatting sqref="AQ150">
    <cfRule type="expression" dxfId="8159" priority="8160">
      <formula>AW153=""</formula>
    </cfRule>
  </conditionalFormatting>
  <conditionalFormatting sqref="AM151:AQ151">
    <cfRule type="expression" dxfId="8158" priority="8159">
      <formula>AW153=""</formula>
    </cfRule>
  </conditionalFormatting>
  <conditionalFormatting sqref="AW151">
    <cfRule type="expression" dxfId="8157" priority="8158">
      <formula>AW153=""</formula>
    </cfRule>
  </conditionalFormatting>
  <conditionalFormatting sqref="AM152:AO152">
    <cfRule type="expression" dxfId="8156" priority="8157">
      <formula>AW153=""</formula>
    </cfRule>
  </conditionalFormatting>
  <conditionalFormatting sqref="AW152">
    <cfRule type="expression" dxfId="8155" priority="8156">
      <formula>AW153=""</formula>
    </cfRule>
  </conditionalFormatting>
  <conditionalFormatting sqref="AM153:AO153">
    <cfRule type="expression" dxfId="8154" priority="8155">
      <formula>AW153=""</formula>
    </cfRule>
  </conditionalFormatting>
  <conditionalFormatting sqref="AW153">
    <cfRule type="expression" dxfId="8153" priority="8154">
      <formula>AW153=""</formula>
    </cfRule>
  </conditionalFormatting>
  <conditionalFormatting sqref="AM154:AO154">
    <cfRule type="expression" dxfId="8152" priority="8153">
      <formula>AW153=""</formula>
    </cfRule>
  </conditionalFormatting>
  <conditionalFormatting sqref="AW154">
    <cfRule type="expression" dxfId="8151" priority="8152">
      <formula>AW153=""</formula>
    </cfRule>
  </conditionalFormatting>
  <conditionalFormatting sqref="AP154:AV154">
    <cfRule type="expression" dxfId="8150" priority="8151">
      <formula>AW153=""</formula>
    </cfRule>
  </conditionalFormatting>
  <conditionalFormatting sqref="AY146:BI146">
    <cfRule type="expression" dxfId="8149" priority="8144">
      <formula>BI152=""</formula>
    </cfRule>
    <cfRule type="expression" dxfId="8148" priority="8145">
      <formula>BI152=6</formula>
    </cfRule>
    <cfRule type="expression" dxfId="8147" priority="8146">
      <formula>BI152=5</formula>
    </cfRule>
    <cfRule type="expression" dxfId="8146" priority="8147">
      <formula>BI152=4</formula>
    </cfRule>
    <cfRule type="expression" dxfId="8145" priority="8148">
      <formula>BI152=3</formula>
    </cfRule>
    <cfRule type="expression" dxfId="8144" priority="8149">
      <formula>BI152=2</formula>
    </cfRule>
    <cfRule type="expression" dxfId="8143" priority="8150">
      <formula>BI152=1</formula>
    </cfRule>
  </conditionalFormatting>
  <conditionalFormatting sqref="AY147:BA147">
    <cfRule type="expression" dxfId="8142" priority="8143">
      <formula>BI153=""</formula>
    </cfRule>
  </conditionalFormatting>
  <conditionalFormatting sqref="AY148:AZ148">
    <cfRule type="expression" dxfId="8141" priority="8142">
      <formula>BI153=""</formula>
    </cfRule>
  </conditionalFormatting>
  <conditionalFormatting sqref="BA148">
    <cfRule type="expression" dxfId="8140" priority="8141">
      <formula>BI153=""</formula>
    </cfRule>
  </conditionalFormatting>
  <conditionalFormatting sqref="BB147:BH147">
    <cfRule type="expression" dxfId="8139" priority="8140">
      <formula>BI153=""</formula>
    </cfRule>
  </conditionalFormatting>
  <conditionalFormatting sqref="BI147:BI150">
    <cfRule type="expression" dxfId="8138" priority="8139">
      <formula>BI153=""</formula>
    </cfRule>
  </conditionalFormatting>
  <conditionalFormatting sqref="AY149:BB149">
    <cfRule type="expression" dxfId="8137" priority="8138">
      <formula>BI153=""</formula>
    </cfRule>
  </conditionalFormatting>
  <conditionalFormatting sqref="BC149">
    <cfRule type="expression" dxfId="8136" priority="8137">
      <formula>BI153=""</formula>
    </cfRule>
  </conditionalFormatting>
  <conditionalFormatting sqref="AY150:BB150">
    <cfRule type="expression" dxfId="8135" priority="8136">
      <formula>BI153=""</formula>
    </cfRule>
  </conditionalFormatting>
  <conditionalFormatting sqref="BC150">
    <cfRule type="expression" dxfId="8134" priority="8135">
      <formula>BI153=""</formula>
    </cfRule>
  </conditionalFormatting>
  <conditionalFormatting sqref="AY151:BC151">
    <cfRule type="expression" dxfId="8133" priority="8134">
      <formula>BI153=""</formula>
    </cfRule>
  </conditionalFormatting>
  <conditionalFormatting sqref="BI151">
    <cfRule type="expression" dxfId="8132" priority="8133">
      <formula>BI153=""</formula>
    </cfRule>
  </conditionalFormatting>
  <conditionalFormatting sqref="AY152:BA152">
    <cfRule type="expression" dxfId="8131" priority="8132">
      <formula>BI153=""</formula>
    </cfRule>
  </conditionalFormatting>
  <conditionalFormatting sqref="BI152">
    <cfRule type="expression" dxfId="8130" priority="8131">
      <formula>BI153=""</formula>
    </cfRule>
  </conditionalFormatting>
  <conditionalFormatting sqref="AY153:BA153">
    <cfRule type="expression" dxfId="8129" priority="8130">
      <formula>BI153=""</formula>
    </cfRule>
  </conditionalFormatting>
  <conditionalFormatting sqref="BI153">
    <cfRule type="expression" dxfId="8128" priority="8129">
      <formula>BI153=""</formula>
    </cfRule>
  </conditionalFormatting>
  <conditionalFormatting sqref="AY154:BA154">
    <cfRule type="expression" dxfId="8127" priority="8128">
      <formula>BI153=""</formula>
    </cfRule>
  </conditionalFormatting>
  <conditionalFormatting sqref="BI154">
    <cfRule type="expression" dxfId="8126" priority="8127">
      <formula>BI153=""</formula>
    </cfRule>
  </conditionalFormatting>
  <conditionalFormatting sqref="BB154:BH154">
    <cfRule type="expression" dxfId="8125" priority="8126">
      <formula>BI153=""</formula>
    </cfRule>
  </conditionalFormatting>
  <conditionalFormatting sqref="O156:Y156">
    <cfRule type="expression" dxfId="8124" priority="8119">
      <formula>Y162=""</formula>
    </cfRule>
    <cfRule type="expression" dxfId="8123" priority="8120">
      <formula>Y162=6</formula>
    </cfRule>
    <cfRule type="expression" dxfId="8122" priority="8121">
      <formula>Y162=5</formula>
    </cfRule>
    <cfRule type="expression" dxfId="8121" priority="8122">
      <formula>Y162=4</formula>
    </cfRule>
    <cfRule type="expression" dxfId="8120" priority="8123">
      <formula>Y162=3</formula>
    </cfRule>
    <cfRule type="expression" dxfId="8119" priority="8124">
      <formula>Y162=2</formula>
    </cfRule>
    <cfRule type="expression" dxfId="8118" priority="8125">
      <formula>Y162=1</formula>
    </cfRule>
  </conditionalFormatting>
  <conditionalFormatting sqref="O157:Q157">
    <cfRule type="expression" dxfId="8117" priority="8118">
      <formula>Y163=""</formula>
    </cfRule>
  </conditionalFormatting>
  <conditionalFormatting sqref="O158:P158">
    <cfRule type="expression" dxfId="8116" priority="8117">
      <formula>Y163=""</formula>
    </cfRule>
  </conditionalFormatting>
  <conditionalFormatting sqref="Q158">
    <cfRule type="expression" dxfId="8115" priority="8116">
      <formula>Y163=""</formula>
    </cfRule>
  </conditionalFormatting>
  <conditionalFormatting sqref="R157:X157">
    <cfRule type="expression" dxfId="8114" priority="8115">
      <formula>Y163=""</formula>
    </cfRule>
  </conditionalFormatting>
  <conditionalFormatting sqref="Y157:Y160">
    <cfRule type="expression" dxfId="8113" priority="8114">
      <formula>Y163=""</formula>
    </cfRule>
  </conditionalFormatting>
  <conditionalFormatting sqref="O159:R159">
    <cfRule type="expression" dxfId="8112" priority="8113">
      <formula>Y163=""</formula>
    </cfRule>
  </conditionalFormatting>
  <conditionalFormatting sqref="S159">
    <cfRule type="expression" dxfId="8111" priority="8112">
      <formula>Y163=""</formula>
    </cfRule>
  </conditionalFormatting>
  <conditionalFormatting sqref="O160:R160">
    <cfRule type="expression" dxfId="8110" priority="8111">
      <formula>Y163=""</formula>
    </cfRule>
  </conditionalFormatting>
  <conditionalFormatting sqref="S160">
    <cfRule type="expression" dxfId="8109" priority="8110">
      <formula>Y163=""</formula>
    </cfRule>
  </conditionalFormatting>
  <conditionalFormatting sqref="O161:S161">
    <cfRule type="expression" dxfId="8108" priority="8109">
      <formula>Y163=""</formula>
    </cfRule>
  </conditionalFormatting>
  <conditionalFormatting sqref="Y161">
    <cfRule type="expression" dxfId="8107" priority="8108">
      <formula>Y163=""</formula>
    </cfRule>
  </conditionalFormatting>
  <conditionalFormatting sqref="O162:Q162">
    <cfRule type="expression" dxfId="8106" priority="8107">
      <formula>Y163=""</formula>
    </cfRule>
  </conditionalFormatting>
  <conditionalFormatting sqref="Y162">
    <cfRule type="expression" dxfId="8105" priority="8106">
      <formula>Y163=""</formula>
    </cfRule>
  </conditionalFormatting>
  <conditionalFormatting sqref="O163:Q163">
    <cfRule type="expression" dxfId="8104" priority="8105">
      <formula>Y163=""</formula>
    </cfRule>
  </conditionalFormatting>
  <conditionalFormatting sqref="Y163">
    <cfRule type="expression" dxfId="8103" priority="8104">
      <formula>Y163=""</formula>
    </cfRule>
  </conditionalFormatting>
  <conditionalFormatting sqref="O164:Q164">
    <cfRule type="expression" dxfId="8102" priority="8103">
      <formula>Y163=""</formula>
    </cfRule>
  </conditionalFormatting>
  <conditionalFormatting sqref="Y164">
    <cfRule type="expression" dxfId="8101" priority="8102">
      <formula>Y163=""</formula>
    </cfRule>
  </conditionalFormatting>
  <conditionalFormatting sqref="R164:X164">
    <cfRule type="expression" dxfId="8100" priority="8101">
      <formula>Y163=""</formula>
    </cfRule>
  </conditionalFormatting>
  <conditionalFormatting sqref="AA156:AK156">
    <cfRule type="expression" dxfId="8099" priority="8094">
      <formula>AK162=""</formula>
    </cfRule>
    <cfRule type="expression" dxfId="8098" priority="8095">
      <formula>AK162=6</formula>
    </cfRule>
    <cfRule type="expression" dxfId="8097" priority="8096">
      <formula>AK162=5</formula>
    </cfRule>
    <cfRule type="expression" dxfId="8096" priority="8097">
      <formula>AK162=4</formula>
    </cfRule>
    <cfRule type="expression" dxfId="8095" priority="8098">
      <formula>AK162=3</formula>
    </cfRule>
    <cfRule type="expression" dxfId="8094" priority="8099">
      <formula>AK162=2</formula>
    </cfRule>
    <cfRule type="expression" dxfId="8093" priority="8100">
      <formula>AK162=1</formula>
    </cfRule>
  </conditionalFormatting>
  <conditionalFormatting sqref="AA157:AC157">
    <cfRule type="expression" dxfId="8092" priority="8093">
      <formula>AK163=""</formula>
    </cfRule>
  </conditionalFormatting>
  <conditionalFormatting sqref="AA158:AB158">
    <cfRule type="expression" dxfId="8091" priority="8092">
      <formula>AK163=""</formula>
    </cfRule>
  </conditionalFormatting>
  <conditionalFormatting sqref="AC158">
    <cfRule type="expression" dxfId="8090" priority="8091">
      <formula>AK163=""</formula>
    </cfRule>
  </conditionalFormatting>
  <conditionalFormatting sqref="AD157:AJ157">
    <cfRule type="expression" dxfId="8089" priority="8090">
      <formula>AK163=""</formula>
    </cfRule>
  </conditionalFormatting>
  <conditionalFormatting sqref="AK157:AK160">
    <cfRule type="expression" dxfId="8088" priority="8089">
      <formula>AK163=""</formula>
    </cfRule>
  </conditionalFormatting>
  <conditionalFormatting sqref="AA159:AD159">
    <cfRule type="expression" dxfId="8087" priority="8088">
      <formula>AK163=""</formula>
    </cfRule>
  </conditionalFormatting>
  <conditionalFormatting sqref="AE159">
    <cfRule type="expression" dxfId="8086" priority="8087">
      <formula>AK163=""</formula>
    </cfRule>
  </conditionalFormatting>
  <conditionalFormatting sqref="AA160:AD160">
    <cfRule type="expression" dxfId="8085" priority="8086">
      <formula>AK163=""</formula>
    </cfRule>
  </conditionalFormatting>
  <conditionalFormatting sqref="AE160">
    <cfRule type="expression" dxfId="8084" priority="8085">
      <formula>AK163=""</formula>
    </cfRule>
  </conditionalFormatting>
  <conditionalFormatting sqref="AA161:AE161">
    <cfRule type="expression" dxfId="8083" priority="8084">
      <formula>AK163=""</formula>
    </cfRule>
  </conditionalFormatting>
  <conditionalFormatting sqref="AK161">
    <cfRule type="expression" dxfId="8082" priority="8083">
      <formula>AK163=""</formula>
    </cfRule>
  </conditionalFormatting>
  <conditionalFormatting sqref="AA162:AC162">
    <cfRule type="expression" dxfId="8081" priority="8082">
      <formula>AK163=""</formula>
    </cfRule>
  </conditionalFormatting>
  <conditionalFormatting sqref="AK162">
    <cfRule type="expression" dxfId="8080" priority="8081">
      <formula>AK163=""</formula>
    </cfRule>
  </conditionalFormatting>
  <conditionalFormatting sqref="AA163:AC163">
    <cfRule type="expression" dxfId="8079" priority="8080">
      <formula>AK163=""</formula>
    </cfRule>
  </conditionalFormatting>
  <conditionalFormatting sqref="AK163">
    <cfRule type="expression" dxfId="8078" priority="8079">
      <formula>AK163=""</formula>
    </cfRule>
  </conditionalFormatting>
  <conditionalFormatting sqref="AA164:AC164">
    <cfRule type="expression" dxfId="8077" priority="8078">
      <formula>AK163=""</formula>
    </cfRule>
  </conditionalFormatting>
  <conditionalFormatting sqref="AK164">
    <cfRule type="expression" dxfId="8076" priority="8077">
      <formula>AK163=""</formula>
    </cfRule>
  </conditionalFormatting>
  <conditionalFormatting sqref="AD164:AJ164">
    <cfRule type="expression" dxfId="8075" priority="8076">
      <formula>AK163=""</formula>
    </cfRule>
  </conditionalFormatting>
  <conditionalFormatting sqref="AM156:AW156">
    <cfRule type="expression" dxfId="8074" priority="8069">
      <formula>AW162=""</formula>
    </cfRule>
    <cfRule type="expression" dxfId="8073" priority="8070">
      <formula>AW162=6</formula>
    </cfRule>
    <cfRule type="expression" dxfId="8072" priority="8071">
      <formula>AW162=5</formula>
    </cfRule>
    <cfRule type="expression" dxfId="8071" priority="8072">
      <formula>AW162=4</formula>
    </cfRule>
    <cfRule type="expression" dxfId="8070" priority="8073">
      <formula>AW162=3</formula>
    </cfRule>
    <cfRule type="expression" dxfId="8069" priority="8074">
      <formula>AW162=2</formula>
    </cfRule>
    <cfRule type="expression" dxfId="8068" priority="8075">
      <formula>AW162=1</formula>
    </cfRule>
  </conditionalFormatting>
  <conditionalFormatting sqref="AM157:AO157">
    <cfRule type="expression" dxfId="8067" priority="8068">
      <formula>AW163=""</formula>
    </cfRule>
  </conditionalFormatting>
  <conditionalFormatting sqref="AM158:AN158">
    <cfRule type="expression" dxfId="8066" priority="8067">
      <formula>AW163=""</formula>
    </cfRule>
  </conditionalFormatting>
  <conditionalFormatting sqref="AO158">
    <cfRule type="expression" dxfId="8065" priority="8066">
      <formula>AW163=""</formula>
    </cfRule>
  </conditionalFormatting>
  <conditionalFormatting sqref="AP157:AV157">
    <cfRule type="expression" dxfId="8064" priority="8065">
      <formula>AW163=""</formula>
    </cfRule>
  </conditionalFormatting>
  <conditionalFormatting sqref="AW157:AW160">
    <cfRule type="expression" dxfId="8063" priority="8064">
      <formula>AW163=""</formula>
    </cfRule>
  </conditionalFormatting>
  <conditionalFormatting sqref="AM159:AP159">
    <cfRule type="expression" dxfId="8062" priority="8063">
      <formula>AW163=""</formula>
    </cfRule>
  </conditionalFormatting>
  <conditionalFormatting sqref="AQ159">
    <cfRule type="expression" dxfId="8061" priority="8062">
      <formula>AW163=""</formula>
    </cfRule>
  </conditionalFormatting>
  <conditionalFormatting sqref="AM160:AP160">
    <cfRule type="expression" dxfId="8060" priority="8061">
      <formula>AW163=""</formula>
    </cfRule>
  </conditionalFormatting>
  <conditionalFormatting sqref="AQ160">
    <cfRule type="expression" dxfId="8059" priority="8060">
      <formula>AW163=""</formula>
    </cfRule>
  </conditionalFormatting>
  <conditionalFormatting sqref="AM161:AQ161">
    <cfRule type="expression" dxfId="8058" priority="8059">
      <formula>AW163=""</formula>
    </cfRule>
  </conditionalFormatting>
  <conditionalFormatting sqref="AW161">
    <cfRule type="expression" dxfId="8057" priority="8058">
      <formula>AW163=""</formula>
    </cfRule>
  </conditionalFormatting>
  <conditionalFormatting sqref="AM162:AO162">
    <cfRule type="expression" dxfId="8056" priority="8057">
      <formula>AW163=""</formula>
    </cfRule>
  </conditionalFormatting>
  <conditionalFormatting sqref="AW162">
    <cfRule type="expression" dxfId="8055" priority="8056">
      <formula>AW163=""</formula>
    </cfRule>
  </conditionalFormatting>
  <conditionalFormatting sqref="AM163:AO163">
    <cfRule type="expression" dxfId="8054" priority="8055">
      <formula>AW163=""</formula>
    </cfRule>
  </conditionalFormatting>
  <conditionalFormatting sqref="AW163">
    <cfRule type="expression" dxfId="8053" priority="8054">
      <formula>AW163=""</formula>
    </cfRule>
  </conditionalFormatting>
  <conditionalFormatting sqref="AM164:AO164">
    <cfRule type="expression" dxfId="8052" priority="8053">
      <formula>AW163=""</formula>
    </cfRule>
  </conditionalFormatting>
  <conditionalFormatting sqref="AW164">
    <cfRule type="expression" dxfId="8051" priority="8052">
      <formula>AW163=""</formula>
    </cfRule>
  </conditionalFormatting>
  <conditionalFormatting sqref="AP164:AV164">
    <cfRule type="expression" dxfId="8050" priority="8051">
      <formula>AW163=""</formula>
    </cfRule>
  </conditionalFormatting>
  <conditionalFormatting sqref="AY156:BI156">
    <cfRule type="expression" dxfId="8049" priority="8044">
      <formula>BI162=""</formula>
    </cfRule>
    <cfRule type="expression" dxfId="8048" priority="8045">
      <formula>BI162=6</formula>
    </cfRule>
    <cfRule type="expression" dxfId="8047" priority="8046">
      <formula>BI162=5</formula>
    </cfRule>
    <cfRule type="expression" dxfId="8046" priority="8047">
      <formula>BI162=4</formula>
    </cfRule>
    <cfRule type="expression" dxfId="8045" priority="8048">
      <formula>BI162=3</formula>
    </cfRule>
    <cfRule type="expression" dxfId="8044" priority="8049">
      <formula>BI162=2</formula>
    </cfRule>
    <cfRule type="expression" dxfId="8043" priority="8050">
      <formula>BI162=1</formula>
    </cfRule>
  </conditionalFormatting>
  <conditionalFormatting sqref="AY157:BA157">
    <cfRule type="expression" dxfId="8042" priority="8043">
      <formula>BI163=""</formula>
    </cfRule>
  </conditionalFormatting>
  <conditionalFormatting sqref="AY158:AZ158">
    <cfRule type="expression" dxfId="8041" priority="8042">
      <formula>BI163=""</formula>
    </cfRule>
  </conditionalFormatting>
  <conditionalFormatting sqref="BA158">
    <cfRule type="expression" dxfId="8040" priority="8041">
      <formula>BI163=""</formula>
    </cfRule>
  </conditionalFormatting>
  <conditionalFormatting sqref="BB157:BH157">
    <cfRule type="expression" dxfId="8039" priority="8040">
      <formula>BI163=""</formula>
    </cfRule>
  </conditionalFormatting>
  <conditionalFormatting sqref="BI157:BI160">
    <cfRule type="expression" dxfId="8038" priority="8039">
      <formula>BI163=""</formula>
    </cfRule>
  </conditionalFormatting>
  <conditionalFormatting sqref="AY159:BB159">
    <cfRule type="expression" dxfId="8037" priority="8038">
      <formula>BI163=""</formula>
    </cfRule>
  </conditionalFormatting>
  <conditionalFormatting sqref="BC159">
    <cfRule type="expression" dxfId="8036" priority="8037">
      <formula>BI163=""</formula>
    </cfRule>
  </conditionalFormatting>
  <conditionalFormatting sqref="AY160:BB160">
    <cfRule type="expression" dxfId="8035" priority="8036">
      <formula>BI163=""</formula>
    </cfRule>
  </conditionalFormatting>
  <conditionalFormatting sqref="BC160">
    <cfRule type="expression" dxfId="8034" priority="8035">
      <formula>BI163=""</formula>
    </cfRule>
  </conditionalFormatting>
  <conditionalFormatting sqref="AY161:BC161">
    <cfRule type="expression" dxfId="8033" priority="8034">
      <formula>BI163=""</formula>
    </cfRule>
  </conditionalFormatting>
  <conditionalFormatting sqref="BI161">
    <cfRule type="expression" dxfId="8032" priority="8033">
      <formula>BI163=""</formula>
    </cfRule>
  </conditionalFormatting>
  <conditionalFormatting sqref="AY162:BA162">
    <cfRule type="expression" dxfId="8031" priority="8032">
      <formula>BI163=""</formula>
    </cfRule>
  </conditionalFormatting>
  <conditionalFormatting sqref="BI162">
    <cfRule type="expression" dxfId="8030" priority="8031">
      <formula>BI163=""</formula>
    </cfRule>
  </conditionalFormatting>
  <conditionalFormatting sqref="AY163:BA163">
    <cfRule type="expression" dxfId="8029" priority="8030">
      <formula>BI163=""</formula>
    </cfRule>
  </conditionalFormatting>
  <conditionalFormatting sqref="BI163">
    <cfRule type="expression" dxfId="8028" priority="8029">
      <formula>BI163=""</formula>
    </cfRule>
  </conditionalFormatting>
  <conditionalFormatting sqref="AY164:BA164">
    <cfRule type="expression" dxfId="8027" priority="8028">
      <formula>BI163=""</formula>
    </cfRule>
  </conditionalFormatting>
  <conditionalFormatting sqref="BI164">
    <cfRule type="expression" dxfId="8026" priority="8027">
      <formula>BI163=""</formula>
    </cfRule>
  </conditionalFormatting>
  <conditionalFormatting sqref="BB164:BH164">
    <cfRule type="expression" dxfId="8025" priority="8026">
      <formula>BI163=""</formula>
    </cfRule>
  </conditionalFormatting>
  <conditionalFormatting sqref="C166:M166">
    <cfRule type="expression" dxfId="8024" priority="8019">
      <formula>M172=""</formula>
    </cfRule>
    <cfRule type="expression" dxfId="8023" priority="8020">
      <formula>M172=6</formula>
    </cfRule>
    <cfRule type="expression" dxfId="8022" priority="8021">
      <formula>M172=5</formula>
    </cfRule>
    <cfRule type="expression" dxfId="8021" priority="8022">
      <formula>M172=4</formula>
    </cfRule>
    <cfRule type="expression" dxfId="8020" priority="8023">
      <formula>M172=3</formula>
    </cfRule>
    <cfRule type="expression" dxfId="8019" priority="8024">
      <formula>M172=2</formula>
    </cfRule>
    <cfRule type="expression" dxfId="8018" priority="8025">
      <formula>M172=1</formula>
    </cfRule>
  </conditionalFormatting>
  <conditionalFormatting sqref="C167:E167">
    <cfRule type="expression" dxfId="8017" priority="8018">
      <formula>M173=""</formula>
    </cfRule>
  </conditionalFormatting>
  <conditionalFormatting sqref="C168:D168">
    <cfRule type="expression" dxfId="8016" priority="8017">
      <formula>M173=""</formula>
    </cfRule>
  </conditionalFormatting>
  <conditionalFormatting sqref="E168">
    <cfRule type="expression" dxfId="8015" priority="8016">
      <formula>M173=""</formula>
    </cfRule>
  </conditionalFormatting>
  <conditionalFormatting sqref="F167:L167">
    <cfRule type="expression" dxfId="8014" priority="8015">
      <formula>M173=""</formula>
    </cfRule>
  </conditionalFormatting>
  <conditionalFormatting sqref="M167:M170">
    <cfRule type="expression" dxfId="8013" priority="8014">
      <formula>M173=""</formula>
    </cfRule>
  </conditionalFormatting>
  <conditionalFormatting sqref="C169:F169">
    <cfRule type="expression" dxfId="8012" priority="8013">
      <formula>M173=""</formula>
    </cfRule>
  </conditionalFormatting>
  <conditionalFormatting sqref="G169">
    <cfRule type="expression" dxfId="8011" priority="8012">
      <formula>M173=""</formula>
    </cfRule>
  </conditionalFormatting>
  <conditionalFormatting sqref="C170:F170">
    <cfRule type="expression" dxfId="8010" priority="8011">
      <formula>M173=""</formula>
    </cfRule>
  </conditionalFormatting>
  <conditionalFormatting sqref="G170">
    <cfRule type="expression" dxfId="8009" priority="8010">
      <formula>M173=""</formula>
    </cfRule>
  </conditionalFormatting>
  <conditionalFormatting sqref="C171:G171">
    <cfRule type="expression" dxfId="8008" priority="8009">
      <formula>M173=""</formula>
    </cfRule>
  </conditionalFormatting>
  <conditionalFormatting sqref="M171">
    <cfRule type="expression" dxfId="8007" priority="8008">
      <formula>M173=""</formula>
    </cfRule>
  </conditionalFormatting>
  <conditionalFormatting sqref="C172:E172">
    <cfRule type="expression" dxfId="8006" priority="8007">
      <formula>M173=""</formula>
    </cfRule>
  </conditionalFormatting>
  <conditionalFormatting sqref="M172">
    <cfRule type="expression" dxfId="8005" priority="8006">
      <formula>M173=""</formula>
    </cfRule>
  </conditionalFormatting>
  <conditionalFormatting sqref="C173:E173">
    <cfRule type="expression" dxfId="8004" priority="8005">
      <formula>M173=""</formula>
    </cfRule>
  </conditionalFormatting>
  <conditionalFormatting sqref="M173">
    <cfRule type="expression" dxfId="8003" priority="8004">
      <formula>M173=""</formula>
    </cfRule>
  </conditionalFormatting>
  <conditionalFormatting sqref="C174:E174">
    <cfRule type="expression" dxfId="8002" priority="8003">
      <formula>M173=""</formula>
    </cfRule>
  </conditionalFormatting>
  <conditionalFormatting sqref="M174">
    <cfRule type="expression" dxfId="8001" priority="8002">
      <formula>M173=""</formula>
    </cfRule>
  </conditionalFormatting>
  <conditionalFormatting sqref="F174:L174">
    <cfRule type="expression" dxfId="8000" priority="8001">
      <formula>M173=""</formula>
    </cfRule>
  </conditionalFormatting>
  <conditionalFormatting sqref="O166:Y166">
    <cfRule type="expression" dxfId="7999" priority="7994">
      <formula>Y172=""</formula>
    </cfRule>
    <cfRule type="expression" dxfId="7998" priority="7995">
      <formula>Y172=6</formula>
    </cfRule>
    <cfRule type="expression" dxfId="7997" priority="7996">
      <formula>Y172=5</formula>
    </cfRule>
    <cfRule type="expression" dxfId="7996" priority="7997">
      <formula>Y172=4</formula>
    </cfRule>
    <cfRule type="expression" dxfId="7995" priority="7998">
      <formula>Y172=3</formula>
    </cfRule>
    <cfRule type="expression" dxfId="7994" priority="7999">
      <formula>Y172=2</formula>
    </cfRule>
    <cfRule type="expression" dxfId="7993" priority="8000">
      <formula>Y172=1</formula>
    </cfRule>
  </conditionalFormatting>
  <conditionalFormatting sqref="O167:Q167">
    <cfRule type="expression" dxfId="7992" priority="7993">
      <formula>Y173=""</formula>
    </cfRule>
  </conditionalFormatting>
  <conditionalFormatting sqref="O168:P168">
    <cfRule type="expression" dxfId="7991" priority="7992">
      <formula>Y173=""</formula>
    </cfRule>
  </conditionalFormatting>
  <conditionalFormatting sqref="Q168">
    <cfRule type="expression" dxfId="7990" priority="7991">
      <formula>Y173=""</formula>
    </cfRule>
  </conditionalFormatting>
  <conditionalFormatting sqref="R167:X167">
    <cfRule type="expression" dxfId="7989" priority="7990">
      <formula>Y173=""</formula>
    </cfRule>
  </conditionalFormatting>
  <conditionalFormatting sqref="Y167:Y170">
    <cfRule type="expression" dxfId="7988" priority="7989">
      <formula>Y173=""</formula>
    </cfRule>
  </conditionalFormatting>
  <conditionalFormatting sqref="O169:R169">
    <cfRule type="expression" dxfId="7987" priority="7988">
      <formula>Y173=""</formula>
    </cfRule>
  </conditionalFormatting>
  <conditionalFormatting sqref="S169">
    <cfRule type="expression" dxfId="7986" priority="7987">
      <formula>Y173=""</formula>
    </cfRule>
  </conditionalFormatting>
  <conditionalFormatting sqref="O170:R170">
    <cfRule type="expression" dxfId="7985" priority="7986">
      <formula>Y173=""</formula>
    </cfRule>
  </conditionalFormatting>
  <conditionalFormatting sqref="S170">
    <cfRule type="expression" dxfId="7984" priority="7985">
      <formula>Y173=""</formula>
    </cfRule>
  </conditionalFormatting>
  <conditionalFormatting sqref="O171:S171">
    <cfRule type="expression" dxfId="7983" priority="7984">
      <formula>Y173=""</formula>
    </cfRule>
  </conditionalFormatting>
  <conditionalFormatting sqref="Y171">
    <cfRule type="expression" dxfId="7982" priority="7983">
      <formula>Y173=""</formula>
    </cfRule>
  </conditionalFormatting>
  <conditionalFormatting sqref="O172:Q172">
    <cfRule type="expression" dxfId="7981" priority="7982">
      <formula>Y173=""</formula>
    </cfRule>
  </conditionalFormatting>
  <conditionalFormatting sqref="Y172">
    <cfRule type="expression" dxfId="7980" priority="7981">
      <formula>Y173=""</formula>
    </cfRule>
  </conditionalFormatting>
  <conditionalFormatting sqref="O173:Q173">
    <cfRule type="expression" dxfId="7979" priority="7980">
      <formula>Y173=""</formula>
    </cfRule>
  </conditionalFormatting>
  <conditionalFormatting sqref="Y173">
    <cfRule type="expression" dxfId="7978" priority="7979">
      <formula>Y173=""</formula>
    </cfRule>
  </conditionalFormatting>
  <conditionalFormatting sqref="O174:Q174">
    <cfRule type="expression" dxfId="7977" priority="7978">
      <formula>Y173=""</formula>
    </cfRule>
  </conditionalFormatting>
  <conditionalFormatting sqref="Y174">
    <cfRule type="expression" dxfId="7976" priority="7977">
      <formula>Y173=""</formula>
    </cfRule>
  </conditionalFormatting>
  <conditionalFormatting sqref="R174:X174">
    <cfRule type="expression" dxfId="7975" priority="7976">
      <formula>Y173=""</formula>
    </cfRule>
  </conditionalFormatting>
  <conditionalFormatting sqref="AA166:AK166">
    <cfRule type="expression" dxfId="7974" priority="7969">
      <formula>AK172=""</formula>
    </cfRule>
    <cfRule type="expression" dxfId="7973" priority="7970">
      <formula>AK172=6</formula>
    </cfRule>
    <cfRule type="expression" dxfId="7972" priority="7971">
      <formula>AK172=5</formula>
    </cfRule>
    <cfRule type="expression" dxfId="7971" priority="7972">
      <formula>AK172=4</formula>
    </cfRule>
    <cfRule type="expression" dxfId="7970" priority="7973">
      <formula>AK172=3</formula>
    </cfRule>
    <cfRule type="expression" dxfId="7969" priority="7974">
      <formula>AK172=2</formula>
    </cfRule>
    <cfRule type="expression" dxfId="7968" priority="7975">
      <formula>AK172=1</formula>
    </cfRule>
  </conditionalFormatting>
  <conditionalFormatting sqref="AA167:AC167">
    <cfRule type="expression" dxfId="7967" priority="7968">
      <formula>AK173=""</formula>
    </cfRule>
  </conditionalFormatting>
  <conditionalFormatting sqref="AA168:AB168">
    <cfRule type="expression" dxfId="7966" priority="7967">
      <formula>AK173=""</formula>
    </cfRule>
  </conditionalFormatting>
  <conditionalFormatting sqref="AC168">
    <cfRule type="expression" dxfId="7965" priority="7966">
      <formula>AK173=""</formula>
    </cfRule>
  </conditionalFormatting>
  <conditionalFormatting sqref="AD167:AJ167">
    <cfRule type="expression" dxfId="7964" priority="7965">
      <formula>AK173=""</formula>
    </cfRule>
  </conditionalFormatting>
  <conditionalFormatting sqref="AK167:AK170">
    <cfRule type="expression" dxfId="7963" priority="7964">
      <formula>AK173=""</formula>
    </cfRule>
  </conditionalFormatting>
  <conditionalFormatting sqref="AA169:AD169">
    <cfRule type="expression" dxfId="7962" priority="7963">
      <formula>AK173=""</formula>
    </cfRule>
  </conditionalFormatting>
  <conditionalFormatting sqref="AE169">
    <cfRule type="expression" dxfId="7961" priority="7962">
      <formula>AK173=""</formula>
    </cfRule>
  </conditionalFormatting>
  <conditionalFormatting sqref="AA170:AD170">
    <cfRule type="expression" dxfId="7960" priority="7961">
      <formula>AK173=""</formula>
    </cfRule>
  </conditionalFormatting>
  <conditionalFormatting sqref="AE170">
    <cfRule type="expression" dxfId="7959" priority="7960">
      <formula>AK173=""</formula>
    </cfRule>
  </conditionalFormatting>
  <conditionalFormatting sqref="AA171:AE171">
    <cfRule type="expression" dxfId="7958" priority="7959">
      <formula>AK173=""</formula>
    </cfRule>
  </conditionalFormatting>
  <conditionalFormatting sqref="AK171">
    <cfRule type="expression" dxfId="7957" priority="7958">
      <formula>AK173=""</formula>
    </cfRule>
  </conditionalFormatting>
  <conditionalFormatting sqref="AA172:AC172">
    <cfRule type="expression" dxfId="7956" priority="7957">
      <formula>AK173=""</formula>
    </cfRule>
  </conditionalFormatting>
  <conditionalFormatting sqref="AK172">
    <cfRule type="expression" dxfId="7955" priority="7956">
      <formula>AK173=""</formula>
    </cfRule>
  </conditionalFormatting>
  <conditionalFormatting sqref="AA173:AC173">
    <cfRule type="expression" dxfId="7954" priority="7955">
      <formula>AK173=""</formula>
    </cfRule>
  </conditionalFormatting>
  <conditionalFormatting sqref="AK173">
    <cfRule type="expression" dxfId="7953" priority="7954">
      <formula>AK173=""</formula>
    </cfRule>
  </conditionalFormatting>
  <conditionalFormatting sqref="AA174:AC174">
    <cfRule type="expression" dxfId="7952" priority="7953">
      <formula>AK173=""</formula>
    </cfRule>
  </conditionalFormatting>
  <conditionalFormatting sqref="AK174">
    <cfRule type="expression" dxfId="7951" priority="7952">
      <formula>AK173=""</formula>
    </cfRule>
  </conditionalFormatting>
  <conditionalFormatting sqref="AD174:AJ174">
    <cfRule type="expression" dxfId="7950" priority="7951">
      <formula>AK173=""</formula>
    </cfRule>
  </conditionalFormatting>
  <conditionalFormatting sqref="AM166:AW166">
    <cfRule type="expression" dxfId="7949" priority="7944">
      <formula>AW172=""</formula>
    </cfRule>
    <cfRule type="expression" dxfId="7948" priority="7945">
      <formula>AW172=6</formula>
    </cfRule>
    <cfRule type="expression" dxfId="7947" priority="7946">
      <formula>AW172=5</formula>
    </cfRule>
    <cfRule type="expression" dxfId="7946" priority="7947">
      <formula>AW172=4</formula>
    </cfRule>
    <cfRule type="expression" dxfId="7945" priority="7948">
      <formula>AW172=3</formula>
    </cfRule>
    <cfRule type="expression" dxfId="7944" priority="7949">
      <formula>AW172=2</formula>
    </cfRule>
    <cfRule type="expression" dxfId="7943" priority="7950">
      <formula>AW172=1</formula>
    </cfRule>
  </conditionalFormatting>
  <conditionalFormatting sqref="AM167:AO167">
    <cfRule type="expression" dxfId="7942" priority="7943">
      <formula>AW173=""</formula>
    </cfRule>
  </conditionalFormatting>
  <conditionalFormatting sqref="AM168:AN168">
    <cfRule type="expression" dxfId="7941" priority="7942">
      <formula>AW173=""</formula>
    </cfRule>
  </conditionalFormatting>
  <conditionalFormatting sqref="AO168">
    <cfRule type="expression" dxfId="7940" priority="7941">
      <formula>AW173=""</formula>
    </cfRule>
  </conditionalFormatting>
  <conditionalFormatting sqref="AP167:AV167">
    <cfRule type="expression" dxfId="7939" priority="7940">
      <formula>AW173=""</formula>
    </cfRule>
  </conditionalFormatting>
  <conditionalFormatting sqref="AW167:AW170">
    <cfRule type="expression" dxfId="7938" priority="7939">
      <formula>AW173=""</formula>
    </cfRule>
  </conditionalFormatting>
  <conditionalFormatting sqref="AM169:AP169">
    <cfRule type="expression" dxfId="7937" priority="7938">
      <formula>AW173=""</formula>
    </cfRule>
  </conditionalFormatting>
  <conditionalFormatting sqref="AQ169">
    <cfRule type="expression" dxfId="7936" priority="7937">
      <formula>AW173=""</formula>
    </cfRule>
  </conditionalFormatting>
  <conditionalFormatting sqref="AM170:AP170">
    <cfRule type="expression" dxfId="7935" priority="7936">
      <formula>AW173=""</formula>
    </cfRule>
  </conditionalFormatting>
  <conditionalFormatting sqref="AQ170">
    <cfRule type="expression" dxfId="7934" priority="7935">
      <formula>AW173=""</formula>
    </cfRule>
  </conditionalFormatting>
  <conditionalFormatting sqref="AM171:AQ171">
    <cfRule type="expression" dxfId="7933" priority="7934">
      <formula>AW173=""</formula>
    </cfRule>
  </conditionalFormatting>
  <conditionalFormatting sqref="AW171">
    <cfRule type="expression" dxfId="7932" priority="7933">
      <formula>AW173=""</formula>
    </cfRule>
  </conditionalFormatting>
  <conditionalFormatting sqref="AM172:AO172">
    <cfRule type="expression" dxfId="7931" priority="7932">
      <formula>AW173=""</formula>
    </cfRule>
  </conditionalFormatting>
  <conditionalFormatting sqref="AW172">
    <cfRule type="expression" dxfId="7930" priority="7931">
      <formula>AW173=""</formula>
    </cfRule>
  </conditionalFormatting>
  <conditionalFormatting sqref="AM173:AO173">
    <cfRule type="expression" dxfId="7929" priority="7930">
      <formula>AW173=""</formula>
    </cfRule>
  </conditionalFormatting>
  <conditionalFormatting sqref="AW173">
    <cfRule type="expression" dxfId="7928" priority="7929">
      <formula>AW173=""</formula>
    </cfRule>
  </conditionalFormatting>
  <conditionalFormatting sqref="AM174:AO174">
    <cfRule type="expression" dxfId="7927" priority="7928">
      <formula>AW173=""</formula>
    </cfRule>
  </conditionalFormatting>
  <conditionalFormatting sqref="AW174">
    <cfRule type="expression" dxfId="7926" priority="7927">
      <formula>AW173=""</formula>
    </cfRule>
  </conditionalFormatting>
  <conditionalFormatting sqref="AP174:AV174">
    <cfRule type="expression" dxfId="7925" priority="7926">
      <formula>AW173=""</formula>
    </cfRule>
  </conditionalFormatting>
  <conditionalFormatting sqref="AY166:BI166">
    <cfRule type="expression" dxfId="7924" priority="7919">
      <formula>BI172=""</formula>
    </cfRule>
    <cfRule type="expression" dxfId="7923" priority="7920">
      <formula>BI172=6</formula>
    </cfRule>
    <cfRule type="expression" dxfId="7922" priority="7921">
      <formula>BI172=5</formula>
    </cfRule>
    <cfRule type="expression" dxfId="7921" priority="7922">
      <formula>BI172=4</formula>
    </cfRule>
    <cfRule type="expression" dxfId="7920" priority="7923">
      <formula>BI172=3</formula>
    </cfRule>
    <cfRule type="expression" dxfId="7919" priority="7924">
      <formula>BI172=2</formula>
    </cfRule>
    <cfRule type="expression" dxfId="7918" priority="7925">
      <formula>BI172=1</formula>
    </cfRule>
  </conditionalFormatting>
  <conditionalFormatting sqref="AY167:BA167">
    <cfRule type="expression" dxfId="7917" priority="7918">
      <formula>BI173=""</formula>
    </cfRule>
  </conditionalFormatting>
  <conditionalFormatting sqref="AY168:AZ168">
    <cfRule type="expression" dxfId="7916" priority="7917">
      <formula>BI173=""</formula>
    </cfRule>
  </conditionalFormatting>
  <conditionalFormatting sqref="BA168">
    <cfRule type="expression" dxfId="7915" priority="7916">
      <formula>BI173=""</formula>
    </cfRule>
  </conditionalFormatting>
  <conditionalFormatting sqref="BB167:BH167">
    <cfRule type="expression" dxfId="7914" priority="7915">
      <formula>BI173=""</formula>
    </cfRule>
  </conditionalFormatting>
  <conditionalFormatting sqref="BI167:BI170">
    <cfRule type="expression" dxfId="7913" priority="7914">
      <formula>BI173=""</formula>
    </cfRule>
  </conditionalFormatting>
  <conditionalFormatting sqref="AY169:BB169">
    <cfRule type="expression" dxfId="7912" priority="7913">
      <formula>BI173=""</formula>
    </cfRule>
  </conditionalFormatting>
  <conditionalFormatting sqref="BC169">
    <cfRule type="expression" dxfId="7911" priority="7912">
      <formula>BI173=""</formula>
    </cfRule>
  </conditionalFormatting>
  <conditionalFormatting sqref="AY170:BB170">
    <cfRule type="expression" dxfId="7910" priority="7911">
      <formula>BI173=""</formula>
    </cfRule>
  </conditionalFormatting>
  <conditionalFormatting sqref="BC170">
    <cfRule type="expression" dxfId="7909" priority="7910">
      <formula>BI173=""</formula>
    </cfRule>
  </conditionalFormatting>
  <conditionalFormatting sqref="AY171:BC171">
    <cfRule type="expression" dxfId="7908" priority="7909">
      <formula>BI173=""</formula>
    </cfRule>
  </conditionalFormatting>
  <conditionalFormatting sqref="BI171">
    <cfRule type="expression" dxfId="7907" priority="7908">
      <formula>BI173=""</formula>
    </cfRule>
  </conditionalFormatting>
  <conditionalFormatting sqref="AY172:BA172">
    <cfRule type="expression" dxfId="7906" priority="7907">
      <formula>BI173=""</formula>
    </cfRule>
  </conditionalFormatting>
  <conditionalFormatting sqref="BI172">
    <cfRule type="expression" dxfId="7905" priority="7906">
      <formula>BI173=""</formula>
    </cfRule>
  </conditionalFormatting>
  <conditionalFormatting sqref="AY173:BA173">
    <cfRule type="expression" dxfId="7904" priority="7905">
      <formula>BI173=""</formula>
    </cfRule>
  </conditionalFormatting>
  <conditionalFormatting sqref="BI173">
    <cfRule type="expression" dxfId="7903" priority="7904">
      <formula>BI173=""</formula>
    </cfRule>
  </conditionalFormatting>
  <conditionalFormatting sqref="AY174:BA174">
    <cfRule type="expression" dxfId="7902" priority="7903">
      <formula>BI173=""</formula>
    </cfRule>
  </conditionalFormatting>
  <conditionalFormatting sqref="BI174">
    <cfRule type="expression" dxfId="7901" priority="7902">
      <formula>BI173=""</formula>
    </cfRule>
  </conditionalFormatting>
  <conditionalFormatting sqref="BB174:BH174">
    <cfRule type="expression" dxfId="7900" priority="7901">
      <formula>BI173=""</formula>
    </cfRule>
  </conditionalFormatting>
  <conditionalFormatting sqref="C176:M176">
    <cfRule type="expression" dxfId="7899" priority="7894">
      <formula>M182=""</formula>
    </cfRule>
    <cfRule type="expression" dxfId="7898" priority="7895">
      <formula>M182=6</formula>
    </cfRule>
    <cfRule type="expression" dxfId="7897" priority="7896">
      <formula>M182=5</formula>
    </cfRule>
    <cfRule type="expression" dxfId="7896" priority="7897">
      <formula>M182=4</formula>
    </cfRule>
    <cfRule type="expression" dxfId="7895" priority="7898">
      <formula>M182=3</formula>
    </cfRule>
    <cfRule type="expression" dxfId="7894" priority="7899">
      <formula>M182=2</formula>
    </cfRule>
    <cfRule type="expression" dxfId="7893" priority="7900">
      <formula>M182=1</formula>
    </cfRule>
  </conditionalFormatting>
  <conditionalFormatting sqref="C177:E177">
    <cfRule type="expression" dxfId="7892" priority="7893">
      <formula>M183=""</formula>
    </cfRule>
  </conditionalFormatting>
  <conditionalFormatting sqref="C178:D178">
    <cfRule type="expression" dxfId="7891" priority="7892">
      <formula>M183=""</formula>
    </cfRule>
  </conditionalFormatting>
  <conditionalFormatting sqref="E178">
    <cfRule type="expression" dxfId="7890" priority="7891">
      <formula>M183=""</formula>
    </cfRule>
  </conditionalFormatting>
  <conditionalFormatting sqref="F177:L177">
    <cfRule type="expression" dxfId="7889" priority="7890">
      <formula>M183=""</formula>
    </cfRule>
  </conditionalFormatting>
  <conditionalFormatting sqref="M177:M180">
    <cfRule type="expression" dxfId="7888" priority="7889">
      <formula>M183=""</formula>
    </cfRule>
  </conditionalFormatting>
  <conditionalFormatting sqref="C179:F179">
    <cfRule type="expression" dxfId="7887" priority="7888">
      <formula>M183=""</formula>
    </cfRule>
  </conditionalFormatting>
  <conditionalFormatting sqref="G179">
    <cfRule type="expression" dxfId="7886" priority="7887">
      <formula>M183=""</formula>
    </cfRule>
  </conditionalFormatting>
  <conditionalFormatting sqref="C180:F180">
    <cfRule type="expression" dxfId="7885" priority="7886">
      <formula>M183=""</formula>
    </cfRule>
  </conditionalFormatting>
  <conditionalFormatting sqref="G180">
    <cfRule type="expression" dxfId="7884" priority="7885">
      <formula>M183=""</formula>
    </cfRule>
  </conditionalFormatting>
  <conditionalFormatting sqref="C181:G181">
    <cfRule type="expression" dxfId="7883" priority="7884">
      <formula>M183=""</formula>
    </cfRule>
  </conditionalFormatting>
  <conditionalFormatting sqref="M181">
    <cfRule type="expression" dxfId="7882" priority="7883">
      <formula>M183=""</formula>
    </cfRule>
  </conditionalFormatting>
  <conditionalFormatting sqref="C182:E182">
    <cfRule type="expression" dxfId="7881" priority="7882">
      <formula>M183=""</formula>
    </cfRule>
  </conditionalFormatting>
  <conditionalFormatting sqref="M182">
    <cfRule type="expression" dxfId="7880" priority="7881">
      <formula>M183=""</formula>
    </cfRule>
  </conditionalFormatting>
  <conditionalFormatting sqref="C183:E183">
    <cfRule type="expression" dxfId="7879" priority="7880">
      <formula>M183=""</formula>
    </cfRule>
  </conditionalFormatting>
  <conditionalFormatting sqref="M183">
    <cfRule type="expression" dxfId="7878" priority="7879">
      <formula>M183=""</formula>
    </cfRule>
  </conditionalFormatting>
  <conditionalFormatting sqref="C184:E184">
    <cfRule type="expression" dxfId="7877" priority="7878">
      <formula>M183=""</formula>
    </cfRule>
  </conditionalFormatting>
  <conditionalFormatting sqref="M184">
    <cfRule type="expression" dxfId="7876" priority="7877">
      <formula>M183=""</formula>
    </cfRule>
  </conditionalFormatting>
  <conditionalFormatting sqref="F184:L184">
    <cfRule type="expression" dxfId="7875" priority="7876">
      <formula>M183=""</formula>
    </cfRule>
  </conditionalFormatting>
  <conditionalFormatting sqref="O176:Y176">
    <cfRule type="expression" dxfId="7874" priority="7869">
      <formula>Y182=""</formula>
    </cfRule>
    <cfRule type="expression" dxfId="7873" priority="7870">
      <formula>Y182=6</formula>
    </cfRule>
    <cfRule type="expression" dxfId="7872" priority="7871">
      <formula>Y182=5</formula>
    </cfRule>
    <cfRule type="expression" dxfId="7871" priority="7872">
      <formula>Y182=4</formula>
    </cfRule>
    <cfRule type="expression" dxfId="7870" priority="7873">
      <formula>Y182=3</formula>
    </cfRule>
    <cfRule type="expression" dxfId="7869" priority="7874">
      <formula>Y182=2</formula>
    </cfRule>
    <cfRule type="expression" dxfId="7868" priority="7875">
      <formula>Y182=1</formula>
    </cfRule>
  </conditionalFormatting>
  <conditionalFormatting sqref="O177:Q177">
    <cfRule type="expression" dxfId="7867" priority="7868">
      <formula>Y183=""</formula>
    </cfRule>
  </conditionalFormatting>
  <conditionalFormatting sqref="O178:P178">
    <cfRule type="expression" dxfId="7866" priority="7867">
      <formula>Y183=""</formula>
    </cfRule>
  </conditionalFormatting>
  <conditionalFormatting sqref="Q178">
    <cfRule type="expression" dxfId="7865" priority="7866">
      <formula>Y183=""</formula>
    </cfRule>
  </conditionalFormatting>
  <conditionalFormatting sqref="R177:X177">
    <cfRule type="expression" dxfId="7864" priority="7865">
      <formula>Y183=""</formula>
    </cfRule>
  </conditionalFormatting>
  <conditionalFormatting sqref="Y177:Y180">
    <cfRule type="expression" dxfId="7863" priority="7864">
      <formula>Y183=""</formula>
    </cfRule>
  </conditionalFormatting>
  <conditionalFormatting sqref="O179:R179">
    <cfRule type="expression" dxfId="7862" priority="7863">
      <formula>Y183=""</formula>
    </cfRule>
  </conditionalFormatting>
  <conditionalFormatting sqref="S179">
    <cfRule type="expression" dxfId="7861" priority="7862">
      <formula>Y183=""</formula>
    </cfRule>
  </conditionalFormatting>
  <conditionalFormatting sqref="O180:R180">
    <cfRule type="expression" dxfId="7860" priority="7861">
      <formula>Y183=""</formula>
    </cfRule>
  </conditionalFormatting>
  <conditionalFormatting sqref="S180">
    <cfRule type="expression" dxfId="7859" priority="7860">
      <formula>Y183=""</formula>
    </cfRule>
  </conditionalFormatting>
  <conditionalFormatting sqref="O181:S181">
    <cfRule type="expression" dxfId="7858" priority="7859">
      <formula>Y183=""</formula>
    </cfRule>
  </conditionalFormatting>
  <conditionalFormatting sqref="Y181">
    <cfRule type="expression" dxfId="7857" priority="7858">
      <formula>Y183=""</formula>
    </cfRule>
  </conditionalFormatting>
  <conditionalFormatting sqref="O182:Q182">
    <cfRule type="expression" dxfId="7856" priority="7857">
      <formula>Y183=""</formula>
    </cfRule>
  </conditionalFormatting>
  <conditionalFormatting sqref="Y182">
    <cfRule type="expression" dxfId="7855" priority="7856">
      <formula>Y183=""</formula>
    </cfRule>
  </conditionalFormatting>
  <conditionalFormatting sqref="O183:Q183">
    <cfRule type="expression" dxfId="7854" priority="7855">
      <formula>Y183=""</formula>
    </cfRule>
  </conditionalFormatting>
  <conditionalFormatting sqref="Y183">
    <cfRule type="expression" dxfId="7853" priority="7854">
      <formula>Y183=""</formula>
    </cfRule>
  </conditionalFormatting>
  <conditionalFormatting sqref="O184:Q184">
    <cfRule type="expression" dxfId="7852" priority="7853">
      <formula>Y183=""</formula>
    </cfRule>
  </conditionalFormatting>
  <conditionalFormatting sqref="Y184">
    <cfRule type="expression" dxfId="7851" priority="7852">
      <formula>Y183=""</formula>
    </cfRule>
  </conditionalFormatting>
  <conditionalFormatting sqref="R184:X184">
    <cfRule type="expression" dxfId="7850" priority="7851">
      <formula>Y183=""</formula>
    </cfRule>
  </conditionalFormatting>
  <conditionalFormatting sqref="AA176:AK176">
    <cfRule type="expression" dxfId="7849" priority="7844">
      <formula>AK182=""</formula>
    </cfRule>
    <cfRule type="expression" dxfId="7848" priority="7845">
      <formula>AK182=6</formula>
    </cfRule>
    <cfRule type="expression" dxfId="7847" priority="7846">
      <formula>AK182=5</formula>
    </cfRule>
    <cfRule type="expression" dxfId="7846" priority="7847">
      <formula>AK182=4</formula>
    </cfRule>
    <cfRule type="expression" dxfId="7845" priority="7848">
      <formula>AK182=3</formula>
    </cfRule>
    <cfRule type="expression" dxfId="7844" priority="7849">
      <formula>AK182=2</formula>
    </cfRule>
    <cfRule type="expression" dxfId="7843" priority="7850">
      <formula>AK182=1</formula>
    </cfRule>
  </conditionalFormatting>
  <conditionalFormatting sqref="AA177:AC177">
    <cfRule type="expression" dxfId="7842" priority="7843">
      <formula>AK183=""</formula>
    </cfRule>
  </conditionalFormatting>
  <conditionalFormatting sqref="AA178:AB178">
    <cfRule type="expression" dxfId="7841" priority="7842">
      <formula>AK183=""</formula>
    </cfRule>
  </conditionalFormatting>
  <conditionalFormatting sqref="AC178">
    <cfRule type="expression" dxfId="7840" priority="7841">
      <formula>AK183=""</formula>
    </cfRule>
  </conditionalFormatting>
  <conditionalFormatting sqref="AD177:AJ177">
    <cfRule type="expression" dxfId="7839" priority="7840">
      <formula>AK183=""</formula>
    </cfRule>
  </conditionalFormatting>
  <conditionalFormatting sqref="AK177:AK180">
    <cfRule type="expression" dxfId="7838" priority="7839">
      <formula>AK183=""</formula>
    </cfRule>
  </conditionalFormatting>
  <conditionalFormatting sqref="AA179:AD179">
    <cfRule type="expression" dxfId="7837" priority="7838">
      <formula>AK183=""</formula>
    </cfRule>
  </conditionalFormatting>
  <conditionalFormatting sqref="AE179">
    <cfRule type="expression" dxfId="7836" priority="7837">
      <formula>AK183=""</formula>
    </cfRule>
  </conditionalFormatting>
  <conditionalFormatting sqref="AA180:AD180">
    <cfRule type="expression" dxfId="7835" priority="7836">
      <formula>AK183=""</formula>
    </cfRule>
  </conditionalFormatting>
  <conditionalFormatting sqref="AE180">
    <cfRule type="expression" dxfId="7834" priority="7835">
      <formula>AK183=""</formula>
    </cfRule>
  </conditionalFormatting>
  <conditionalFormatting sqref="AA181:AE181">
    <cfRule type="expression" dxfId="7833" priority="7834">
      <formula>AK183=""</formula>
    </cfRule>
  </conditionalFormatting>
  <conditionalFormatting sqref="AK181">
    <cfRule type="expression" dxfId="7832" priority="7833">
      <formula>AK183=""</formula>
    </cfRule>
  </conditionalFormatting>
  <conditionalFormatting sqref="AA182:AC182">
    <cfRule type="expression" dxfId="7831" priority="7832">
      <formula>AK183=""</formula>
    </cfRule>
  </conditionalFormatting>
  <conditionalFormatting sqref="AK182">
    <cfRule type="expression" dxfId="7830" priority="7831">
      <formula>AK183=""</formula>
    </cfRule>
  </conditionalFormatting>
  <conditionalFormatting sqref="AA183:AC183">
    <cfRule type="expression" dxfId="7829" priority="7830">
      <formula>AK183=""</formula>
    </cfRule>
  </conditionalFormatting>
  <conditionalFormatting sqref="AK183">
    <cfRule type="expression" dxfId="7828" priority="7829">
      <formula>AK183=""</formula>
    </cfRule>
  </conditionalFormatting>
  <conditionalFormatting sqref="AA184:AC184">
    <cfRule type="expression" dxfId="7827" priority="7828">
      <formula>AK183=""</formula>
    </cfRule>
  </conditionalFormatting>
  <conditionalFormatting sqref="AK184">
    <cfRule type="expression" dxfId="7826" priority="7827">
      <formula>AK183=""</formula>
    </cfRule>
  </conditionalFormatting>
  <conditionalFormatting sqref="AD184:AJ184">
    <cfRule type="expression" dxfId="7825" priority="7826">
      <formula>AK183=""</formula>
    </cfRule>
  </conditionalFormatting>
  <conditionalFormatting sqref="AM176:AW176">
    <cfRule type="expression" dxfId="7824" priority="7819">
      <formula>AW182=""</formula>
    </cfRule>
    <cfRule type="expression" dxfId="7823" priority="7820">
      <formula>AW182=6</formula>
    </cfRule>
    <cfRule type="expression" dxfId="7822" priority="7821">
      <formula>AW182=5</formula>
    </cfRule>
    <cfRule type="expression" dxfId="7821" priority="7822">
      <formula>AW182=4</formula>
    </cfRule>
    <cfRule type="expression" dxfId="7820" priority="7823">
      <formula>AW182=3</formula>
    </cfRule>
    <cfRule type="expression" dxfId="7819" priority="7824">
      <formula>AW182=2</formula>
    </cfRule>
    <cfRule type="expression" dxfId="7818" priority="7825">
      <formula>AW182=1</formula>
    </cfRule>
  </conditionalFormatting>
  <conditionalFormatting sqref="AM177:AO177">
    <cfRule type="expression" dxfId="7817" priority="7818">
      <formula>AW183=""</formula>
    </cfRule>
  </conditionalFormatting>
  <conditionalFormatting sqref="AM178:AN178">
    <cfRule type="expression" dxfId="7816" priority="7817">
      <formula>AW183=""</formula>
    </cfRule>
  </conditionalFormatting>
  <conditionalFormatting sqref="AO178">
    <cfRule type="expression" dxfId="7815" priority="7816">
      <formula>AW183=""</formula>
    </cfRule>
  </conditionalFormatting>
  <conditionalFormatting sqref="AP177:AV177">
    <cfRule type="expression" dxfId="7814" priority="7815">
      <formula>AW183=""</formula>
    </cfRule>
  </conditionalFormatting>
  <conditionalFormatting sqref="AW177:AW180">
    <cfRule type="expression" dxfId="7813" priority="7814">
      <formula>AW183=""</formula>
    </cfRule>
  </conditionalFormatting>
  <conditionalFormatting sqref="AM179:AP179">
    <cfRule type="expression" dxfId="7812" priority="7813">
      <formula>AW183=""</formula>
    </cfRule>
  </conditionalFormatting>
  <conditionalFormatting sqref="AQ179">
    <cfRule type="expression" dxfId="7811" priority="7812">
      <formula>AW183=""</formula>
    </cfRule>
  </conditionalFormatting>
  <conditionalFormatting sqref="AM180:AP180">
    <cfRule type="expression" dxfId="7810" priority="7811">
      <formula>AW183=""</formula>
    </cfRule>
  </conditionalFormatting>
  <conditionalFormatting sqref="AQ180">
    <cfRule type="expression" dxfId="7809" priority="7810">
      <formula>AW183=""</formula>
    </cfRule>
  </conditionalFormatting>
  <conditionalFormatting sqref="AM181:AQ181">
    <cfRule type="expression" dxfId="7808" priority="7809">
      <formula>AW183=""</formula>
    </cfRule>
  </conditionalFormatting>
  <conditionalFormatting sqref="AW181">
    <cfRule type="expression" dxfId="7807" priority="7808">
      <formula>AW183=""</formula>
    </cfRule>
  </conditionalFormatting>
  <conditionalFormatting sqref="AM182:AO182">
    <cfRule type="expression" dxfId="7806" priority="7807">
      <formula>AW183=""</formula>
    </cfRule>
  </conditionalFormatting>
  <conditionalFormatting sqref="AW182">
    <cfRule type="expression" dxfId="7805" priority="7806">
      <formula>AW183=""</formula>
    </cfRule>
  </conditionalFormatting>
  <conditionalFormatting sqref="AM183:AO183">
    <cfRule type="expression" dxfId="7804" priority="7805">
      <formula>AW183=""</formula>
    </cfRule>
  </conditionalFormatting>
  <conditionalFormatting sqref="AW183">
    <cfRule type="expression" dxfId="7803" priority="7804">
      <formula>AW183=""</formula>
    </cfRule>
  </conditionalFormatting>
  <conditionalFormatting sqref="AM184:AO184">
    <cfRule type="expression" dxfId="7802" priority="7803">
      <formula>AW183=""</formula>
    </cfRule>
  </conditionalFormatting>
  <conditionalFormatting sqref="AW184">
    <cfRule type="expression" dxfId="7801" priority="7802">
      <formula>AW183=""</formula>
    </cfRule>
  </conditionalFormatting>
  <conditionalFormatting sqref="AP184:AV184">
    <cfRule type="expression" dxfId="7800" priority="7801">
      <formula>AW183=""</formula>
    </cfRule>
  </conditionalFormatting>
  <conditionalFormatting sqref="AY176:BI176">
    <cfRule type="expression" dxfId="7799" priority="7794">
      <formula>BI182=""</formula>
    </cfRule>
    <cfRule type="expression" dxfId="7798" priority="7795">
      <formula>BI182=6</formula>
    </cfRule>
    <cfRule type="expression" dxfId="7797" priority="7796">
      <formula>BI182=5</formula>
    </cfRule>
    <cfRule type="expression" dxfId="7796" priority="7797">
      <formula>BI182=4</formula>
    </cfRule>
    <cfRule type="expression" dxfId="7795" priority="7798">
      <formula>BI182=3</formula>
    </cfRule>
    <cfRule type="expression" dxfId="7794" priority="7799">
      <formula>BI182=2</formula>
    </cfRule>
    <cfRule type="expression" dxfId="7793" priority="7800">
      <formula>BI182=1</formula>
    </cfRule>
  </conditionalFormatting>
  <conditionalFormatting sqref="AY177:BA177">
    <cfRule type="expression" dxfId="7792" priority="7793">
      <formula>BI183=""</formula>
    </cfRule>
  </conditionalFormatting>
  <conditionalFormatting sqref="AY178:AZ178">
    <cfRule type="expression" dxfId="7791" priority="7792">
      <formula>BI183=""</formula>
    </cfRule>
  </conditionalFormatting>
  <conditionalFormatting sqref="BA178">
    <cfRule type="expression" dxfId="7790" priority="7791">
      <formula>BI183=""</formula>
    </cfRule>
  </conditionalFormatting>
  <conditionalFormatting sqref="BB177:BH177">
    <cfRule type="expression" dxfId="7789" priority="7790">
      <formula>BI183=""</formula>
    </cfRule>
  </conditionalFormatting>
  <conditionalFormatting sqref="BI177:BI180">
    <cfRule type="expression" dxfId="7788" priority="7789">
      <formula>BI183=""</formula>
    </cfRule>
  </conditionalFormatting>
  <conditionalFormatting sqref="AY179:BB179">
    <cfRule type="expression" dxfId="7787" priority="7788">
      <formula>BI183=""</formula>
    </cfRule>
  </conditionalFormatting>
  <conditionalFormatting sqref="BC179">
    <cfRule type="expression" dxfId="7786" priority="7787">
      <formula>BI183=""</formula>
    </cfRule>
  </conditionalFormatting>
  <conditionalFormatting sqref="AY180:BB180">
    <cfRule type="expression" dxfId="7785" priority="7786">
      <formula>BI183=""</formula>
    </cfRule>
  </conditionalFormatting>
  <conditionalFormatting sqref="BC180">
    <cfRule type="expression" dxfId="7784" priority="7785">
      <formula>BI183=""</formula>
    </cfRule>
  </conditionalFormatting>
  <conditionalFormatting sqref="AY181:BC181">
    <cfRule type="expression" dxfId="7783" priority="7784">
      <formula>BI183=""</formula>
    </cfRule>
  </conditionalFormatting>
  <conditionalFormatting sqref="BI181">
    <cfRule type="expression" dxfId="7782" priority="7783">
      <formula>BI183=""</formula>
    </cfRule>
  </conditionalFormatting>
  <conditionalFormatting sqref="AY182:BA182">
    <cfRule type="expression" dxfId="7781" priority="7782">
      <formula>BI183=""</formula>
    </cfRule>
  </conditionalFormatting>
  <conditionalFormatting sqref="BI182">
    <cfRule type="expression" dxfId="7780" priority="7781">
      <formula>BI183=""</formula>
    </cfRule>
  </conditionalFormatting>
  <conditionalFormatting sqref="AY183:BA183">
    <cfRule type="expression" dxfId="7779" priority="7780">
      <formula>BI183=""</formula>
    </cfRule>
  </conditionalFormatting>
  <conditionalFormatting sqref="BI183">
    <cfRule type="expression" dxfId="7778" priority="7779">
      <formula>BI183=""</formula>
    </cfRule>
  </conditionalFormatting>
  <conditionalFormatting sqref="AY184:BA184">
    <cfRule type="expression" dxfId="7777" priority="7778">
      <formula>BI183=""</formula>
    </cfRule>
  </conditionalFormatting>
  <conditionalFormatting sqref="BI184">
    <cfRule type="expression" dxfId="7776" priority="7777">
      <formula>BI183=""</formula>
    </cfRule>
  </conditionalFormatting>
  <conditionalFormatting sqref="BB184:BH184">
    <cfRule type="expression" dxfId="7775" priority="7776">
      <formula>BI183=""</formula>
    </cfRule>
  </conditionalFormatting>
  <conditionalFormatting sqref="C186:M186">
    <cfRule type="expression" dxfId="7774" priority="7769">
      <formula>M192=""</formula>
    </cfRule>
    <cfRule type="expression" dxfId="7773" priority="7770">
      <formula>M192=6</formula>
    </cfRule>
    <cfRule type="expression" dxfId="7772" priority="7771">
      <formula>M192=5</formula>
    </cfRule>
    <cfRule type="expression" dxfId="7771" priority="7772">
      <formula>M192=4</formula>
    </cfRule>
    <cfRule type="expression" dxfId="7770" priority="7773">
      <formula>M192=3</formula>
    </cfRule>
    <cfRule type="expression" dxfId="7769" priority="7774">
      <formula>M192=2</formula>
    </cfRule>
    <cfRule type="expression" dxfId="7768" priority="7775">
      <formula>M192=1</formula>
    </cfRule>
  </conditionalFormatting>
  <conditionalFormatting sqref="C187:E187">
    <cfRule type="expression" dxfId="7767" priority="7768">
      <formula>M193=""</formula>
    </cfRule>
  </conditionalFormatting>
  <conditionalFormatting sqref="C188:D188">
    <cfRule type="expression" dxfId="7766" priority="7767">
      <formula>M193=""</formula>
    </cfRule>
  </conditionalFormatting>
  <conditionalFormatting sqref="E188">
    <cfRule type="expression" dxfId="7765" priority="7766">
      <formula>M193=""</formula>
    </cfRule>
  </conditionalFormatting>
  <conditionalFormatting sqref="F187:L187">
    <cfRule type="expression" dxfId="7764" priority="7765">
      <formula>M193=""</formula>
    </cfRule>
  </conditionalFormatting>
  <conditionalFormatting sqref="M187:M190">
    <cfRule type="expression" dxfId="7763" priority="7764">
      <formula>M193=""</formula>
    </cfRule>
  </conditionalFormatting>
  <conditionalFormatting sqref="C189:F189">
    <cfRule type="expression" dxfId="7762" priority="7763">
      <formula>M193=""</formula>
    </cfRule>
  </conditionalFormatting>
  <conditionalFormatting sqref="G189">
    <cfRule type="expression" dxfId="7761" priority="7762">
      <formula>M193=""</formula>
    </cfRule>
  </conditionalFormatting>
  <conditionalFormatting sqref="C190:F190">
    <cfRule type="expression" dxfId="7760" priority="7761">
      <formula>M193=""</formula>
    </cfRule>
  </conditionalFormatting>
  <conditionalFormatting sqref="G190">
    <cfRule type="expression" dxfId="7759" priority="7760">
      <formula>M193=""</formula>
    </cfRule>
  </conditionalFormatting>
  <conditionalFormatting sqref="C191:G191">
    <cfRule type="expression" dxfId="7758" priority="7759">
      <formula>M193=""</formula>
    </cfRule>
  </conditionalFormatting>
  <conditionalFormatting sqref="M191">
    <cfRule type="expression" dxfId="7757" priority="7758">
      <formula>M193=""</formula>
    </cfRule>
  </conditionalFormatting>
  <conditionalFormatting sqref="C192:E192">
    <cfRule type="expression" dxfId="7756" priority="7757">
      <formula>M193=""</formula>
    </cfRule>
  </conditionalFormatting>
  <conditionalFormatting sqref="M192">
    <cfRule type="expression" dxfId="7755" priority="7756">
      <formula>M193=""</formula>
    </cfRule>
  </conditionalFormatting>
  <conditionalFormatting sqref="C193:E193">
    <cfRule type="expression" dxfId="7754" priority="7755">
      <formula>M193=""</formula>
    </cfRule>
  </conditionalFormatting>
  <conditionalFormatting sqref="M193">
    <cfRule type="expression" dxfId="7753" priority="7754">
      <formula>M193=""</formula>
    </cfRule>
  </conditionalFormatting>
  <conditionalFormatting sqref="C194:E194">
    <cfRule type="expression" dxfId="7752" priority="7753">
      <formula>M193=""</formula>
    </cfRule>
  </conditionalFormatting>
  <conditionalFormatting sqref="M194">
    <cfRule type="expression" dxfId="7751" priority="7752">
      <formula>M193=""</formula>
    </cfRule>
  </conditionalFormatting>
  <conditionalFormatting sqref="F194:L194">
    <cfRule type="expression" dxfId="7750" priority="7751">
      <formula>M193=""</formula>
    </cfRule>
  </conditionalFormatting>
  <conditionalFormatting sqref="O186:Y186">
    <cfRule type="expression" dxfId="7749" priority="7744">
      <formula>Y192=""</formula>
    </cfRule>
    <cfRule type="expression" dxfId="7748" priority="7745">
      <formula>Y192=6</formula>
    </cfRule>
    <cfRule type="expression" dxfId="7747" priority="7746">
      <formula>Y192=5</formula>
    </cfRule>
    <cfRule type="expression" dxfId="7746" priority="7747">
      <formula>Y192=4</formula>
    </cfRule>
    <cfRule type="expression" dxfId="7745" priority="7748">
      <formula>Y192=3</formula>
    </cfRule>
    <cfRule type="expression" dxfId="7744" priority="7749">
      <formula>Y192=2</formula>
    </cfRule>
    <cfRule type="expression" dxfId="7743" priority="7750">
      <formula>Y192=1</formula>
    </cfRule>
  </conditionalFormatting>
  <conditionalFormatting sqref="O187:Q187">
    <cfRule type="expression" dxfId="7742" priority="7743">
      <formula>Y193=""</formula>
    </cfRule>
  </conditionalFormatting>
  <conditionalFormatting sqref="O188:P188">
    <cfRule type="expression" dxfId="7741" priority="7742">
      <formula>Y193=""</formula>
    </cfRule>
  </conditionalFormatting>
  <conditionalFormatting sqref="Q188">
    <cfRule type="expression" dxfId="7740" priority="7741">
      <formula>Y193=""</formula>
    </cfRule>
  </conditionalFormatting>
  <conditionalFormatting sqref="R187:X187">
    <cfRule type="expression" dxfId="7739" priority="7740">
      <formula>Y193=""</formula>
    </cfRule>
  </conditionalFormatting>
  <conditionalFormatting sqref="Y187:Y190">
    <cfRule type="expression" dxfId="7738" priority="7739">
      <formula>Y193=""</formula>
    </cfRule>
  </conditionalFormatting>
  <conditionalFormatting sqref="O189:R189">
    <cfRule type="expression" dxfId="7737" priority="7738">
      <formula>Y193=""</formula>
    </cfRule>
  </conditionalFormatting>
  <conditionalFormatting sqref="S189">
    <cfRule type="expression" dxfId="7736" priority="7737">
      <formula>Y193=""</formula>
    </cfRule>
  </conditionalFormatting>
  <conditionalFormatting sqref="O190:R190">
    <cfRule type="expression" dxfId="7735" priority="7736">
      <formula>Y193=""</formula>
    </cfRule>
  </conditionalFormatting>
  <conditionalFormatting sqref="S190">
    <cfRule type="expression" dxfId="7734" priority="7735">
      <formula>Y193=""</formula>
    </cfRule>
  </conditionalFormatting>
  <conditionalFormatting sqref="O191:S191">
    <cfRule type="expression" dxfId="7733" priority="7734">
      <formula>Y193=""</formula>
    </cfRule>
  </conditionalFormatting>
  <conditionalFormatting sqref="Y191">
    <cfRule type="expression" dxfId="7732" priority="7733">
      <formula>Y193=""</formula>
    </cfRule>
  </conditionalFormatting>
  <conditionalFormatting sqref="O192:Q192">
    <cfRule type="expression" dxfId="7731" priority="7732">
      <formula>Y193=""</formula>
    </cfRule>
  </conditionalFormatting>
  <conditionalFormatting sqref="Y192">
    <cfRule type="expression" dxfId="7730" priority="7731">
      <formula>Y193=""</formula>
    </cfRule>
  </conditionalFormatting>
  <conditionalFormatting sqref="O193:Q193">
    <cfRule type="expression" dxfId="7729" priority="7730">
      <formula>Y193=""</formula>
    </cfRule>
  </conditionalFormatting>
  <conditionalFormatting sqref="Y193">
    <cfRule type="expression" dxfId="7728" priority="7729">
      <formula>Y193=""</formula>
    </cfRule>
  </conditionalFormatting>
  <conditionalFormatting sqref="O194:Q194">
    <cfRule type="expression" dxfId="7727" priority="7728">
      <formula>Y193=""</formula>
    </cfRule>
  </conditionalFormatting>
  <conditionalFormatting sqref="Y194">
    <cfRule type="expression" dxfId="7726" priority="7727">
      <formula>Y193=""</formula>
    </cfRule>
  </conditionalFormatting>
  <conditionalFormatting sqref="R194:X194">
    <cfRule type="expression" dxfId="7725" priority="7726">
      <formula>Y193=""</formula>
    </cfRule>
  </conditionalFormatting>
  <conditionalFormatting sqref="AA186:AK186">
    <cfRule type="expression" dxfId="7724" priority="7719">
      <formula>AK192=""</formula>
    </cfRule>
    <cfRule type="expression" dxfId="7723" priority="7720">
      <formula>AK192=6</formula>
    </cfRule>
    <cfRule type="expression" dxfId="7722" priority="7721">
      <formula>AK192=5</formula>
    </cfRule>
    <cfRule type="expression" dxfId="7721" priority="7722">
      <formula>AK192=4</formula>
    </cfRule>
    <cfRule type="expression" dxfId="7720" priority="7723">
      <formula>AK192=3</formula>
    </cfRule>
    <cfRule type="expression" dxfId="7719" priority="7724">
      <formula>AK192=2</formula>
    </cfRule>
    <cfRule type="expression" dxfId="7718" priority="7725">
      <formula>AK192=1</formula>
    </cfRule>
  </conditionalFormatting>
  <conditionalFormatting sqref="AA187:AC187">
    <cfRule type="expression" dxfId="7717" priority="7718">
      <formula>AK193=""</formula>
    </cfRule>
  </conditionalFormatting>
  <conditionalFormatting sqref="AA188:AB188">
    <cfRule type="expression" dxfId="7716" priority="7717">
      <formula>AK193=""</formula>
    </cfRule>
  </conditionalFormatting>
  <conditionalFormatting sqref="AC188">
    <cfRule type="expression" dxfId="7715" priority="7716">
      <formula>AK193=""</formula>
    </cfRule>
  </conditionalFormatting>
  <conditionalFormatting sqref="AD187:AJ187">
    <cfRule type="expression" dxfId="7714" priority="7715">
      <formula>AK193=""</formula>
    </cfRule>
  </conditionalFormatting>
  <conditionalFormatting sqref="AK187:AK190">
    <cfRule type="expression" dxfId="7713" priority="7714">
      <formula>AK193=""</formula>
    </cfRule>
  </conditionalFormatting>
  <conditionalFormatting sqref="AA189:AD189">
    <cfRule type="expression" dxfId="7712" priority="7713">
      <formula>AK193=""</formula>
    </cfRule>
  </conditionalFormatting>
  <conditionalFormatting sqref="AE189">
    <cfRule type="expression" dxfId="7711" priority="7712">
      <formula>AK193=""</formula>
    </cfRule>
  </conditionalFormatting>
  <conditionalFormatting sqref="AA190:AD190">
    <cfRule type="expression" dxfId="7710" priority="7711">
      <formula>AK193=""</formula>
    </cfRule>
  </conditionalFormatting>
  <conditionalFormatting sqref="AE190">
    <cfRule type="expression" dxfId="7709" priority="7710">
      <formula>AK193=""</formula>
    </cfRule>
  </conditionalFormatting>
  <conditionalFormatting sqref="AA191:AE191">
    <cfRule type="expression" dxfId="7708" priority="7709">
      <formula>AK193=""</formula>
    </cfRule>
  </conditionalFormatting>
  <conditionalFormatting sqref="AK191">
    <cfRule type="expression" dxfId="7707" priority="7708">
      <formula>AK193=""</formula>
    </cfRule>
  </conditionalFormatting>
  <conditionalFormatting sqref="AA192:AC192">
    <cfRule type="expression" dxfId="7706" priority="7707">
      <formula>AK193=""</formula>
    </cfRule>
  </conditionalFormatting>
  <conditionalFormatting sqref="AK192">
    <cfRule type="expression" dxfId="7705" priority="7706">
      <formula>AK193=""</formula>
    </cfRule>
  </conditionalFormatting>
  <conditionalFormatting sqref="AA193:AC193">
    <cfRule type="expression" dxfId="7704" priority="7705">
      <formula>AK193=""</formula>
    </cfRule>
  </conditionalFormatting>
  <conditionalFormatting sqref="AK193">
    <cfRule type="expression" dxfId="7703" priority="7704">
      <formula>AK193=""</formula>
    </cfRule>
  </conditionalFormatting>
  <conditionalFormatting sqref="AA194:AC194">
    <cfRule type="expression" dxfId="7702" priority="7703">
      <formula>AK193=""</formula>
    </cfRule>
  </conditionalFormatting>
  <conditionalFormatting sqref="AK194">
    <cfRule type="expression" dxfId="7701" priority="7702">
      <formula>AK193=""</formula>
    </cfRule>
  </conditionalFormatting>
  <conditionalFormatting sqref="AD194:AJ194">
    <cfRule type="expression" dxfId="7700" priority="7701">
      <formula>AK193=""</formula>
    </cfRule>
  </conditionalFormatting>
  <conditionalFormatting sqref="AM186:AW186">
    <cfRule type="expression" dxfId="7699" priority="7694">
      <formula>AW192=""</formula>
    </cfRule>
    <cfRule type="expression" dxfId="7698" priority="7695">
      <formula>AW192=6</formula>
    </cfRule>
    <cfRule type="expression" dxfId="7697" priority="7696">
      <formula>AW192=5</formula>
    </cfRule>
    <cfRule type="expression" dxfId="7696" priority="7697">
      <formula>AW192=4</formula>
    </cfRule>
    <cfRule type="expression" dxfId="7695" priority="7698">
      <formula>AW192=3</formula>
    </cfRule>
    <cfRule type="expression" dxfId="7694" priority="7699">
      <formula>AW192=2</formula>
    </cfRule>
    <cfRule type="expression" dxfId="7693" priority="7700">
      <formula>AW192=1</formula>
    </cfRule>
  </conditionalFormatting>
  <conditionalFormatting sqref="AM187:AO187">
    <cfRule type="expression" dxfId="7692" priority="7693">
      <formula>AW193=""</formula>
    </cfRule>
  </conditionalFormatting>
  <conditionalFormatting sqref="AM188:AN188">
    <cfRule type="expression" dxfId="7691" priority="7692">
      <formula>AW193=""</formula>
    </cfRule>
  </conditionalFormatting>
  <conditionalFormatting sqref="AO188">
    <cfRule type="expression" dxfId="7690" priority="7691">
      <formula>AW193=""</formula>
    </cfRule>
  </conditionalFormatting>
  <conditionalFormatting sqref="AP187:AV187">
    <cfRule type="expression" dxfId="7689" priority="7690">
      <formula>AW193=""</formula>
    </cfRule>
  </conditionalFormatting>
  <conditionalFormatting sqref="AW187:AW190">
    <cfRule type="expression" dxfId="7688" priority="7689">
      <formula>AW193=""</formula>
    </cfRule>
  </conditionalFormatting>
  <conditionalFormatting sqref="AM189:AP189">
    <cfRule type="expression" dxfId="7687" priority="7688">
      <formula>AW193=""</formula>
    </cfRule>
  </conditionalFormatting>
  <conditionalFormatting sqref="AQ189">
    <cfRule type="expression" dxfId="7686" priority="7687">
      <formula>AW193=""</formula>
    </cfRule>
  </conditionalFormatting>
  <conditionalFormatting sqref="AM190:AP190">
    <cfRule type="expression" dxfId="7685" priority="7686">
      <formula>AW193=""</formula>
    </cfRule>
  </conditionalFormatting>
  <conditionalFormatting sqref="AQ190">
    <cfRule type="expression" dxfId="7684" priority="7685">
      <formula>AW193=""</formula>
    </cfRule>
  </conditionalFormatting>
  <conditionalFormatting sqref="AM191:AQ191">
    <cfRule type="expression" dxfId="7683" priority="7684">
      <formula>AW193=""</formula>
    </cfRule>
  </conditionalFormatting>
  <conditionalFormatting sqref="AW191">
    <cfRule type="expression" dxfId="7682" priority="7683">
      <formula>AW193=""</formula>
    </cfRule>
  </conditionalFormatting>
  <conditionalFormatting sqref="AM192:AO192">
    <cfRule type="expression" dxfId="7681" priority="7682">
      <formula>AW193=""</formula>
    </cfRule>
  </conditionalFormatting>
  <conditionalFormatting sqref="AW192">
    <cfRule type="expression" dxfId="7680" priority="7681">
      <formula>AW193=""</formula>
    </cfRule>
  </conditionalFormatting>
  <conditionalFormatting sqref="AM193:AO193">
    <cfRule type="expression" dxfId="7679" priority="7680">
      <formula>AW193=""</formula>
    </cfRule>
  </conditionalFormatting>
  <conditionalFormatting sqref="AW193">
    <cfRule type="expression" dxfId="7678" priority="7679">
      <formula>AW193=""</formula>
    </cfRule>
  </conditionalFormatting>
  <conditionalFormatting sqref="AM194:AO194">
    <cfRule type="expression" dxfId="7677" priority="7678">
      <formula>AW193=""</formula>
    </cfRule>
  </conditionalFormatting>
  <conditionalFormatting sqref="AW194">
    <cfRule type="expression" dxfId="7676" priority="7677">
      <formula>AW193=""</formula>
    </cfRule>
  </conditionalFormatting>
  <conditionalFormatting sqref="AP194:AV194">
    <cfRule type="expression" dxfId="7675" priority="7676">
      <formula>AW193=""</formula>
    </cfRule>
  </conditionalFormatting>
  <conditionalFormatting sqref="AY186:BI186">
    <cfRule type="expression" dxfId="7674" priority="7669">
      <formula>BI192=""</formula>
    </cfRule>
    <cfRule type="expression" dxfId="7673" priority="7670">
      <formula>BI192=6</formula>
    </cfRule>
    <cfRule type="expression" dxfId="7672" priority="7671">
      <formula>BI192=5</formula>
    </cfRule>
    <cfRule type="expression" dxfId="7671" priority="7672">
      <formula>BI192=4</formula>
    </cfRule>
    <cfRule type="expression" dxfId="7670" priority="7673">
      <formula>BI192=3</formula>
    </cfRule>
    <cfRule type="expression" dxfId="7669" priority="7674">
      <formula>BI192=2</formula>
    </cfRule>
    <cfRule type="expression" dxfId="7668" priority="7675">
      <formula>BI192=1</formula>
    </cfRule>
  </conditionalFormatting>
  <conditionalFormatting sqref="AY187:BA187">
    <cfRule type="expression" dxfId="7667" priority="7668">
      <formula>BI193=""</formula>
    </cfRule>
  </conditionalFormatting>
  <conditionalFormatting sqref="AY188:AZ188">
    <cfRule type="expression" dxfId="7666" priority="7667">
      <formula>BI193=""</formula>
    </cfRule>
  </conditionalFormatting>
  <conditionalFormatting sqref="BA188">
    <cfRule type="expression" dxfId="7665" priority="7666">
      <formula>BI193=""</formula>
    </cfRule>
  </conditionalFormatting>
  <conditionalFormatting sqref="BB187:BH187">
    <cfRule type="expression" dxfId="7664" priority="7665">
      <formula>BI193=""</formula>
    </cfRule>
  </conditionalFormatting>
  <conditionalFormatting sqref="BI187:BI190">
    <cfRule type="expression" dxfId="7663" priority="7664">
      <formula>BI193=""</formula>
    </cfRule>
  </conditionalFormatting>
  <conditionalFormatting sqref="AY189:BB189">
    <cfRule type="expression" dxfId="7662" priority="7663">
      <formula>BI193=""</formula>
    </cfRule>
  </conditionalFormatting>
  <conditionalFormatting sqref="BC189">
    <cfRule type="expression" dxfId="7661" priority="7662">
      <formula>BI193=""</formula>
    </cfRule>
  </conditionalFormatting>
  <conditionalFormatting sqref="AY190:BB190">
    <cfRule type="expression" dxfId="7660" priority="7661">
      <formula>BI193=""</formula>
    </cfRule>
  </conditionalFormatting>
  <conditionalFormatting sqref="BC190">
    <cfRule type="expression" dxfId="7659" priority="7660">
      <formula>BI193=""</formula>
    </cfRule>
  </conditionalFormatting>
  <conditionalFormatting sqref="AY191:BC191">
    <cfRule type="expression" dxfId="7658" priority="7659">
      <formula>BI193=""</formula>
    </cfRule>
  </conditionalFormatting>
  <conditionalFormatting sqref="BI191">
    <cfRule type="expression" dxfId="7657" priority="7658">
      <formula>BI193=""</formula>
    </cfRule>
  </conditionalFormatting>
  <conditionalFormatting sqref="AY192:BA192">
    <cfRule type="expression" dxfId="7656" priority="7657">
      <formula>BI193=""</formula>
    </cfRule>
  </conditionalFormatting>
  <conditionalFormatting sqref="BI192">
    <cfRule type="expression" dxfId="7655" priority="7656">
      <formula>BI193=""</formula>
    </cfRule>
  </conditionalFormatting>
  <conditionalFormatting sqref="AY193:BA193">
    <cfRule type="expression" dxfId="7654" priority="7655">
      <formula>BI193=""</formula>
    </cfRule>
  </conditionalFormatting>
  <conditionalFormatting sqref="BI193">
    <cfRule type="expression" dxfId="7653" priority="7654">
      <formula>BI193=""</formula>
    </cfRule>
  </conditionalFormatting>
  <conditionalFormatting sqref="AY194:BA194">
    <cfRule type="expression" dxfId="7652" priority="7653">
      <formula>BI193=""</formula>
    </cfRule>
  </conditionalFormatting>
  <conditionalFormatting sqref="BI194">
    <cfRule type="expression" dxfId="7651" priority="7652">
      <formula>BI193=""</formula>
    </cfRule>
  </conditionalFormatting>
  <conditionalFormatting sqref="BB194:BH194">
    <cfRule type="expression" dxfId="7650" priority="7651">
      <formula>BI193=""</formula>
    </cfRule>
  </conditionalFormatting>
  <conditionalFormatting sqref="C196:M196">
    <cfRule type="expression" dxfId="7649" priority="7644">
      <formula>M202=""</formula>
    </cfRule>
    <cfRule type="expression" dxfId="7648" priority="7645">
      <formula>M202=6</formula>
    </cfRule>
    <cfRule type="expression" dxfId="7647" priority="7646">
      <formula>M202=5</formula>
    </cfRule>
    <cfRule type="expression" dxfId="7646" priority="7647">
      <formula>M202=4</formula>
    </cfRule>
    <cfRule type="expression" dxfId="7645" priority="7648">
      <formula>M202=3</formula>
    </cfRule>
    <cfRule type="expression" dxfId="7644" priority="7649">
      <formula>M202=2</formula>
    </cfRule>
    <cfRule type="expression" dxfId="7643" priority="7650">
      <formula>M202=1</formula>
    </cfRule>
  </conditionalFormatting>
  <conditionalFormatting sqref="C197:E197">
    <cfRule type="expression" dxfId="7642" priority="7643">
      <formula>M203=""</formula>
    </cfRule>
  </conditionalFormatting>
  <conditionalFormatting sqref="C198:D198">
    <cfRule type="expression" dxfId="7641" priority="7642">
      <formula>M203=""</formula>
    </cfRule>
  </conditionalFormatting>
  <conditionalFormatting sqref="E198">
    <cfRule type="expression" dxfId="7640" priority="7641">
      <formula>M203=""</formula>
    </cfRule>
  </conditionalFormatting>
  <conditionalFormatting sqref="F197:L197">
    <cfRule type="expression" dxfId="7639" priority="7640">
      <formula>M203=""</formula>
    </cfRule>
  </conditionalFormatting>
  <conditionalFormatting sqref="M197:M200">
    <cfRule type="expression" dxfId="7638" priority="7639">
      <formula>M203=""</formula>
    </cfRule>
  </conditionalFormatting>
  <conditionalFormatting sqref="C199:F199">
    <cfRule type="expression" dxfId="7637" priority="7638">
      <formula>M203=""</formula>
    </cfRule>
  </conditionalFormatting>
  <conditionalFormatting sqref="G199">
    <cfRule type="expression" dxfId="7636" priority="7637">
      <formula>M203=""</formula>
    </cfRule>
  </conditionalFormatting>
  <conditionalFormatting sqref="C200:F200">
    <cfRule type="expression" dxfId="7635" priority="7636">
      <formula>M203=""</formula>
    </cfRule>
  </conditionalFormatting>
  <conditionalFormatting sqref="G200">
    <cfRule type="expression" dxfId="7634" priority="7635">
      <formula>M203=""</formula>
    </cfRule>
  </conditionalFormatting>
  <conditionalFormatting sqref="C201:G201">
    <cfRule type="expression" dxfId="7633" priority="7634">
      <formula>M203=""</formula>
    </cfRule>
  </conditionalFormatting>
  <conditionalFormatting sqref="M201">
    <cfRule type="expression" dxfId="7632" priority="7633">
      <formula>M203=""</formula>
    </cfRule>
  </conditionalFormatting>
  <conditionalFormatting sqref="C202:E202">
    <cfRule type="expression" dxfId="7631" priority="7632">
      <formula>M203=""</formula>
    </cfRule>
  </conditionalFormatting>
  <conditionalFormatting sqref="M202">
    <cfRule type="expression" dxfId="7630" priority="7631">
      <formula>M203=""</formula>
    </cfRule>
  </conditionalFormatting>
  <conditionalFormatting sqref="C203:E203">
    <cfRule type="expression" dxfId="7629" priority="7630">
      <formula>M203=""</formula>
    </cfRule>
  </conditionalFormatting>
  <conditionalFormatting sqref="M203">
    <cfRule type="expression" dxfId="7628" priority="7629">
      <formula>M203=""</formula>
    </cfRule>
  </conditionalFormatting>
  <conditionalFormatting sqref="C204:E204">
    <cfRule type="expression" dxfId="7627" priority="7628">
      <formula>M203=""</formula>
    </cfRule>
  </conditionalFormatting>
  <conditionalFormatting sqref="M204">
    <cfRule type="expression" dxfId="7626" priority="7627">
      <formula>M203=""</formula>
    </cfRule>
  </conditionalFormatting>
  <conditionalFormatting sqref="F204:L204">
    <cfRule type="expression" dxfId="7625" priority="7626">
      <formula>M203=""</formula>
    </cfRule>
  </conditionalFormatting>
  <conditionalFormatting sqref="O196:Y196">
    <cfRule type="expression" dxfId="7624" priority="7619">
      <formula>Y202=""</formula>
    </cfRule>
    <cfRule type="expression" dxfId="7623" priority="7620">
      <formula>Y202=6</formula>
    </cfRule>
    <cfRule type="expression" dxfId="7622" priority="7621">
      <formula>Y202=5</formula>
    </cfRule>
    <cfRule type="expression" dxfId="7621" priority="7622">
      <formula>Y202=4</formula>
    </cfRule>
    <cfRule type="expression" dxfId="7620" priority="7623">
      <formula>Y202=3</formula>
    </cfRule>
    <cfRule type="expression" dxfId="7619" priority="7624">
      <formula>Y202=2</formula>
    </cfRule>
    <cfRule type="expression" dxfId="7618" priority="7625">
      <formula>Y202=1</formula>
    </cfRule>
  </conditionalFormatting>
  <conditionalFormatting sqref="O197:Q197">
    <cfRule type="expression" dxfId="7617" priority="7618">
      <formula>Y203=""</formula>
    </cfRule>
  </conditionalFormatting>
  <conditionalFormatting sqref="O198:P198">
    <cfRule type="expression" dxfId="7616" priority="7617">
      <formula>Y203=""</formula>
    </cfRule>
  </conditionalFormatting>
  <conditionalFormatting sqref="Q198">
    <cfRule type="expression" dxfId="7615" priority="7616">
      <formula>Y203=""</formula>
    </cfRule>
  </conditionalFormatting>
  <conditionalFormatting sqref="R197:X197">
    <cfRule type="expression" dxfId="7614" priority="7615">
      <formula>Y203=""</formula>
    </cfRule>
  </conditionalFormatting>
  <conditionalFormatting sqref="Y197:Y200">
    <cfRule type="expression" dxfId="7613" priority="7614">
      <formula>Y203=""</formula>
    </cfRule>
  </conditionalFormatting>
  <conditionalFormatting sqref="O199:R199">
    <cfRule type="expression" dxfId="7612" priority="7613">
      <formula>Y203=""</formula>
    </cfRule>
  </conditionalFormatting>
  <conditionalFormatting sqref="S199">
    <cfRule type="expression" dxfId="7611" priority="7612">
      <formula>Y203=""</formula>
    </cfRule>
  </conditionalFormatting>
  <conditionalFormatting sqref="O200:R200">
    <cfRule type="expression" dxfId="7610" priority="7611">
      <formula>Y203=""</formula>
    </cfRule>
  </conditionalFormatting>
  <conditionalFormatting sqref="S200">
    <cfRule type="expression" dxfId="7609" priority="7610">
      <formula>Y203=""</formula>
    </cfRule>
  </conditionalFormatting>
  <conditionalFormatting sqref="O201:S201">
    <cfRule type="expression" dxfId="7608" priority="7609">
      <formula>Y203=""</formula>
    </cfRule>
  </conditionalFormatting>
  <conditionalFormatting sqref="Y201">
    <cfRule type="expression" dxfId="7607" priority="7608">
      <formula>Y203=""</formula>
    </cfRule>
  </conditionalFormatting>
  <conditionalFormatting sqref="O202:Q202">
    <cfRule type="expression" dxfId="7606" priority="7607">
      <formula>Y203=""</formula>
    </cfRule>
  </conditionalFormatting>
  <conditionalFormatting sqref="Y202">
    <cfRule type="expression" dxfId="7605" priority="7606">
      <formula>Y203=""</formula>
    </cfRule>
  </conditionalFormatting>
  <conditionalFormatting sqref="O203:Q203">
    <cfRule type="expression" dxfId="7604" priority="7605">
      <formula>Y203=""</formula>
    </cfRule>
  </conditionalFormatting>
  <conditionalFormatting sqref="Y203">
    <cfRule type="expression" dxfId="7603" priority="7604">
      <formula>Y203=""</formula>
    </cfRule>
  </conditionalFormatting>
  <conditionalFormatting sqref="O204:Q204">
    <cfRule type="expression" dxfId="7602" priority="7603">
      <formula>Y203=""</formula>
    </cfRule>
  </conditionalFormatting>
  <conditionalFormatting sqref="Y204">
    <cfRule type="expression" dxfId="7601" priority="7602">
      <formula>Y203=""</formula>
    </cfRule>
  </conditionalFormatting>
  <conditionalFormatting sqref="R204:X204">
    <cfRule type="expression" dxfId="7600" priority="7601">
      <formula>Y203=""</formula>
    </cfRule>
  </conditionalFormatting>
  <conditionalFormatting sqref="AA196:AK196">
    <cfRule type="expression" dxfId="7599" priority="7594">
      <formula>AK202=""</formula>
    </cfRule>
    <cfRule type="expression" dxfId="7598" priority="7595">
      <formula>AK202=6</formula>
    </cfRule>
    <cfRule type="expression" dxfId="7597" priority="7596">
      <formula>AK202=5</formula>
    </cfRule>
    <cfRule type="expression" dxfId="7596" priority="7597">
      <formula>AK202=4</formula>
    </cfRule>
    <cfRule type="expression" dxfId="7595" priority="7598">
      <formula>AK202=3</formula>
    </cfRule>
    <cfRule type="expression" dxfId="7594" priority="7599">
      <formula>AK202=2</formula>
    </cfRule>
    <cfRule type="expression" dxfId="7593" priority="7600">
      <formula>AK202=1</formula>
    </cfRule>
  </conditionalFormatting>
  <conditionalFormatting sqref="AA197:AC197">
    <cfRule type="expression" dxfId="7592" priority="7593">
      <formula>AK203=""</formula>
    </cfRule>
  </conditionalFormatting>
  <conditionalFormatting sqref="AA198:AB198">
    <cfRule type="expression" dxfId="7591" priority="7592">
      <formula>AK203=""</formula>
    </cfRule>
  </conditionalFormatting>
  <conditionalFormatting sqref="AC198">
    <cfRule type="expression" dxfId="7590" priority="7591">
      <formula>AK203=""</formula>
    </cfRule>
  </conditionalFormatting>
  <conditionalFormatting sqref="AD197:AJ197">
    <cfRule type="expression" dxfId="7589" priority="7590">
      <formula>AK203=""</formula>
    </cfRule>
  </conditionalFormatting>
  <conditionalFormatting sqref="AK197:AK200">
    <cfRule type="expression" dxfId="7588" priority="7589">
      <formula>AK203=""</formula>
    </cfRule>
  </conditionalFormatting>
  <conditionalFormatting sqref="AA199:AD199">
    <cfRule type="expression" dxfId="7587" priority="7588">
      <formula>AK203=""</formula>
    </cfRule>
  </conditionalFormatting>
  <conditionalFormatting sqref="AE199">
    <cfRule type="expression" dxfId="7586" priority="7587">
      <formula>AK203=""</formula>
    </cfRule>
  </conditionalFormatting>
  <conditionalFormatting sqref="AA200:AD200">
    <cfRule type="expression" dxfId="7585" priority="7586">
      <formula>AK203=""</formula>
    </cfRule>
  </conditionalFormatting>
  <conditionalFormatting sqref="AE200">
    <cfRule type="expression" dxfId="7584" priority="7585">
      <formula>AK203=""</formula>
    </cfRule>
  </conditionalFormatting>
  <conditionalFormatting sqref="AA201:AE201">
    <cfRule type="expression" dxfId="7583" priority="7584">
      <formula>AK203=""</formula>
    </cfRule>
  </conditionalFormatting>
  <conditionalFormatting sqref="AK201">
    <cfRule type="expression" dxfId="7582" priority="7583">
      <formula>AK203=""</formula>
    </cfRule>
  </conditionalFormatting>
  <conditionalFormatting sqref="AA202:AC202">
    <cfRule type="expression" dxfId="7581" priority="7582">
      <formula>AK203=""</formula>
    </cfRule>
  </conditionalFormatting>
  <conditionalFormatting sqref="AK202">
    <cfRule type="expression" dxfId="7580" priority="7581">
      <formula>AK203=""</formula>
    </cfRule>
  </conditionalFormatting>
  <conditionalFormatting sqref="AA203:AC203">
    <cfRule type="expression" dxfId="7579" priority="7580">
      <formula>AK203=""</formula>
    </cfRule>
  </conditionalFormatting>
  <conditionalFormatting sqref="AK203">
    <cfRule type="expression" dxfId="7578" priority="7579">
      <formula>AK203=""</formula>
    </cfRule>
  </conditionalFormatting>
  <conditionalFormatting sqref="AA204:AC204">
    <cfRule type="expression" dxfId="7577" priority="7578">
      <formula>AK203=""</formula>
    </cfRule>
  </conditionalFormatting>
  <conditionalFormatting sqref="AK204">
    <cfRule type="expression" dxfId="7576" priority="7577">
      <formula>AK203=""</formula>
    </cfRule>
  </conditionalFormatting>
  <conditionalFormatting sqref="AD204:AJ204">
    <cfRule type="expression" dxfId="7575" priority="7576">
      <formula>AK203=""</formula>
    </cfRule>
  </conditionalFormatting>
  <conditionalFormatting sqref="AM196:AW196">
    <cfRule type="expression" dxfId="7574" priority="7569">
      <formula>AW202=""</formula>
    </cfRule>
    <cfRule type="expression" dxfId="7573" priority="7570">
      <formula>AW202=6</formula>
    </cfRule>
    <cfRule type="expression" dxfId="7572" priority="7571">
      <formula>AW202=5</formula>
    </cfRule>
    <cfRule type="expression" dxfId="7571" priority="7572">
      <formula>AW202=4</formula>
    </cfRule>
    <cfRule type="expression" dxfId="7570" priority="7573">
      <formula>AW202=3</formula>
    </cfRule>
    <cfRule type="expression" dxfId="7569" priority="7574">
      <formula>AW202=2</formula>
    </cfRule>
    <cfRule type="expression" dxfId="7568" priority="7575">
      <formula>AW202=1</formula>
    </cfRule>
  </conditionalFormatting>
  <conditionalFormatting sqref="AM197:AO197">
    <cfRule type="expression" dxfId="7567" priority="7568">
      <formula>AW203=""</formula>
    </cfRule>
  </conditionalFormatting>
  <conditionalFormatting sqref="AM198:AN198">
    <cfRule type="expression" dxfId="7566" priority="7567">
      <formula>AW203=""</formula>
    </cfRule>
  </conditionalFormatting>
  <conditionalFormatting sqref="AO198">
    <cfRule type="expression" dxfId="7565" priority="7566">
      <formula>AW203=""</formula>
    </cfRule>
  </conditionalFormatting>
  <conditionalFormatting sqref="AP197:AV197">
    <cfRule type="expression" dxfId="7564" priority="7565">
      <formula>AW203=""</formula>
    </cfRule>
  </conditionalFormatting>
  <conditionalFormatting sqref="AW197:AW200">
    <cfRule type="expression" dxfId="7563" priority="7564">
      <formula>AW203=""</formula>
    </cfRule>
  </conditionalFormatting>
  <conditionalFormatting sqref="AM199:AP199">
    <cfRule type="expression" dxfId="7562" priority="7563">
      <formula>AW203=""</formula>
    </cfRule>
  </conditionalFormatting>
  <conditionalFormatting sqref="AQ199">
    <cfRule type="expression" dxfId="7561" priority="7562">
      <formula>AW203=""</formula>
    </cfRule>
  </conditionalFormatting>
  <conditionalFormatting sqref="AM200:AP200">
    <cfRule type="expression" dxfId="7560" priority="7561">
      <formula>AW203=""</formula>
    </cfRule>
  </conditionalFormatting>
  <conditionalFormatting sqref="AQ200">
    <cfRule type="expression" dxfId="7559" priority="7560">
      <formula>AW203=""</formula>
    </cfRule>
  </conditionalFormatting>
  <conditionalFormatting sqref="AM201:AQ201">
    <cfRule type="expression" dxfId="7558" priority="7559">
      <formula>AW203=""</formula>
    </cfRule>
  </conditionalFormatting>
  <conditionalFormatting sqref="AW201">
    <cfRule type="expression" dxfId="7557" priority="7558">
      <formula>AW203=""</formula>
    </cfRule>
  </conditionalFormatting>
  <conditionalFormatting sqref="AM202:AO202">
    <cfRule type="expression" dxfId="7556" priority="7557">
      <formula>AW203=""</formula>
    </cfRule>
  </conditionalFormatting>
  <conditionalFormatting sqref="AW202">
    <cfRule type="expression" dxfId="7555" priority="7556">
      <formula>AW203=""</formula>
    </cfRule>
  </conditionalFormatting>
  <conditionalFormatting sqref="AM203:AO203">
    <cfRule type="expression" dxfId="7554" priority="7555">
      <formula>AW203=""</formula>
    </cfRule>
  </conditionalFormatting>
  <conditionalFormatting sqref="AW203">
    <cfRule type="expression" dxfId="7553" priority="7554">
      <formula>AW203=""</formula>
    </cfRule>
  </conditionalFormatting>
  <conditionalFormatting sqref="AM204:AO204">
    <cfRule type="expression" dxfId="7552" priority="7553">
      <formula>AW203=""</formula>
    </cfRule>
  </conditionalFormatting>
  <conditionalFormatting sqref="AW204">
    <cfRule type="expression" dxfId="7551" priority="7552">
      <formula>AW203=""</formula>
    </cfRule>
  </conditionalFormatting>
  <conditionalFormatting sqref="AP204:AV204">
    <cfRule type="expression" dxfId="7550" priority="7551">
      <formula>AW203=""</formula>
    </cfRule>
  </conditionalFormatting>
  <conditionalFormatting sqref="AY196:BI196">
    <cfRule type="expression" dxfId="7549" priority="7544">
      <formula>BI202=""</formula>
    </cfRule>
    <cfRule type="expression" dxfId="7548" priority="7545">
      <formula>BI202=6</formula>
    </cfRule>
    <cfRule type="expression" dxfId="7547" priority="7546">
      <formula>BI202=5</formula>
    </cfRule>
    <cfRule type="expression" dxfId="7546" priority="7547">
      <formula>BI202=4</formula>
    </cfRule>
    <cfRule type="expression" dxfId="7545" priority="7548">
      <formula>BI202=3</formula>
    </cfRule>
    <cfRule type="expression" dxfId="7544" priority="7549">
      <formula>BI202=2</formula>
    </cfRule>
    <cfRule type="expression" dxfId="7543" priority="7550">
      <formula>BI202=1</formula>
    </cfRule>
  </conditionalFormatting>
  <conditionalFormatting sqref="AY197:BA197">
    <cfRule type="expression" dxfId="7542" priority="7543">
      <formula>BI203=""</formula>
    </cfRule>
  </conditionalFormatting>
  <conditionalFormatting sqref="AY198:AZ198">
    <cfRule type="expression" dxfId="7541" priority="7542">
      <formula>BI203=""</formula>
    </cfRule>
  </conditionalFormatting>
  <conditionalFormatting sqref="BA198">
    <cfRule type="expression" dxfId="7540" priority="7541">
      <formula>BI203=""</formula>
    </cfRule>
  </conditionalFormatting>
  <conditionalFormatting sqref="BB197:BH197">
    <cfRule type="expression" dxfId="7539" priority="7540">
      <formula>BI203=""</formula>
    </cfRule>
  </conditionalFormatting>
  <conditionalFormatting sqref="BI197:BI200">
    <cfRule type="expression" dxfId="7538" priority="7539">
      <formula>BI203=""</formula>
    </cfRule>
  </conditionalFormatting>
  <conditionalFormatting sqref="AY199:BB199">
    <cfRule type="expression" dxfId="7537" priority="7538">
      <formula>BI203=""</formula>
    </cfRule>
  </conditionalFormatting>
  <conditionalFormatting sqref="BC199">
    <cfRule type="expression" dxfId="7536" priority="7537">
      <formula>BI203=""</formula>
    </cfRule>
  </conditionalFormatting>
  <conditionalFormatting sqref="AY200:BB200">
    <cfRule type="expression" dxfId="7535" priority="7536">
      <formula>BI203=""</formula>
    </cfRule>
  </conditionalFormatting>
  <conditionalFormatting sqref="BC200">
    <cfRule type="expression" dxfId="7534" priority="7535">
      <formula>BI203=""</formula>
    </cfRule>
  </conditionalFormatting>
  <conditionalFormatting sqref="AY201:BC201">
    <cfRule type="expression" dxfId="7533" priority="7534">
      <formula>BI203=""</formula>
    </cfRule>
  </conditionalFormatting>
  <conditionalFormatting sqref="BI201">
    <cfRule type="expression" dxfId="7532" priority="7533">
      <formula>BI203=""</formula>
    </cfRule>
  </conditionalFormatting>
  <conditionalFormatting sqref="AY202:BA202">
    <cfRule type="expression" dxfId="7531" priority="7532">
      <formula>BI203=""</formula>
    </cfRule>
  </conditionalFormatting>
  <conditionalFormatting sqref="BI202">
    <cfRule type="expression" dxfId="7530" priority="7531">
      <formula>BI203=""</formula>
    </cfRule>
  </conditionalFormatting>
  <conditionalFormatting sqref="AY203:BA203">
    <cfRule type="expression" dxfId="7529" priority="7530">
      <formula>BI203=""</formula>
    </cfRule>
  </conditionalFormatting>
  <conditionalFormatting sqref="BI203">
    <cfRule type="expression" dxfId="7528" priority="7529">
      <formula>BI203=""</formula>
    </cfRule>
  </conditionalFormatting>
  <conditionalFormatting sqref="AY204:BA204">
    <cfRule type="expression" dxfId="7527" priority="7528">
      <formula>BI203=""</formula>
    </cfRule>
  </conditionalFormatting>
  <conditionalFormatting sqref="BI204">
    <cfRule type="expression" dxfId="7526" priority="7527">
      <formula>BI203=""</formula>
    </cfRule>
  </conditionalFormatting>
  <conditionalFormatting sqref="BB204:BH204">
    <cfRule type="expression" dxfId="7525" priority="7526">
      <formula>BI203=""</formula>
    </cfRule>
  </conditionalFormatting>
  <conditionalFormatting sqref="C209:M209">
    <cfRule type="expression" dxfId="7524" priority="7519">
      <formula>M215=""</formula>
    </cfRule>
    <cfRule type="expression" dxfId="7523" priority="7520">
      <formula>M215=6</formula>
    </cfRule>
    <cfRule type="expression" dxfId="7522" priority="7521">
      <formula>M215=5</formula>
    </cfRule>
    <cfRule type="expression" dxfId="7521" priority="7522">
      <formula>M215=4</formula>
    </cfRule>
    <cfRule type="expression" dxfId="7520" priority="7523">
      <formula>M215=3</formula>
    </cfRule>
    <cfRule type="expression" dxfId="7519" priority="7524">
      <formula>M215=2</formula>
    </cfRule>
    <cfRule type="expression" dxfId="7518" priority="7525">
      <formula>M215=1</formula>
    </cfRule>
  </conditionalFormatting>
  <conditionalFormatting sqref="C210:E210">
    <cfRule type="expression" dxfId="7517" priority="7518">
      <formula>M216=""</formula>
    </cfRule>
  </conditionalFormatting>
  <conditionalFormatting sqref="C211:D211">
    <cfRule type="expression" dxfId="7516" priority="7517">
      <formula>M216=""</formula>
    </cfRule>
  </conditionalFormatting>
  <conditionalFormatting sqref="E211">
    <cfRule type="expression" dxfId="7515" priority="7516">
      <formula>M216=""</formula>
    </cfRule>
  </conditionalFormatting>
  <conditionalFormatting sqref="F210:L210">
    <cfRule type="expression" dxfId="7514" priority="7515">
      <formula>M216=""</formula>
    </cfRule>
  </conditionalFormatting>
  <conditionalFormatting sqref="M210:M213">
    <cfRule type="expression" dxfId="7513" priority="7514">
      <formula>M216=""</formula>
    </cfRule>
  </conditionalFormatting>
  <conditionalFormatting sqref="C212:F212">
    <cfRule type="expression" dxfId="7512" priority="7513">
      <formula>M216=""</formula>
    </cfRule>
  </conditionalFormatting>
  <conditionalFormatting sqref="G212">
    <cfRule type="expression" dxfId="7511" priority="7512">
      <formula>M216=""</formula>
    </cfRule>
  </conditionalFormatting>
  <conditionalFormatting sqref="C213:F213">
    <cfRule type="expression" dxfId="7510" priority="7511">
      <formula>M216=""</formula>
    </cfRule>
  </conditionalFormatting>
  <conditionalFormatting sqref="G213">
    <cfRule type="expression" dxfId="7509" priority="7510">
      <formula>M216=""</formula>
    </cfRule>
  </conditionalFormatting>
  <conditionalFormatting sqref="C214:G214">
    <cfRule type="expression" dxfId="7508" priority="7509">
      <formula>M216=""</formula>
    </cfRule>
  </conditionalFormatting>
  <conditionalFormatting sqref="M214">
    <cfRule type="expression" dxfId="7507" priority="7508">
      <formula>M216=""</formula>
    </cfRule>
  </conditionalFormatting>
  <conditionalFormatting sqref="C215:E215">
    <cfRule type="expression" dxfId="7506" priority="7507">
      <formula>M216=""</formula>
    </cfRule>
  </conditionalFormatting>
  <conditionalFormatting sqref="M215">
    <cfRule type="expression" dxfId="7505" priority="7506">
      <formula>M216=""</formula>
    </cfRule>
  </conditionalFormatting>
  <conditionalFormatting sqref="C216:E216">
    <cfRule type="expression" dxfId="7504" priority="7505">
      <formula>M216=""</formula>
    </cfRule>
  </conditionalFormatting>
  <conditionalFormatting sqref="M216">
    <cfRule type="expression" dxfId="7503" priority="7504">
      <formula>M216=""</formula>
    </cfRule>
  </conditionalFormatting>
  <conditionalFormatting sqref="C217:E217">
    <cfRule type="expression" dxfId="7502" priority="7503">
      <formula>M216=""</formula>
    </cfRule>
  </conditionalFormatting>
  <conditionalFormatting sqref="M217">
    <cfRule type="expression" dxfId="7501" priority="7502">
      <formula>M216=""</formula>
    </cfRule>
  </conditionalFormatting>
  <conditionalFormatting sqref="F217:L217">
    <cfRule type="expression" dxfId="7500" priority="7501">
      <formula>M216=""</formula>
    </cfRule>
  </conditionalFormatting>
  <conditionalFormatting sqref="O209:Y209">
    <cfRule type="expression" dxfId="7499" priority="7494">
      <formula>Y215=""</formula>
    </cfRule>
    <cfRule type="expression" dxfId="7498" priority="7495">
      <formula>Y215=6</formula>
    </cfRule>
    <cfRule type="expression" dxfId="7497" priority="7496">
      <formula>Y215=5</formula>
    </cfRule>
    <cfRule type="expression" dxfId="7496" priority="7497">
      <formula>Y215=4</formula>
    </cfRule>
    <cfRule type="expression" dxfId="7495" priority="7498">
      <formula>Y215=3</formula>
    </cfRule>
    <cfRule type="expression" dxfId="7494" priority="7499">
      <formula>Y215=2</formula>
    </cfRule>
    <cfRule type="expression" dxfId="7493" priority="7500">
      <formula>Y215=1</formula>
    </cfRule>
  </conditionalFormatting>
  <conditionalFormatting sqref="O210:Q210">
    <cfRule type="expression" dxfId="7492" priority="7493">
      <formula>Y216=""</formula>
    </cfRule>
  </conditionalFormatting>
  <conditionalFormatting sqref="O211:P211">
    <cfRule type="expression" dxfId="7491" priority="7492">
      <formula>Y216=""</formula>
    </cfRule>
  </conditionalFormatting>
  <conditionalFormatting sqref="Q211">
    <cfRule type="expression" dxfId="7490" priority="7491">
      <formula>Y216=""</formula>
    </cfRule>
  </conditionalFormatting>
  <conditionalFormatting sqref="R210:X210">
    <cfRule type="expression" dxfId="7489" priority="7490">
      <formula>Y216=""</formula>
    </cfRule>
  </conditionalFormatting>
  <conditionalFormatting sqref="Y210:Y213">
    <cfRule type="expression" dxfId="7488" priority="7489">
      <formula>Y216=""</formula>
    </cfRule>
  </conditionalFormatting>
  <conditionalFormatting sqref="O212:R212">
    <cfRule type="expression" dxfId="7487" priority="7488">
      <formula>Y216=""</formula>
    </cfRule>
  </conditionalFormatting>
  <conditionalFormatting sqref="S212">
    <cfRule type="expression" dxfId="7486" priority="7487">
      <formula>Y216=""</formula>
    </cfRule>
  </conditionalFormatting>
  <conditionalFormatting sqref="O213:R213">
    <cfRule type="expression" dxfId="7485" priority="7486">
      <formula>Y216=""</formula>
    </cfRule>
  </conditionalFormatting>
  <conditionalFormatting sqref="S213">
    <cfRule type="expression" dxfId="7484" priority="7485">
      <formula>Y216=""</formula>
    </cfRule>
  </conditionalFormatting>
  <conditionalFormatting sqref="O214:S214">
    <cfRule type="expression" dxfId="7483" priority="7484">
      <formula>Y216=""</formula>
    </cfRule>
  </conditionalFormatting>
  <conditionalFormatting sqref="Y214">
    <cfRule type="expression" dxfId="7482" priority="7483">
      <formula>Y216=""</formula>
    </cfRule>
  </conditionalFormatting>
  <conditionalFormatting sqref="O215:Q215">
    <cfRule type="expression" dxfId="7481" priority="7482">
      <formula>Y216=""</formula>
    </cfRule>
  </conditionalFormatting>
  <conditionalFormatting sqref="Y215">
    <cfRule type="expression" dxfId="7480" priority="7481">
      <formula>Y216=""</formula>
    </cfRule>
  </conditionalFormatting>
  <conditionalFormatting sqref="O216:Q216">
    <cfRule type="expression" dxfId="7479" priority="7480">
      <formula>Y216=""</formula>
    </cfRule>
  </conditionalFormatting>
  <conditionalFormatting sqref="Y216">
    <cfRule type="expression" dxfId="7478" priority="7479">
      <formula>Y216=""</formula>
    </cfRule>
  </conditionalFormatting>
  <conditionalFormatting sqref="O217:Q217">
    <cfRule type="expression" dxfId="7477" priority="7478">
      <formula>Y216=""</formula>
    </cfRule>
  </conditionalFormatting>
  <conditionalFormatting sqref="Y217">
    <cfRule type="expression" dxfId="7476" priority="7477">
      <formula>Y216=""</formula>
    </cfRule>
  </conditionalFormatting>
  <conditionalFormatting sqref="R217:X217">
    <cfRule type="expression" dxfId="7475" priority="7476">
      <formula>Y216=""</formula>
    </cfRule>
  </conditionalFormatting>
  <conditionalFormatting sqref="AA209:AK209">
    <cfRule type="expression" dxfId="7474" priority="7469">
      <formula>AK215=""</formula>
    </cfRule>
    <cfRule type="expression" dxfId="7473" priority="7470">
      <formula>AK215=6</formula>
    </cfRule>
    <cfRule type="expression" dxfId="7472" priority="7471">
      <formula>AK215=5</formula>
    </cfRule>
    <cfRule type="expression" dxfId="7471" priority="7472">
      <formula>AK215=4</formula>
    </cfRule>
    <cfRule type="expression" dxfId="7470" priority="7473">
      <formula>AK215=3</formula>
    </cfRule>
    <cfRule type="expression" dxfId="7469" priority="7474">
      <formula>AK215=2</formula>
    </cfRule>
    <cfRule type="expression" dxfId="7468" priority="7475">
      <formula>AK215=1</formula>
    </cfRule>
  </conditionalFormatting>
  <conditionalFormatting sqref="AA210:AC210">
    <cfRule type="expression" dxfId="7467" priority="7468">
      <formula>AK216=""</formula>
    </cfRule>
  </conditionalFormatting>
  <conditionalFormatting sqref="AA211:AB211">
    <cfRule type="expression" dxfId="7466" priority="7467">
      <formula>AK216=""</formula>
    </cfRule>
  </conditionalFormatting>
  <conditionalFormatting sqref="AC211">
    <cfRule type="expression" dxfId="7465" priority="7466">
      <formula>AK216=""</formula>
    </cfRule>
  </conditionalFormatting>
  <conditionalFormatting sqref="AD210:AJ210">
    <cfRule type="expression" dxfId="7464" priority="7465">
      <formula>AK216=""</formula>
    </cfRule>
  </conditionalFormatting>
  <conditionalFormatting sqref="AK210:AK213">
    <cfRule type="expression" dxfId="7463" priority="7464">
      <formula>AK216=""</formula>
    </cfRule>
  </conditionalFormatting>
  <conditionalFormatting sqref="AA212:AD212">
    <cfRule type="expression" dxfId="7462" priority="7463">
      <formula>AK216=""</formula>
    </cfRule>
  </conditionalFormatting>
  <conditionalFormatting sqref="AE212">
    <cfRule type="expression" dxfId="7461" priority="7462">
      <formula>AK216=""</formula>
    </cfRule>
  </conditionalFormatting>
  <conditionalFormatting sqref="AA213:AD213">
    <cfRule type="expression" dxfId="7460" priority="7461">
      <formula>AK216=""</formula>
    </cfRule>
  </conditionalFormatting>
  <conditionalFormatting sqref="AE213">
    <cfRule type="expression" dxfId="7459" priority="7460">
      <formula>AK216=""</formula>
    </cfRule>
  </conditionalFormatting>
  <conditionalFormatting sqref="AA214:AE214">
    <cfRule type="expression" dxfId="7458" priority="7459">
      <formula>AK216=""</formula>
    </cfRule>
  </conditionalFormatting>
  <conditionalFormatting sqref="AK214">
    <cfRule type="expression" dxfId="7457" priority="7458">
      <formula>AK216=""</formula>
    </cfRule>
  </conditionalFormatting>
  <conditionalFormatting sqref="AA215:AC215">
    <cfRule type="expression" dxfId="7456" priority="7457">
      <formula>AK216=""</formula>
    </cfRule>
  </conditionalFormatting>
  <conditionalFormatting sqref="AK215">
    <cfRule type="expression" dxfId="7455" priority="7456">
      <formula>AK216=""</formula>
    </cfRule>
  </conditionalFormatting>
  <conditionalFormatting sqref="AA216:AC216">
    <cfRule type="expression" dxfId="7454" priority="7455">
      <formula>AK216=""</formula>
    </cfRule>
  </conditionalFormatting>
  <conditionalFormatting sqref="AK216">
    <cfRule type="expression" dxfId="7453" priority="7454">
      <formula>AK216=""</formula>
    </cfRule>
  </conditionalFormatting>
  <conditionalFormatting sqref="AA217:AC217">
    <cfRule type="expression" dxfId="7452" priority="7453">
      <formula>AK216=""</formula>
    </cfRule>
  </conditionalFormatting>
  <conditionalFormatting sqref="AK217">
    <cfRule type="expression" dxfId="7451" priority="7452">
      <formula>AK216=""</formula>
    </cfRule>
  </conditionalFormatting>
  <conditionalFormatting sqref="AD217:AJ217">
    <cfRule type="expression" dxfId="7450" priority="7451">
      <formula>AK216=""</formula>
    </cfRule>
  </conditionalFormatting>
  <conditionalFormatting sqref="AM209:AW209">
    <cfRule type="expression" dxfId="7449" priority="7444">
      <formula>AW215=""</formula>
    </cfRule>
    <cfRule type="expression" dxfId="7448" priority="7445">
      <formula>AW215=6</formula>
    </cfRule>
    <cfRule type="expression" dxfId="7447" priority="7446">
      <formula>AW215=5</formula>
    </cfRule>
    <cfRule type="expression" dxfId="7446" priority="7447">
      <formula>AW215=4</formula>
    </cfRule>
    <cfRule type="expression" dxfId="7445" priority="7448">
      <formula>AW215=3</formula>
    </cfRule>
    <cfRule type="expression" dxfId="7444" priority="7449">
      <formula>AW215=2</formula>
    </cfRule>
    <cfRule type="expression" dxfId="7443" priority="7450">
      <formula>AW215=1</formula>
    </cfRule>
  </conditionalFormatting>
  <conditionalFormatting sqref="AM210:AO210">
    <cfRule type="expression" dxfId="7442" priority="7443">
      <formula>AW216=""</formula>
    </cfRule>
  </conditionalFormatting>
  <conditionalFormatting sqref="AM211:AN211">
    <cfRule type="expression" dxfId="7441" priority="7442">
      <formula>AW216=""</formula>
    </cfRule>
  </conditionalFormatting>
  <conditionalFormatting sqref="AO211">
    <cfRule type="expression" dxfId="7440" priority="7441">
      <formula>AW216=""</formula>
    </cfRule>
  </conditionalFormatting>
  <conditionalFormatting sqref="AP210:AV210">
    <cfRule type="expression" dxfId="7439" priority="7440">
      <formula>AW216=""</formula>
    </cfRule>
  </conditionalFormatting>
  <conditionalFormatting sqref="AW210:AW213">
    <cfRule type="expression" dxfId="7438" priority="7439">
      <formula>AW216=""</formula>
    </cfRule>
  </conditionalFormatting>
  <conditionalFormatting sqref="AM212:AP212">
    <cfRule type="expression" dxfId="7437" priority="7438">
      <formula>AW216=""</formula>
    </cfRule>
  </conditionalFormatting>
  <conditionalFormatting sqref="AQ212">
    <cfRule type="expression" dxfId="7436" priority="7437">
      <formula>AW216=""</formula>
    </cfRule>
  </conditionalFormatting>
  <conditionalFormatting sqref="AM213:AP213">
    <cfRule type="expression" dxfId="7435" priority="7436">
      <formula>AW216=""</formula>
    </cfRule>
  </conditionalFormatting>
  <conditionalFormatting sqref="AQ213">
    <cfRule type="expression" dxfId="7434" priority="7435">
      <formula>AW216=""</formula>
    </cfRule>
  </conditionalFormatting>
  <conditionalFormatting sqref="AM214:AQ214">
    <cfRule type="expression" dxfId="7433" priority="7434">
      <formula>AW216=""</formula>
    </cfRule>
  </conditionalFormatting>
  <conditionalFormatting sqref="AW214">
    <cfRule type="expression" dxfId="7432" priority="7433">
      <formula>AW216=""</formula>
    </cfRule>
  </conditionalFormatting>
  <conditionalFormatting sqref="AM215:AO215">
    <cfRule type="expression" dxfId="7431" priority="7432">
      <formula>AW216=""</formula>
    </cfRule>
  </conditionalFormatting>
  <conditionalFormatting sqref="AW215">
    <cfRule type="expression" dxfId="7430" priority="7431">
      <formula>AW216=""</formula>
    </cfRule>
  </conditionalFormatting>
  <conditionalFormatting sqref="AM216:AO216">
    <cfRule type="expression" dxfId="7429" priority="7430">
      <formula>AW216=""</formula>
    </cfRule>
  </conditionalFormatting>
  <conditionalFormatting sqref="AW216">
    <cfRule type="expression" dxfId="7428" priority="7429">
      <formula>AW216=""</formula>
    </cfRule>
  </conditionalFormatting>
  <conditionalFormatting sqref="AM217:AO217">
    <cfRule type="expression" dxfId="7427" priority="7428">
      <formula>AW216=""</formula>
    </cfRule>
  </conditionalFormatting>
  <conditionalFormatting sqref="AW217">
    <cfRule type="expression" dxfId="7426" priority="7427">
      <formula>AW216=""</formula>
    </cfRule>
  </conditionalFormatting>
  <conditionalFormatting sqref="AP217:AV217">
    <cfRule type="expression" dxfId="7425" priority="7426">
      <formula>AW216=""</formula>
    </cfRule>
  </conditionalFormatting>
  <conditionalFormatting sqref="AY209:BI209">
    <cfRule type="expression" dxfId="7424" priority="7419">
      <formula>BI215=""</formula>
    </cfRule>
    <cfRule type="expression" dxfId="7423" priority="7420">
      <formula>BI215=6</formula>
    </cfRule>
    <cfRule type="expression" dxfId="7422" priority="7421">
      <formula>BI215=5</formula>
    </cfRule>
    <cfRule type="expression" dxfId="7421" priority="7422">
      <formula>BI215=4</formula>
    </cfRule>
    <cfRule type="expression" dxfId="7420" priority="7423">
      <formula>BI215=3</formula>
    </cfRule>
    <cfRule type="expression" dxfId="7419" priority="7424">
      <formula>BI215=2</formula>
    </cfRule>
    <cfRule type="expression" dxfId="7418" priority="7425">
      <formula>BI215=1</formula>
    </cfRule>
  </conditionalFormatting>
  <conditionalFormatting sqref="AY210:BA210">
    <cfRule type="expression" dxfId="7417" priority="7418">
      <formula>BI216=""</formula>
    </cfRule>
  </conditionalFormatting>
  <conditionalFormatting sqref="AY211:AZ211">
    <cfRule type="expression" dxfId="7416" priority="7417">
      <formula>BI216=""</formula>
    </cfRule>
  </conditionalFormatting>
  <conditionalFormatting sqref="BA211">
    <cfRule type="expression" dxfId="7415" priority="7416">
      <formula>BI216=""</formula>
    </cfRule>
  </conditionalFormatting>
  <conditionalFormatting sqref="BB210:BH210">
    <cfRule type="expression" dxfId="7414" priority="7415">
      <formula>BI216=""</formula>
    </cfRule>
  </conditionalFormatting>
  <conditionalFormatting sqref="BI210:BI213">
    <cfRule type="expression" dxfId="7413" priority="7414">
      <formula>BI216=""</formula>
    </cfRule>
  </conditionalFormatting>
  <conditionalFormatting sqref="AY212:BB212">
    <cfRule type="expression" dxfId="7412" priority="7413">
      <formula>BI216=""</formula>
    </cfRule>
  </conditionalFormatting>
  <conditionalFormatting sqref="BC212">
    <cfRule type="expression" dxfId="7411" priority="7412">
      <formula>BI216=""</formula>
    </cfRule>
  </conditionalFormatting>
  <conditionalFormatting sqref="AY213:BB213">
    <cfRule type="expression" dxfId="7410" priority="7411">
      <formula>BI216=""</formula>
    </cfRule>
  </conditionalFormatting>
  <conditionalFormatting sqref="BC213">
    <cfRule type="expression" dxfId="7409" priority="7410">
      <formula>BI216=""</formula>
    </cfRule>
  </conditionalFormatting>
  <conditionalFormatting sqref="AY214:BC214">
    <cfRule type="expression" dxfId="7408" priority="7409">
      <formula>BI216=""</formula>
    </cfRule>
  </conditionalFormatting>
  <conditionalFormatting sqref="BI214">
    <cfRule type="expression" dxfId="7407" priority="7408">
      <formula>BI216=""</formula>
    </cfRule>
  </conditionalFormatting>
  <conditionalFormatting sqref="AY215:BA215">
    <cfRule type="expression" dxfId="7406" priority="7407">
      <formula>BI216=""</formula>
    </cfRule>
  </conditionalFormatting>
  <conditionalFormatting sqref="BI215">
    <cfRule type="expression" dxfId="7405" priority="7406">
      <formula>BI216=""</formula>
    </cfRule>
  </conditionalFormatting>
  <conditionalFormatting sqref="AY216:BA216">
    <cfRule type="expression" dxfId="7404" priority="7405">
      <formula>BI216=""</formula>
    </cfRule>
  </conditionalFormatting>
  <conditionalFormatting sqref="BI216">
    <cfRule type="expression" dxfId="7403" priority="7404">
      <formula>BI216=""</formula>
    </cfRule>
  </conditionalFormatting>
  <conditionalFormatting sqref="AY217:BA217">
    <cfRule type="expression" dxfId="7402" priority="7403">
      <formula>BI216=""</formula>
    </cfRule>
  </conditionalFormatting>
  <conditionalFormatting sqref="BI217">
    <cfRule type="expression" dxfId="7401" priority="7402">
      <formula>BI216=""</formula>
    </cfRule>
  </conditionalFormatting>
  <conditionalFormatting sqref="BB217:BH217">
    <cfRule type="expression" dxfId="7400" priority="7401">
      <formula>BI216=""</formula>
    </cfRule>
  </conditionalFormatting>
  <conditionalFormatting sqref="C219:M219">
    <cfRule type="expression" dxfId="7399" priority="7394">
      <formula>M225=""</formula>
    </cfRule>
    <cfRule type="expression" dxfId="7398" priority="7395">
      <formula>M225=6</formula>
    </cfRule>
    <cfRule type="expression" dxfId="7397" priority="7396">
      <formula>M225=5</formula>
    </cfRule>
    <cfRule type="expression" dxfId="7396" priority="7397">
      <formula>M225=4</formula>
    </cfRule>
    <cfRule type="expression" dxfId="7395" priority="7398">
      <formula>M225=3</formula>
    </cfRule>
    <cfRule type="expression" dxfId="7394" priority="7399">
      <formula>M225=2</formula>
    </cfRule>
    <cfRule type="expression" dxfId="7393" priority="7400">
      <formula>M225=1</formula>
    </cfRule>
  </conditionalFormatting>
  <conditionalFormatting sqref="C220:E220">
    <cfRule type="expression" dxfId="7392" priority="7393">
      <formula>M226=""</formula>
    </cfRule>
  </conditionalFormatting>
  <conditionalFormatting sqref="C221:D221">
    <cfRule type="expression" dxfId="7391" priority="7392">
      <formula>M226=""</formula>
    </cfRule>
  </conditionalFormatting>
  <conditionalFormatting sqref="E221">
    <cfRule type="expression" dxfId="7390" priority="7391">
      <formula>M226=""</formula>
    </cfRule>
  </conditionalFormatting>
  <conditionalFormatting sqref="F220:L220">
    <cfRule type="expression" dxfId="7389" priority="7390">
      <formula>M226=""</formula>
    </cfRule>
  </conditionalFormatting>
  <conditionalFormatting sqref="M220:M223">
    <cfRule type="expression" dxfId="7388" priority="7389">
      <formula>M226=""</formula>
    </cfRule>
  </conditionalFormatting>
  <conditionalFormatting sqref="C222:F222">
    <cfRule type="expression" dxfId="7387" priority="7388">
      <formula>M226=""</formula>
    </cfRule>
  </conditionalFormatting>
  <conditionalFormatting sqref="G222">
    <cfRule type="expression" dxfId="7386" priority="7387">
      <formula>M226=""</formula>
    </cfRule>
  </conditionalFormatting>
  <conditionalFormatting sqref="C223:F223">
    <cfRule type="expression" dxfId="7385" priority="7386">
      <formula>M226=""</formula>
    </cfRule>
  </conditionalFormatting>
  <conditionalFormatting sqref="G223">
    <cfRule type="expression" dxfId="7384" priority="7385">
      <formula>M226=""</formula>
    </cfRule>
  </conditionalFormatting>
  <conditionalFormatting sqref="C224:G224">
    <cfRule type="expression" dxfId="7383" priority="7384">
      <formula>M226=""</formula>
    </cfRule>
  </conditionalFormatting>
  <conditionalFormatting sqref="M224">
    <cfRule type="expression" dxfId="7382" priority="7383">
      <formula>M226=""</formula>
    </cfRule>
  </conditionalFormatting>
  <conditionalFormatting sqref="C225:E225">
    <cfRule type="expression" dxfId="7381" priority="7382">
      <formula>M226=""</formula>
    </cfRule>
  </conditionalFormatting>
  <conditionalFormatting sqref="M225">
    <cfRule type="expression" dxfId="7380" priority="7381">
      <formula>M226=""</formula>
    </cfRule>
  </conditionalFormatting>
  <conditionalFormatting sqref="C226:E226">
    <cfRule type="expression" dxfId="7379" priority="7380">
      <formula>M226=""</formula>
    </cfRule>
  </conditionalFormatting>
  <conditionalFormatting sqref="M226">
    <cfRule type="expression" dxfId="7378" priority="7379">
      <formula>M226=""</formula>
    </cfRule>
  </conditionalFormatting>
  <conditionalFormatting sqref="C227:E227">
    <cfRule type="expression" dxfId="7377" priority="7378">
      <formula>M226=""</formula>
    </cfRule>
  </conditionalFormatting>
  <conditionalFormatting sqref="M227">
    <cfRule type="expression" dxfId="7376" priority="7377">
      <formula>M226=""</formula>
    </cfRule>
  </conditionalFormatting>
  <conditionalFormatting sqref="F227:L227">
    <cfRule type="expression" dxfId="7375" priority="7376">
      <formula>M226=""</formula>
    </cfRule>
  </conditionalFormatting>
  <conditionalFormatting sqref="O219:Y219">
    <cfRule type="expression" dxfId="7374" priority="7369">
      <formula>Y225=""</formula>
    </cfRule>
    <cfRule type="expression" dxfId="7373" priority="7370">
      <formula>Y225=6</formula>
    </cfRule>
    <cfRule type="expression" dxfId="7372" priority="7371">
      <formula>Y225=5</formula>
    </cfRule>
    <cfRule type="expression" dxfId="7371" priority="7372">
      <formula>Y225=4</formula>
    </cfRule>
    <cfRule type="expression" dxfId="7370" priority="7373">
      <formula>Y225=3</formula>
    </cfRule>
    <cfRule type="expression" dxfId="7369" priority="7374">
      <formula>Y225=2</formula>
    </cfRule>
    <cfRule type="expression" dxfId="7368" priority="7375">
      <formula>Y225=1</formula>
    </cfRule>
  </conditionalFormatting>
  <conditionalFormatting sqref="O220:Q220">
    <cfRule type="expression" dxfId="7367" priority="7368">
      <formula>Y226=""</formula>
    </cfRule>
  </conditionalFormatting>
  <conditionalFormatting sqref="O221:P221">
    <cfRule type="expression" dxfId="7366" priority="7367">
      <formula>Y226=""</formula>
    </cfRule>
  </conditionalFormatting>
  <conditionalFormatting sqref="Q221">
    <cfRule type="expression" dxfId="7365" priority="7366">
      <formula>Y226=""</formula>
    </cfRule>
  </conditionalFormatting>
  <conditionalFormatting sqref="R220:X220">
    <cfRule type="expression" dxfId="7364" priority="7365">
      <formula>Y226=""</formula>
    </cfRule>
  </conditionalFormatting>
  <conditionalFormatting sqref="Y220:Y223">
    <cfRule type="expression" dxfId="7363" priority="7364">
      <formula>Y226=""</formula>
    </cfRule>
  </conditionalFormatting>
  <conditionalFormatting sqref="O222:R222">
    <cfRule type="expression" dxfId="7362" priority="7363">
      <formula>Y226=""</formula>
    </cfRule>
  </conditionalFormatting>
  <conditionalFormatting sqref="S222">
    <cfRule type="expression" dxfId="7361" priority="7362">
      <formula>Y226=""</formula>
    </cfRule>
  </conditionalFormatting>
  <conditionalFormatting sqref="O223:R223">
    <cfRule type="expression" dxfId="7360" priority="7361">
      <formula>Y226=""</formula>
    </cfRule>
  </conditionalFormatting>
  <conditionalFormatting sqref="S223">
    <cfRule type="expression" dxfId="7359" priority="7360">
      <formula>Y226=""</formula>
    </cfRule>
  </conditionalFormatting>
  <conditionalFormatting sqref="O224:S224">
    <cfRule type="expression" dxfId="7358" priority="7359">
      <formula>Y226=""</formula>
    </cfRule>
  </conditionalFormatting>
  <conditionalFormatting sqref="Y224">
    <cfRule type="expression" dxfId="7357" priority="7358">
      <formula>Y226=""</formula>
    </cfRule>
  </conditionalFormatting>
  <conditionalFormatting sqref="O225:Q225">
    <cfRule type="expression" dxfId="7356" priority="7357">
      <formula>Y226=""</formula>
    </cfRule>
  </conditionalFormatting>
  <conditionalFormatting sqref="Y225">
    <cfRule type="expression" dxfId="7355" priority="7356">
      <formula>Y226=""</formula>
    </cfRule>
  </conditionalFormatting>
  <conditionalFormatting sqref="O226:Q226">
    <cfRule type="expression" dxfId="7354" priority="7355">
      <formula>Y226=""</formula>
    </cfRule>
  </conditionalFormatting>
  <conditionalFormatting sqref="Y226">
    <cfRule type="expression" dxfId="7353" priority="7354">
      <formula>Y226=""</formula>
    </cfRule>
  </conditionalFormatting>
  <conditionalFormatting sqref="O227:Q227">
    <cfRule type="expression" dxfId="7352" priority="7353">
      <formula>Y226=""</formula>
    </cfRule>
  </conditionalFormatting>
  <conditionalFormatting sqref="Y227">
    <cfRule type="expression" dxfId="7351" priority="7352">
      <formula>Y226=""</formula>
    </cfRule>
  </conditionalFormatting>
  <conditionalFormatting sqref="R227:X227">
    <cfRule type="expression" dxfId="7350" priority="7351">
      <formula>Y226=""</formula>
    </cfRule>
  </conditionalFormatting>
  <conditionalFormatting sqref="AA219:AK219">
    <cfRule type="expression" dxfId="7349" priority="7344">
      <formula>AK225=""</formula>
    </cfRule>
    <cfRule type="expression" dxfId="7348" priority="7345">
      <formula>AK225=6</formula>
    </cfRule>
    <cfRule type="expression" dxfId="7347" priority="7346">
      <formula>AK225=5</formula>
    </cfRule>
    <cfRule type="expression" dxfId="7346" priority="7347">
      <formula>AK225=4</formula>
    </cfRule>
    <cfRule type="expression" dxfId="7345" priority="7348">
      <formula>AK225=3</formula>
    </cfRule>
    <cfRule type="expression" dxfId="7344" priority="7349">
      <formula>AK225=2</formula>
    </cfRule>
    <cfRule type="expression" dxfId="7343" priority="7350">
      <formula>AK225=1</formula>
    </cfRule>
  </conditionalFormatting>
  <conditionalFormatting sqref="AA220:AC220">
    <cfRule type="expression" dxfId="7342" priority="7343">
      <formula>AK226=""</formula>
    </cfRule>
  </conditionalFormatting>
  <conditionalFormatting sqref="AA221:AB221">
    <cfRule type="expression" dxfId="7341" priority="7342">
      <formula>AK226=""</formula>
    </cfRule>
  </conditionalFormatting>
  <conditionalFormatting sqref="AC221">
    <cfRule type="expression" dxfId="7340" priority="7341">
      <formula>AK226=""</formula>
    </cfRule>
  </conditionalFormatting>
  <conditionalFormatting sqref="AD220:AJ220">
    <cfRule type="expression" dxfId="7339" priority="7340">
      <formula>AK226=""</formula>
    </cfRule>
  </conditionalFormatting>
  <conditionalFormatting sqref="AK220:AK223">
    <cfRule type="expression" dxfId="7338" priority="7339">
      <formula>AK226=""</formula>
    </cfRule>
  </conditionalFormatting>
  <conditionalFormatting sqref="AA222:AD222">
    <cfRule type="expression" dxfId="7337" priority="7338">
      <formula>AK226=""</formula>
    </cfRule>
  </conditionalFormatting>
  <conditionalFormatting sqref="AE222">
    <cfRule type="expression" dxfId="7336" priority="7337">
      <formula>AK226=""</formula>
    </cfRule>
  </conditionalFormatting>
  <conditionalFormatting sqref="AA223:AD223">
    <cfRule type="expression" dxfId="7335" priority="7336">
      <formula>AK226=""</formula>
    </cfRule>
  </conditionalFormatting>
  <conditionalFormatting sqref="AE223">
    <cfRule type="expression" dxfId="7334" priority="7335">
      <formula>AK226=""</formula>
    </cfRule>
  </conditionalFormatting>
  <conditionalFormatting sqref="AA224:AE224">
    <cfRule type="expression" dxfId="7333" priority="7334">
      <formula>AK226=""</formula>
    </cfRule>
  </conditionalFormatting>
  <conditionalFormatting sqref="AK224">
    <cfRule type="expression" dxfId="7332" priority="7333">
      <formula>AK226=""</formula>
    </cfRule>
  </conditionalFormatting>
  <conditionalFormatting sqref="AA225:AC225">
    <cfRule type="expression" dxfId="7331" priority="7332">
      <formula>AK226=""</formula>
    </cfRule>
  </conditionalFormatting>
  <conditionalFormatting sqref="AK225">
    <cfRule type="expression" dxfId="7330" priority="7331">
      <formula>AK226=""</formula>
    </cfRule>
  </conditionalFormatting>
  <conditionalFormatting sqref="AA226:AC226">
    <cfRule type="expression" dxfId="7329" priority="7330">
      <formula>AK226=""</formula>
    </cfRule>
  </conditionalFormatting>
  <conditionalFormatting sqref="AK226">
    <cfRule type="expression" dxfId="7328" priority="7329">
      <formula>AK226=""</formula>
    </cfRule>
  </conditionalFormatting>
  <conditionalFormatting sqref="AA227:AC227">
    <cfRule type="expression" dxfId="7327" priority="7328">
      <formula>AK226=""</formula>
    </cfRule>
  </conditionalFormatting>
  <conditionalFormatting sqref="AK227">
    <cfRule type="expression" dxfId="7326" priority="7327">
      <formula>AK226=""</formula>
    </cfRule>
  </conditionalFormatting>
  <conditionalFormatting sqref="AD227:AJ227">
    <cfRule type="expression" dxfId="7325" priority="7326">
      <formula>AK226=""</formula>
    </cfRule>
  </conditionalFormatting>
  <conditionalFormatting sqref="AM219:AW219">
    <cfRule type="expression" dxfId="7324" priority="7319">
      <formula>AW225=""</formula>
    </cfRule>
    <cfRule type="expression" dxfId="7323" priority="7320">
      <formula>AW225=6</formula>
    </cfRule>
    <cfRule type="expression" dxfId="7322" priority="7321">
      <formula>AW225=5</formula>
    </cfRule>
    <cfRule type="expression" dxfId="7321" priority="7322">
      <formula>AW225=4</formula>
    </cfRule>
    <cfRule type="expression" dxfId="7320" priority="7323">
      <formula>AW225=3</formula>
    </cfRule>
    <cfRule type="expression" dxfId="7319" priority="7324">
      <formula>AW225=2</formula>
    </cfRule>
    <cfRule type="expression" dxfId="7318" priority="7325">
      <formula>AW225=1</formula>
    </cfRule>
  </conditionalFormatting>
  <conditionalFormatting sqref="AM220:AO220">
    <cfRule type="expression" dxfId="7317" priority="7318">
      <formula>AW226=""</formula>
    </cfRule>
  </conditionalFormatting>
  <conditionalFormatting sqref="AM221:AN221">
    <cfRule type="expression" dxfId="7316" priority="7317">
      <formula>AW226=""</formula>
    </cfRule>
  </conditionalFormatting>
  <conditionalFormatting sqref="AO221">
    <cfRule type="expression" dxfId="7315" priority="7316">
      <formula>AW226=""</formula>
    </cfRule>
  </conditionalFormatting>
  <conditionalFormatting sqref="AP220:AV220">
    <cfRule type="expression" dxfId="7314" priority="7315">
      <formula>AW226=""</formula>
    </cfRule>
  </conditionalFormatting>
  <conditionalFormatting sqref="AW220:AW223">
    <cfRule type="expression" dxfId="7313" priority="7314">
      <formula>AW226=""</formula>
    </cfRule>
  </conditionalFormatting>
  <conditionalFormatting sqref="AM222:AP222">
    <cfRule type="expression" dxfId="7312" priority="7313">
      <formula>AW226=""</formula>
    </cfRule>
  </conditionalFormatting>
  <conditionalFormatting sqref="AQ222">
    <cfRule type="expression" dxfId="7311" priority="7312">
      <formula>AW226=""</formula>
    </cfRule>
  </conditionalFormatting>
  <conditionalFormatting sqref="AM223:AP223">
    <cfRule type="expression" dxfId="7310" priority="7311">
      <formula>AW226=""</formula>
    </cfRule>
  </conditionalFormatting>
  <conditionalFormatting sqref="AQ223">
    <cfRule type="expression" dxfId="7309" priority="7310">
      <formula>AW226=""</formula>
    </cfRule>
  </conditionalFormatting>
  <conditionalFormatting sqref="AM224:AQ224">
    <cfRule type="expression" dxfId="7308" priority="7309">
      <formula>AW226=""</formula>
    </cfRule>
  </conditionalFormatting>
  <conditionalFormatting sqref="AW224">
    <cfRule type="expression" dxfId="7307" priority="7308">
      <formula>AW226=""</formula>
    </cfRule>
  </conditionalFormatting>
  <conditionalFormatting sqref="AM225:AO225">
    <cfRule type="expression" dxfId="7306" priority="7307">
      <formula>AW226=""</formula>
    </cfRule>
  </conditionalFormatting>
  <conditionalFormatting sqref="AW225">
    <cfRule type="expression" dxfId="7305" priority="7306">
      <formula>AW226=""</formula>
    </cfRule>
  </conditionalFormatting>
  <conditionalFormatting sqref="AM226:AO226">
    <cfRule type="expression" dxfId="7304" priority="7305">
      <formula>AW226=""</formula>
    </cfRule>
  </conditionalFormatting>
  <conditionalFormatting sqref="AW226">
    <cfRule type="expression" dxfId="7303" priority="7304">
      <formula>AW226=""</formula>
    </cfRule>
  </conditionalFormatting>
  <conditionalFormatting sqref="AM227:AO227">
    <cfRule type="expression" dxfId="7302" priority="7303">
      <formula>AW226=""</formula>
    </cfRule>
  </conditionalFormatting>
  <conditionalFormatting sqref="AW227">
    <cfRule type="expression" dxfId="7301" priority="7302">
      <formula>AW226=""</formula>
    </cfRule>
  </conditionalFormatting>
  <conditionalFormatting sqref="AP227:AV227">
    <cfRule type="expression" dxfId="7300" priority="7301">
      <formula>AW226=""</formula>
    </cfRule>
  </conditionalFormatting>
  <conditionalFormatting sqref="AY219:BI219">
    <cfRule type="expression" dxfId="7299" priority="7294">
      <formula>BI225=""</formula>
    </cfRule>
    <cfRule type="expression" dxfId="7298" priority="7295">
      <formula>BI225=6</formula>
    </cfRule>
    <cfRule type="expression" dxfId="7297" priority="7296">
      <formula>BI225=5</formula>
    </cfRule>
    <cfRule type="expression" dxfId="7296" priority="7297">
      <formula>BI225=4</formula>
    </cfRule>
    <cfRule type="expression" dxfId="7295" priority="7298">
      <formula>BI225=3</formula>
    </cfRule>
    <cfRule type="expression" dxfId="7294" priority="7299">
      <formula>BI225=2</formula>
    </cfRule>
    <cfRule type="expression" dxfId="7293" priority="7300">
      <formula>BI225=1</formula>
    </cfRule>
  </conditionalFormatting>
  <conditionalFormatting sqref="AY220:BA220">
    <cfRule type="expression" dxfId="7292" priority="7293">
      <formula>BI226=""</formula>
    </cfRule>
  </conditionalFormatting>
  <conditionalFormatting sqref="AY221:AZ221">
    <cfRule type="expression" dxfId="7291" priority="7292">
      <formula>BI226=""</formula>
    </cfRule>
  </conditionalFormatting>
  <conditionalFormatting sqref="BA221">
    <cfRule type="expression" dxfId="7290" priority="7291">
      <formula>BI226=""</formula>
    </cfRule>
  </conditionalFormatting>
  <conditionalFormatting sqref="BB220:BH220">
    <cfRule type="expression" dxfId="7289" priority="7290">
      <formula>BI226=""</formula>
    </cfRule>
  </conditionalFormatting>
  <conditionalFormatting sqref="BI220:BI223">
    <cfRule type="expression" dxfId="7288" priority="7289">
      <formula>BI226=""</formula>
    </cfRule>
  </conditionalFormatting>
  <conditionalFormatting sqref="AY222:BB222">
    <cfRule type="expression" dxfId="7287" priority="7288">
      <formula>BI226=""</formula>
    </cfRule>
  </conditionalFormatting>
  <conditionalFormatting sqref="BC222">
    <cfRule type="expression" dxfId="7286" priority="7287">
      <formula>BI226=""</formula>
    </cfRule>
  </conditionalFormatting>
  <conditionalFormatting sqref="AY223:BB223">
    <cfRule type="expression" dxfId="7285" priority="7286">
      <formula>BI226=""</formula>
    </cfRule>
  </conditionalFormatting>
  <conditionalFormatting sqref="BC223">
    <cfRule type="expression" dxfId="7284" priority="7285">
      <formula>BI226=""</formula>
    </cfRule>
  </conditionalFormatting>
  <conditionalFormatting sqref="AY224:BC224">
    <cfRule type="expression" dxfId="7283" priority="7284">
      <formula>BI226=""</formula>
    </cfRule>
  </conditionalFormatting>
  <conditionalFormatting sqref="BI224">
    <cfRule type="expression" dxfId="7282" priority="7283">
      <formula>BI226=""</formula>
    </cfRule>
  </conditionalFormatting>
  <conditionalFormatting sqref="AY225:BA225">
    <cfRule type="expression" dxfId="7281" priority="7282">
      <formula>BI226=""</formula>
    </cfRule>
  </conditionalFormatting>
  <conditionalFormatting sqref="BI225">
    <cfRule type="expression" dxfId="7280" priority="7281">
      <formula>BI226=""</formula>
    </cfRule>
  </conditionalFormatting>
  <conditionalFormatting sqref="AY226:BA226">
    <cfRule type="expression" dxfId="7279" priority="7280">
      <formula>BI226=""</formula>
    </cfRule>
  </conditionalFormatting>
  <conditionalFormatting sqref="BI226">
    <cfRule type="expression" dxfId="7278" priority="7279">
      <formula>BI226=""</formula>
    </cfRule>
  </conditionalFormatting>
  <conditionalFormatting sqref="AY227:BA227">
    <cfRule type="expression" dxfId="7277" priority="7278">
      <formula>BI226=""</formula>
    </cfRule>
  </conditionalFormatting>
  <conditionalFormatting sqref="BI227">
    <cfRule type="expression" dxfId="7276" priority="7277">
      <formula>BI226=""</formula>
    </cfRule>
  </conditionalFormatting>
  <conditionalFormatting sqref="BB227:BH227">
    <cfRule type="expression" dxfId="7275" priority="7276">
      <formula>BI226=""</formula>
    </cfRule>
  </conditionalFormatting>
  <conditionalFormatting sqref="C229:M229">
    <cfRule type="expression" dxfId="7274" priority="7269">
      <formula>M235=""</formula>
    </cfRule>
    <cfRule type="expression" dxfId="7273" priority="7270">
      <formula>M235=6</formula>
    </cfRule>
    <cfRule type="expression" dxfId="7272" priority="7271">
      <formula>M235=5</formula>
    </cfRule>
    <cfRule type="expression" dxfId="7271" priority="7272">
      <formula>M235=4</formula>
    </cfRule>
    <cfRule type="expression" dxfId="7270" priority="7273">
      <formula>M235=3</formula>
    </cfRule>
    <cfRule type="expression" dxfId="7269" priority="7274">
      <formula>M235=2</formula>
    </cfRule>
    <cfRule type="expression" dxfId="7268" priority="7275">
      <formula>M235=1</formula>
    </cfRule>
  </conditionalFormatting>
  <conditionalFormatting sqref="C230:E230">
    <cfRule type="expression" dxfId="7267" priority="7268">
      <formula>M236=""</formula>
    </cfRule>
  </conditionalFormatting>
  <conditionalFormatting sqref="C231:D231">
    <cfRule type="expression" dxfId="7266" priority="7267">
      <formula>M236=""</formula>
    </cfRule>
  </conditionalFormatting>
  <conditionalFormatting sqref="E231">
    <cfRule type="expression" dxfId="7265" priority="7266">
      <formula>M236=""</formula>
    </cfRule>
  </conditionalFormatting>
  <conditionalFormatting sqref="F230:L230">
    <cfRule type="expression" dxfId="7264" priority="7265">
      <formula>M236=""</formula>
    </cfRule>
  </conditionalFormatting>
  <conditionalFormatting sqref="M230:M233">
    <cfRule type="expression" dxfId="7263" priority="7264">
      <formula>M236=""</formula>
    </cfRule>
  </conditionalFormatting>
  <conditionalFormatting sqref="C232:F232">
    <cfRule type="expression" dxfId="7262" priority="7263">
      <formula>M236=""</formula>
    </cfRule>
  </conditionalFormatting>
  <conditionalFormatting sqref="G232">
    <cfRule type="expression" dxfId="7261" priority="7262">
      <formula>M236=""</formula>
    </cfRule>
  </conditionalFormatting>
  <conditionalFormatting sqref="C233:F233">
    <cfRule type="expression" dxfId="7260" priority="7261">
      <formula>M236=""</formula>
    </cfRule>
  </conditionalFormatting>
  <conditionalFormatting sqref="G233">
    <cfRule type="expression" dxfId="7259" priority="7260">
      <formula>M236=""</formula>
    </cfRule>
  </conditionalFormatting>
  <conditionalFormatting sqref="C234:G234">
    <cfRule type="expression" dxfId="7258" priority="7259">
      <formula>M236=""</formula>
    </cfRule>
  </conditionalFormatting>
  <conditionalFormatting sqref="M234">
    <cfRule type="expression" dxfId="7257" priority="7258">
      <formula>M236=""</formula>
    </cfRule>
  </conditionalFormatting>
  <conditionalFormatting sqref="C235:E235">
    <cfRule type="expression" dxfId="7256" priority="7257">
      <formula>M236=""</formula>
    </cfRule>
  </conditionalFormatting>
  <conditionalFormatting sqref="M235">
    <cfRule type="expression" dxfId="7255" priority="7256">
      <formula>M236=""</formula>
    </cfRule>
  </conditionalFormatting>
  <conditionalFormatting sqref="C236:E236">
    <cfRule type="expression" dxfId="7254" priority="7255">
      <formula>M236=""</formula>
    </cfRule>
  </conditionalFormatting>
  <conditionalFormatting sqref="M236">
    <cfRule type="expression" dxfId="7253" priority="7254">
      <formula>M236=""</formula>
    </cfRule>
  </conditionalFormatting>
  <conditionalFormatting sqref="C237:E237">
    <cfRule type="expression" dxfId="7252" priority="7253">
      <formula>M236=""</formula>
    </cfRule>
  </conditionalFormatting>
  <conditionalFormatting sqref="M237">
    <cfRule type="expression" dxfId="7251" priority="7252">
      <formula>M236=""</formula>
    </cfRule>
  </conditionalFormatting>
  <conditionalFormatting sqref="F237:L237">
    <cfRule type="expression" dxfId="7250" priority="7251">
      <formula>M236=""</formula>
    </cfRule>
  </conditionalFormatting>
  <conditionalFormatting sqref="O229:Y229">
    <cfRule type="expression" dxfId="7249" priority="7244">
      <formula>Y235=""</formula>
    </cfRule>
    <cfRule type="expression" dxfId="7248" priority="7245">
      <formula>Y235=6</formula>
    </cfRule>
    <cfRule type="expression" dxfId="7247" priority="7246">
      <formula>Y235=5</formula>
    </cfRule>
    <cfRule type="expression" dxfId="7246" priority="7247">
      <formula>Y235=4</formula>
    </cfRule>
    <cfRule type="expression" dxfId="7245" priority="7248">
      <formula>Y235=3</formula>
    </cfRule>
    <cfRule type="expression" dxfId="7244" priority="7249">
      <formula>Y235=2</formula>
    </cfRule>
    <cfRule type="expression" dxfId="7243" priority="7250">
      <formula>Y235=1</formula>
    </cfRule>
  </conditionalFormatting>
  <conditionalFormatting sqref="O230:Q230">
    <cfRule type="expression" dxfId="7242" priority="7243">
      <formula>Y236=""</formula>
    </cfRule>
  </conditionalFormatting>
  <conditionalFormatting sqref="O231:P231">
    <cfRule type="expression" dxfId="7241" priority="7242">
      <formula>Y236=""</formula>
    </cfRule>
  </conditionalFormatting>
  <conditionalFormatting sqref="Q231">
    <cfRule type="expression" dxfId="7240" priority="7241">
      <formula>Y236=""</formula>
    </cfRule>
  </conditionalFormatting>
  <conditionalFormatting sqref="R230:X230">
    <cfRule type="expression" dxfId="7239" priority="7240">
      <formula>Y236=""</formula>
    </cfRule>
  </conditionalFormatting>
  <conditionalFormatting sqref="Y230:Y233">
    <cfRule type="expression" dxfId="7238" priority="7239">
      <formula>Y236=""</formula>
    </cfRule>
  </conditionalFormatting>
  <conditionalFormatting sqref="O232:R232">
    <cfRule type="expression" dxfId="7237" priority="7238">
      <formula>Y236=""</formula>
    </cfRule>
  </conditionalFormatting>
  <conditionalFormatting sqref="S232">
    <cfRule type="expression" dxfId="7236" priority="7237">
      <formula>Y236=""</formula>
    </cfRule>
  </conditionalFormatting>
  <conditionalFormatting sqref="O233:R233">
    <cfRule type="expression" dxfId="7235" priority="7236">
      <formula>Y236=""</formula>
    </cfRule>
  </conditionalFormatting>
  <conditionalFormatting sqref="S233">
    <cfRule type="expression" dxfId="7234" priority="7235">
      <formula>Y236=""</formula>
    </cfRule>
  </conditionalFormatting>
  <conditionalFormatting sqref="O234:S234">
    <cfRule type="expression" dxfId="7233" priority="7234">
      <formula>Y236=""</formula>
    </cfRule>
  </conditionalFormatting>
  <conditionalFormatting sqref="Y234">
    <cfRule type="expression" dxfId="7232" priority="7233">
      <formula>Y236=""</formula>
    </cfRule>
  </conditionalFormatting>
  <conditionalFormatting sqref="O235:Q235">
    <cfRule type="expression" dxfId="7231" priority="7232">
      <formula>Y236=""</formula>
    </cfRule>
  </conditionalFormatting>
  <conditionalFormatting sqref="Y235">
    <cfRule type="expression" dxfId="7230" priority="7231">
      <formula>Y236=""</formula>
    </cfRule>
  </conditionalFormatting>
  <conditionalFormatting sqref="O236:Q236">
    <cfRule type="expression" dxfId="7229" priority="7230">
      <formula>Y236=""</formula>
    </cfRule>
  </conditionalFormatting>
  <conditionalFormatting sqref="Y236">
    <cfRule type="expression" dxfId="7228" priority="7229">
      <formula>Y236=""</formula>
    </cfRule>
  </conditionalFormatting>
  <conditionalFormatting sqref="O237:Q237">
    <cfRule type="expression" dxfId="7227" priority="7228">
      <formula>Y236=""</formula>
    </cfRule>
  </conditionalFormatting>
  <conditionalFormatting sqref="Y237">
    <cfRule type="expression" dxfId="7226" priority="7227">
      <formula>Y236=""</formula>
    </cfRule>
  </conditionalFormatting>
  <conditionalFormatting sqref="R237:X237">
    <cfRule type="expression" dxfId="7225" priority="7226">
      <formula>Y236=""</formula>
    </cfRule>
  </conditionalFormatting>
  <conditionalFormatting sqref="AA229:AK229">
    <cfRule type="expression" dxfId="7224" priority="7219">
      <formula>AK235=""</formula>
    </cfRule>
    <cfRule type="expression" dxfId="7223" priority="7220">
      <formula>AK235=6</formula>
    </cfRule>
    <cfRule type="expression" dxfId="7222" priority="7221">
      <formula>AK235=5</formula>
    </cfRule>
    <cfRule type="expression" dxfId="7221" priority="7222">
      <formula>AK235=4</formula>
    </cfRule>
    <cfRule type="expression" dxfId="7220" priority="7223">
      <formula>AK235=3</formula>
    </cfRule>
    <cfRule type="expression" dxfId="7219" priority="7224">
      <formula>AK235=2</formula>
    </cfRule>
    <cfRule type="expression" dxfId="7218" priority="7225">
      <formula>AK235=1</formula>
    </cfRule>
  </conditionalFormatting>
  <conditionalFormatting sqref="AA230:AC230">
    <cfRule type="expression" dxfId="7217" priority="7218">
      <formula>AK236=""</formula>
    </cfRule>
  </conditionalFormatting>
  <conditionalFormatting sqref="AA231:AB231">
    <cfRule type="expression" dxfId="7216" priority="7217">
      <formula>AK236=""</formula>
    </cfRule>
  </conditionalFormatting>
  <conditionalFormatting sqref="AC231">
    <cfRule type="expression" dxfId="7215" priority="7216">
      <formula>AK236=""</formula>
    </cfRule>
  </conditionalFormatting>
  <conditionalFormatting sqref="AD230:AJ230">
    <cfRule type="expression" dxfId="7214" priority="7215">
      <formula>AK236=""</formula>
    </cfRule>
  </conditionalFormatting>
  <conditionalFormatting sqref="AK230:AK233">
    <cfRule type="expression" dxfId="7213" priority="7214">
      <formula>AK236=""</formula>
    </cfRule>
  </conditionalFormatting>
  <conditionalFormatting sqref="AA232:AD232">
    <cfRule type="expression" dxfId="7212" priority="7213">
      <formula>AK236=""</formula>
    </cfRule>
  </conditionalFormatting>
  <conditionalFormatting sqref="AE232">
    <cfRule type="expression" dxfId="7211" priority="7212">
      <formula>AK236=""</formula>
    </cfRule>
  </conditionalFormatting>
  <conditionalFormatting sqref="AA233:AD233">
    <cfRule type="expression" dxfId="7210" priority="7211">
      <formula>AK236=""</formula>
    </cfRule>
  </conditionalFormatting>
  <conditionalFormatting sqref="AE233">
    <cfRule type="expression" dxfId="7209" priority="7210">
      <formula>AK236=""</formula>
    </cfRule>
  </conditionalFormatting>
  <conditionalFormatting sqref="AA234:AE234">
    <cfRule type="expression" dxfId="7208" priority="7209">
      <formula>AK236=""</formula>
    </cfRule>
  </conditionalFormatting>
  <conditionalFormatting sqref="AK234">
    <cfRule type="expression" dxfId="7207" priority="7208">
      <formula>AK236=""</formula>
    </cfRule>
  </conditionalFormatting>
  <conditionalFormatting sqref="AA235:AC235">
    <cfRule type="expression" dxfId="7206" priority="7207">
      <formula>AK236=""</formula>
    </cfRule>
  </conditionalFormatting>
  <conditionalFormatting sqref="AK235">
    <cfRule type="expression" dxfId="7205" priority="7206">
      <formula>AK236=""</formula>
    </cfRule>
  </conditionalFormatting>
  <conditionalFormatting sqref="AA236:AC236">
    <cfRule type="expression" dxfId="7204" priority="7205">
      <formula>AK236=""</formula>
    </cfRule>
  </conditionalFormatting>
  <conditionalFormatting sqref="AK236">
    <cfRule type="expression" dxfId="7203" priority="7204">
      <formula>AK236=""</formula>
    </cfRule>
  </conditionalFormatting>
  <conditionalFormatting sqref="AA237:AC237">
    <cfRule type="expression" dxfId="7202" priority="7203">
      <formula>AK236=""</formula>
    </cfRule>
  </conditionalFormatting>
  <conditionalFormatting sqref="AK237">
    <cfRule type="expression" dxfId="7201" priority="7202">
      <formula>AK236=""</formula>
    </cfRule>
  </conditionalFormatting>
  <conditionalFormatting sqref="AD237:AJ237">
    <cfRule type="expression" dxfId="7200" priority="7201">
      <formula>AK236=""</formula>
    </cfRule>
  </conditionalFormatting>
  <conditionalFormatting sqref="AM229:AW229">
    <cfRule type="expression" dxfId="7199" priority="7194">
      <formula>AW235=""</formula>
    </cfRule>
    <cfRule type="expression" dxfId="7198" priority="7195">
      <formula>AW235=6</formula>
    </cfRule>
    <cfRule type="expression" dxfId="7197" priority="7196">
      <formula>AW235=5</formula>
    </cfRule>
    <cfRule type="expression" dxfId="7196" priority="7197">
      <formula>AW235=4</formula>
    </cfRule>
    <cfRule type="expression" dxfId="7195" priority="7198">
      <formula>AW235=3</formula>
    </cfRule>
    <cfRule type="expression" dxfId="7194" priority="7199">
      <formula>AW235=2</formula>
    </cfRule>
    <cfRule type="expression" dxfId="7193" priority="7200">
      <formula>AW235=1</formula>
    </cfRule>
  </conditionalFormatting>
  <conditionalFormatting sqref="AM230:AO230">
    <cfRule type="expression" dxfId="7192" priority="7193">
      <formula>AW236=""</formula>
    </cfRule>
  </conditionalFormatting>
  <conditionalFormatting sqref="AM231:AN231">
    <cfRule type="expression" dxfId="7191" priority="7192">
      <formula>AW236=""</formula>
    </cfRule>
  </conditionalFormatting>
  <conditionalFormatting sqref="AO231">
    <cfRule type="expression" dxfId="7190" priority="7191">
      <formula>AW236=""</formula>
    </cfRule>
  </conditionalFormatting>
  <conditionalFormatting sqref="AP230:AV230">
    <cfRule type="expression" dxfId="7189" priority="7190">
      <formula>AW236=""</formula>
    </cfRule>
  </conditionalFormatting>
  <conditionalFormatting sqref="AW230:AW233">
    <cfRule type="expression" dxfId="7188" priority="7189">
      <formula>AW236=""</formula>
    </cfRule>
  </conditionalFormatting>
  <conditionalFormatting sqref="AM232:AP232">
    <cfRule type="expression" dxfId="7187" priority="7188">
      <formula>AW236=""</formula>
    </cfRule>
  </conditionalFormatting>
  <conditionalFormatting sqref="AQ232">
    <cfRule type="expression" dxfId="7186" priority="7187">
      <formula>AW236=""</formula>
    </cfRule>
  </conditionalFormatting>
  <conditionalFormatting sqref="AM233:AP233">
    <cfRule type="expression" dxfId="7185" priority="7186">
      <formula>AW236=""</formula>
    </cfRule>
  </conditionalFormatting>
  <conditionalFormatting sqref="AQ233">
    <cfRule type="expression" dxfId="7184" priority="7185">
      <formula>AW236=""</formula>
    </cfRule>
  </conditionalFormatting>
  <conditionalFormatting sqref="AM234:AQ234">
    <cfRule type="expression" dxfId="7183" priority="7184">
      <formula>AW236=""</formula>
    </cfRule>
  </conditionalFormatting>
  <conditionalFormatting sqref="AW234">
    <cfRule type="expression" dxfId="7182" priority="7183">
      <formula>AW236=""</formula>
    </cfRule>
  </conditionalFormatting>
  <conditionalFormatting sqref="AM235:AO235">
    <cfRule type="expression" dxfId="7181" priority="7182">
      <formula>AW236=""</formula>
    </cfRule>
  </conditionalFormatting>
  <conditionalFormatting sqref="AW235">
    <cfRule type="expression" dxfId="7180" priority="7181">
      <formula>AW236=""</formula>
    </cfRule>
  </conditionalFormatting>
  <conditionalFormatting sqref="AM236:AO236">
    <cfRule type="expression" dxfId="7179" priority="7180">
      <formula>AW236=""</formula>
    </cfRule>
  </conditionalFormatting>
  <conditionalFormatting sqref="AW236">
    <cfRule type="expression" dxfId="7178" priority="7179">
      <formula>AW236=""</formula>
    </cfRule>
  </conditionalFormatting>
  <conditionalFormatting sqref="AM237:AO237">
    <cfRule type="expression" dxfId="7177" priority="7178">
      <formula>AW236=""</formula>
    </cfRule>
  </conditionalFormatting>
  <conditionalFormatting sqref="AW237">
    <cfRule type="expression" dxfId="7176" priority="7177">
      <formula>AW236=""</formula>
    </cfRule>
  </conditionalFormatting>
  <conditionalFormatting sqref="AP237:AV237">
    <cfRule type="expression" dxfId="7175" priority="7176">
      <formula>AW236=""</formula>
    </cfRule>
  </conditionalFormatting>
  <conditionalFormatting sqref="AY229:BI229">
    <cfRule type="expression" dxfId="7174" priority="7169">
      <formula>BI235=""</formula>
    </cfRule>
    <cfRule type="expression" dxfId="7173" priority="7170">
      <formula>BI235=6</formula>
    </cfRule>
    <cfRule type="expression" dxfId="7172" priority="7171">
      <formula>BI235=5</formula>
    </cfRule>
    <cfRule type="expression" dxfId="7171" priority="7172">
      <formula>BI235=4</formula>
    </cfRule>
    <cfRule type="expression" dxfId="7170" priority="7173">
      <formula>BI235=3</formula>
    </cfRule>
    <cfRule type="expression" dxfId="7169" priority="7174">
      <formula>BI235=2</formula>
    </cfRule>
    <cfRule type="expression" dxfId="7168" priority="7175">
      <formula>BI235=1</formula>
    </cfRule>
  </conditionalFormatting>
  <conditionalFormatting sqref="AY230:BA230">
    <cfRule type="expression" dxfId="7167" priority="7168">
      <formula>BI236=""</formula>
    </cfRule>
  </conditionalFormatting>
  <conditionalFormatting sqref="AY231:AZ231">
    <cfRule type="expression" dxfId="7166" priority="7167">
      <formula>BI236=""</formula>
    </cfRule>
  </conditionalFormatting>
  <conditionalFormatting sqref="BA231">
    <cfRule type="expression" dxfId="7165" priority="7166">
      <formula>BI236=""</formula>
    </cfRule>
  </conditionalFormatting>
  <conditionalFormatting sqref="BB230:BH230">
    <cfRule type="expression" dxfId="7164" priority="7165">
      <formula>BI236=""</formula>
    </cfRule>
  </conditionalFormatting>
  <conditionalFormatting sqref="BI230:BI233">
    <cfRule type="expression" dxfId="7163" priority="7164">
      <formula>BI236=""</formula>
    </cfRule>
  </conditionalFormatting>
  <conditionalFormatting sqref="AY232:BB232">
    <cfRule type="expression" dxfId="7162" priority="7163">
      <formula>BI236=""</formula>
    </cfRule>
  </conditionalFormatting>
  <conditionalFormatting sqref="BC232">
    <cfRule type="expression" dxfId="7161" priority="7162">
      <formula>BI236=""</formula>
    </cfRule>
  </conditionalFormatting>
  <conditionalFormatting sqref="AY233:BB233">
    <cfRule type="expression" dxfId="7160" priority="7161">
      <formula>BI236=""</formula>
    </cfRule>
  </conditionalFormatting>
  <conditionalFormatting sqref="BC233">
    <cfRule type="expression" dxfId="7159" priority="7160">
      <formula>BI236=""</formula>
    </cfRule>
  </conditionalFormatting>
  <conditionalFormatting sqref="AY234:BC234">
    <cfRule type="expression" dxfId="7158" priority="7159">
      <formula>BI236=""</formula>
    </cfRule>
  </conditionalFormatting>
  <conditionalFormatting sqref="BI234">
    <cfRule type="expression" dxfId="7157" priority="7158">
      <formula>BI236=""</formula>
    </cfRule>
  </conditionalFormatting>
  <conditionalFormatting sqref="AY235:BA235">
    <cfRule type="expression" dxfId="7156" priority="7157">
      <formula>BI236=""</formula>
    </cfRule>
  </conditionalFormatting>
  <conditionalFormatting sqref="BI235">
    <cfRule type="expression" dxfId="7155" priority="7156">
      <formula>BI236=""</formula>
    </cfRule>
  </conditionalFormatting>
  <conditionalFormatting sqref="AY236:BA236">
    <cfRule type="expression" dxfId="7154" priority="7155">
      <formula>BI236=""</formula>
    </cfRule>
  </conditionalFormatting>
  <conditionalFormatting sqref="BI236">
    <cfRule type="expression" dxfId="7153" priority="7154">
      <formula>BI236=""</formula>
    </cfRule>
  </conditionalFormatting>
  <conditionalFormatting sqref="AY237:BA237">
    <cfRule type="expression" dxfId="7152" priority="7153">
      <formula>BI236=""</formula>
    </cfRule>
  </conditionalFormatting>
  <conditionalFormatting sqref="BI237">
    <cfRule type="expression" dxfId="7151" priority="7152">
      <formula>BI236=""</formula>
    </cfRule>
  </conditionalFormatting>
  <conditionalFormatting sqref="BB237:BH237">
    <cfRule type="expression" dxfId="7150" priority="7151">
      <formula>BI236=""</formula>
    </cfRule>
  </conditionalFormatting>
  <conditionalFormatting sqref="C239:M239">
    <cfRule type="expression" dxfId="7149" priority="7144">
      <formula>M245=""</formula>
    </cfRule>
    <cfRule type="expression" dxfId="7148" priority="7145">
      <formula>M245=6</formula>
    </cfRule>
    <cfRule type="expression" dxfId="7147" priority="7146">
      <formula>M245=5</formula>
    </cfRule>
    <cfRule type="expression" dxfId="7146" priority="7147">
      <formula>M245=4</formula>
    </cfRule>
    <cfRule type="expression" dxfId="7145" priority="7148">
      <formula>M245=3</formula>
    </cfRule>
    <cfRule type="expression" dxfId="7144" priority="7149">
      <formula>M245=2</formula>
    </cfRule>
    <cfRule type="expression" dxfId="7143" priority="7150">
      <formula>M245=1</formula>
    </cfRule>
  </conditionalFormatting>
  <conditionalFormatting sqref="C240:E240">
    <cfRule type="expression" dxfId="7142" priority="7143">
      <formula>M246=""</formula>
    </cfRule>
  </conditionalFormatting>
  <conditionalFormatting sqref="C241:D241">
    <cfRule type="expression" dxfId="7141" priority="7142">
      <formula>M246=""</formula>
    </cfRule>
  </conditionalFormatting>
  <conditionalFormatting sqref="E241">
    <cfRule type="expression" dxfId="7140" priority="7141">
      <formula>M246=""</formula>
    </cfRule>
  </conditionalFormatting>
  <conditionalFormatting sqref="F240:L240">
    <cfRule type="expression" dxfId="7139" priority="7140">
      <formula>M246=""</formula>
    </cfRule>
  </conditionalFormatting>
  <conditionalFormatting sqref="M240:M243">
    <cfRule type="expression" dxfId="7138" priority="7139">
      <formula>M246=""</formula>
    </cfRule>
  </conditionalFormatting>
  <conditionalFormatting sqref="C242:F242">
    <cfRule type="expression" dxfId="7137" priority="7138">
      <formula>M246=""</formula>
    </cfRule>
  </conditionalFormatting>
  <conditionalFormatting sqref="G242">
    <cfRule type="expression" dxfId="7136" priority="7137">
      <formula>M246=""</formula>
    </cfRule>
  </conditionalFormatting>
  <conditionalFormatting sqref="C243:F243">
    <cfRule type="expression" dxfId="7135" priority="7136">
      <formula>M246=""</formula>
    </cfRule>
  </conditionalFormatting>
  <conditionalFormatting sqref="G243">
    <cfRule type="expression" dxfId="7134" priority="7135">
      <formula>M246=""</formula>
    </cfRule>
  </conditionalFormatting>
  <conditionalFormatting sqref="C244:G244">
    <cfRule type="expression" dxfId="7133" priority="7134">
      <formula>M246=""</formula>
    </cfRule>
  </conditionalFormatting>
  <conditionalFormatting sqref="M244">
    <cfRule type="expression" dxfId="7132" priority="7133">
      <formula>M246=""</formula>
    </cfRule>
  </conditionalFormatting>
  <conditionalFormatting sqref="C245:E245">
    <cfRule type="expression" dxfId="7131" priority="7132">
      <formula>M246=""</formula>
    </cfRule>
  </conditionalFormatting>
  <conditionalFormatting sqref="M245">
    <cfRule type="expression" dxfId="7130" priority="7131">
      <formula>M246=""</formula>
    </cfRule>
  </conditionalFormatting>
  <conditionalFormatting sqref="C246:E246">
    <cfRule type="expression" dxfId="7129" priority="7130">
      <formula>M246=""</formula>
    </cfRule>
  </conditionalFormatting>
  <conditionalFormatting sqref="M246">
    <cfRule type="expression" dxfId="7128" priority="7129">
      <formula>M246=""</formula>
    </cfRule>
  </conditionalFormatting>
  <conditionalFormatting sqref="C247:E247">
    <cfRule type="expression" dxfId="7127" priority="7128">
      <formula>M246=""</formula>
    </cfRule>
  </conditionalFormatting>
  <conditionalFormatting sqref="M247">
    <cfRule type="expression" dxfId="7126" priority="7127">
      <formula>M246=""</formula>
    </cfRule>
  </conditionalFormatting>
  <conditionalFormatting sqref="F247:L247">
    <cfRule type="expression" dxfId="7125" priority="7126">
      <formula>M246=""</formula>
    </cfRule>
  </conditionalFormatting>
  <conditionalFormatting sqref="C249:M249">
    <cfRule type="expression" dxfId="7124" priority="7119">
      <formula>M255=""</formula>
    </cfRule>
    <cfRule type="expression" dxfId="7123" priority="7120">
      <formula>M255=6</formula>
    </cfRule>
    <cfRule type="expression" dxfId="7122" priority="7121">
      <formula>M255=5</formula>
    </cfRule>
    <cfRule type="expression" dxfId="7121" priority="7122">
      <formula>M255=4</formula>
    </cfRule>
    <cfRule type="expression" dxfId="7120" priority="7123">
      <formula>M255=3</formula>
    </cfRule>
    <cfRule type="expression" dxfId="7119" priority="7124">
      <formula>M255=2</formula>
    </cfRule>
    <cfRule type="expression" dxfId="7118" priority="7125">
      <formula>M255=1</formula>
    </cfRule>
  </conditionalFormatting>
  <conditionalFormatting sqref="C250:E250">
    <cfRule type="expression" dxfId="7117" priority="7118">
      <formula>M256=""</formula>
    </cfRule>
  </conditionalFormatting>
  <conditionalFormatting sqref="C251:D251">
    <cfRule type="expression" dxfId="7116" priority="7117">
      <formula>M256=""</formula>
    </cfRule>
  </conditionalFormatting>
  <conditionalFormatting sqref="E251">
    <cfRule type="expression" dxfId="7115" priority="7116">
      <formula>M256=""</formula>
    </cfRule>
  </conditionalFormatting>
  <conditionalFormatting sqref="F250:L250">
    <cfRule type="expression" dxfId="7114" priority="7115">
      <formula>M256=""</formula>
    </cfRule>
  </conditionalFormatting>
  <conditionalFormatting sqref="M250:M253">
    <cfRule type="expression" dxfId="7113" priority="7114">
      <formula>M256=""</formula>
    </cfRule>
  </conditionalFormatting>
  <conditionalFormatting sqref="C252:F252">
    <cfRule type="expression" dxfId="7112" priority="7113">
      <formula>M256=""</formula>
    </cfRule>
  </conditionalFormatting>
  <conditionalFormatting sqref="G252">
    <cfRule type="expression" dxfId="7111" priority="7112">
      <formula>M256=""</formula>
    </cfRule>
  </conditionalFormatting>
  <conditionalFormatting sqref="C253:F253">
    <cfRule type="expression" dxfId="7110" priority="7111">
      <formula>M256=""</formula>
    </cfRule>
  </conditionalFormatting>
  <conditionalFormatting sqref="G253">
    <cfRule type="expression" dxfId="7109" priority="7110">
      <formula>M256=""</formula>
    </cfRule>
  </conditionalFormatting>
  <conditionalFormatting sqref="C254:G254">
    <cfRule type="expression" dxfId="7108" priority="7109">
      <formula>M256=""</formula>
    </cfRule>
  </conditionalFormatting>
  <conditionalFormatting sqref="M254">
    <cfRule type="expression" dxfId="7107" priority="7108">
      <formula>M256=""</formula>
    </cfRule>
  </conditionalFormatting>
  <conditionalFormatting sqref="C255:E255">
    <cfRule type="expression" dxfId="7106" priority="7107">
      <formula>M256=""</formula>
    </cfRule>
  </conditionalFormatting>
  <conditionalFormatting sqref="M255">
    <cfRule type="expression" dxfId="7105" priority="7106">
      <formula>M256=""</formula>
    </cfRule>
  </conditionalFormatting>
  <conditionalFormatting sqref="C256:E256">
    <cfRule type="expression" dxfId="7104" priority="7105">
      <formula>M256=""</formula>
    </cfRule>
  </conditionalFormatting>
  <conditionalFormatting sqref="M256">
    <cfRule type="expression" dxfId="7103" priority="7104">
      <formula>M256=""</formula>
    </cfRule>
  </conditionalFormatting>
  <conditionalFormatting sqref="C257:E257">
    <cfRule type="expression" dxfId="7102" priority="7103">
      <formula>M256=""</formula>
    </cfRule>
  </conditionalFormatting>
  <conditionalFormatting sqref="M257">
    <cfRule type="expression" dxfId="7101" priority="7102">
      <formula>M256=""</formula>
    </cfRule>
  </conditionalFormatting>
  <conditionalFormatting sqref="F257:L257">
    <cfRule type="expression" dxfId="7100" priority="7101">
      <formula>M256=""</formula>
    </cfRule>
  </conditionalFormatting>
  <conditionalFormatting sqref="C259:M259">
    <cfRule type="expression" dxfId="7099" priority="7094">
      <formula>M265=""</formula>
    </cfRule>
    <cfRule type="expression" dxfId="7098" priority="7095">
      <formula>M265=6</formula>
    </cfRule>
    <cfRule type="expression" dxfId="7097" priority="7096">
      <formula>M265=5</formula>
    </cfRule>
    <cfRule type="expression" dxfId="7096" priority="7097">
      <formula>M265=4</formula>
    </cfRule>
    <cfRule type="expression" dxfId="7095" priority="7098">
      <formula>M265=3</formula>
    </cfRule>
    <cfRule type="expression" dxfId="7094" priority="7099">
      <formula>M265=2</formula>
    </cfRule>
    <cfRule type="expression" dxfId="7093" priority="7100">
      <formula>M265=1</formula>
    </cfRule>
  </conditionalFormatting>
  <conditionalFormatting sqref="C260:E260">
    <cfRule type="expression" dxfId="7092" priority="7093">
      <formula>M266=""</formula>
    </cfRule>
  </conditionalFormatting>
  <conditionalFormatting sqref="C261:D261">
    <cfRule type="expression" dxfId="7091" priority="7092">
      <formula>M266=""</formula>
    </cfRule>
  </conditionalFormatting>
  <conditionalFormatting sqref="E261">
    <cfRule type="expression" dxfId="7090" priority="7091">
      <formula>M266=""</formula>
    </cfRule>
  </conditionalFormatting>
  <conditionalFormatting sqref="F260:L260">
    <cfRule type="expression" dxfId="7089" priority="7090">
      <formula>M266=""</formula>
    </cfRule>
  </conditionalFormatting>
  <conditionalFormatting sqref="M260:M263">
    <cfRule type="expression" dxfId="7088" priority="7089">
      <formula>M266=""</formula>
    </cfRule>
  </conditionalFormatting>
  <conditionalFormatting sqref="C262:F262">
    <cfRule type="expression" dxfId="7087" priority="7088">
      <formula>M266=""</formula>
    </cfRule>
  </conditionalFormatting>
  <conditionalFormatting sqref="G262">
    <cfRule type="expression" dxfId="7086" priority="7087">
      <formula>M266=""</formula>
    </cfRule>
  </conditionalFormatting>
  <conditionalFormatting sqref="C263:F263">
    <cfRule type="expression" dxfId="7085" priority="7086">
      <formula>M266=""</formula>
    </cfRule>
  </conditionalFormatting>
  <conditionalFormatting sqref="G263">
    <cfRule type="expression" dxfId="7084" priority="7085">
      <formula>M266=""</formula>
    </cfRule>
  </conditionalFormatting>
  <conditionalFormatting sqref="C264:G264">
    <cfRule type="expression" dxfId="7083" priority="7084">
      <formula>M266=""</formula>
    </cfRule>
  </conditionalFormatting>
  <conditionalFormatting sqref="M264">
    <cfRule type="expression" dxfId="7082" priority="7083">
      <formula>M266=""</formula>
    </cfRule>
  </conditionalFormatting>
  <conditionalFormatting sqref="C265:E265">
    <cfRule type="expression" dxfId="7081" priority="7082">
      <formula>M266=""</formula>
    </cfRule>
  </conditionalFormatting>
  <conditionalFormatting sqref="M265">
    <cfRule type="expression" dxfId="7080" priority="7081">
      <formula>M266=""</formula>
    </cfRule>
  </conditionalFormatting>
  <conditionalFormatting sqref="C266:E266">
    <cfRule type="expression" dxfId="7079" priority="7080">
      <formula>M266=""</formula>
    </cfRule>
  </conditionalFormatting>
  <conditionalFormatting sqref="M266">
    <cfRule type="expression" dxfId="7078" priority="7079">
      <formula>M266=""</formula>
    </cfRule>
  </conditionalFormatting>
  <conditionalFormatting sqref="C267:E267">
    <cfRule type="expression" dxfId="7077" priority="7078">
      <formula>M266=""</formula>
    </cfRule>
  </conditionalFormatting>
  <conditionalFormatting sqref="M267">
    <cfRule type="expression" dxfId="7076" priority="7077">
      <formula>M266=""</formula>
    </cfRule>
  </conditionalFormatting>
  <conditionalFormatting sqref="F267:L267">
    <cfRule type="expression" dxfId="7075" priority="7076">
      <formula>M266=""</formula>
    </cfRule>
  </conditionalFormatting>
  <conditionalFormatting sqref="O239:Y239">
    <cfRule type="expression" dxfId="7074" priority="7069">
      <formula>Y245=""</formula>
    </cfRule>
    <cfRule type="expression" dxfId="7073" priority="7070">
      <formula>Y245=6</formula>
    </cfRule>
    <cfRule type="expression" dxfId="7072" priority="7071">
      <formula>Y245=5</formula>
    </cfRule>
    <cfRule type="expression" dxfId="7071" priority="7072">
      <formula>Y245=4</formula>
    </cfRule>
    <cfRule type="expression" dxfId="7070" priority="7073">
      <formula>Y245=3</formula>
    </cfRule>
    <cfRule type="expression" dxfId="7069" priority="7074">
      <formula>Y245=2</formula>
    </cfRule>
    <cfRule type="expression" dxfId="7068" priority="7075">
      <formula>Y245=1</formula>
    </cfRule>
  </conditionalFormatting>
  <conditionalFormatting sqref="O240:Q240">
    <cfRule type="expression" dxfId="7067" priority="7068">
      <formula>Y246=""</formula>
    </cfRule>
  </conditionalFormatting>
  <conditionalFormatting sqref="O241:P241">
    <cfRule type="expression" dxfId="7066" priority="7067">
      <formula>Y246=""</formula>
    </cfRule>
  </conditionalFormatting>
  <conditionalFormatting sqref="Q241">
    <cfRule type="expression" dxfId="7065" priority="7066">
      <formula>Y246=""</formula>
    </cfRule>
  </conditionalFormatting>
  <conditionalFormatting sqref="R240:X240">
    <cfRule type="expression" dxfId="7064" priority="7065">
      <formula>Y246=""</formula>
    </cfRule>
  </conditionalFormatting>
  <conditionalFormatting sqref="Y240:Y243">
    <cfRule type="expression" dxfId="7063" priority="7064">
      <formula>Y246=""</formula>
    </cfRule>
  </conditionalFormatting>
  <conditionalFormatting sqref="O242:R242">
    <cfRule type="expression" dxfId="7062" priority="7063">
      <formula>Y246=""</formula>
    </cfRule>
  </conditionalFormatting>
  <conditionalFormatting sqref="S242">
    <cfRule type="expression" dxfId="7061" priority="7062">
      <formula>Y246=""</formula>
    </cfRule>
  </conditionalFormatting>
  <conditionalFormatting sqref="O243:R243">
    <cfRule type="expression" dxfId="7060" priority="7061">
      <formula>Y246=""</formula>
    </cfRule>
  </conditionalFormatting>
  <conditionalFormatting sqref="S243">
    <cfRule type="expression" dxfId="7059" priority="7060">
      <formula>Y246=""</formula>
    </cfRule>
  </conditionalFormatting>
  <conditionalFormatting sqref="O244:S244">
    <cfRule type="expression" dxfId="7058" priority="7059">
      <formula>Y246=""</formula>
    </cfRule>
  </conditionalFormatting>
  <conditionalFormatting sqref="Y244">
    <cfRule type="expression" dxfId="7057" priority="7058">
      <formula>Y246=""</formula>
    </cfRule>
  </conditionalFormatting>
  <conditionalFormatting sqref="O245:Q245">
    <cfRule type="expression" dxfId="7056" priority="7057">
      <formula>Y246=""</formula>
    </cfRule>
  </conditionalFormatting>
  <conditionalFormatting sqref="Y245">
    <cfRule type="expression" dxfId="7055" priority="7056">
      <formula>Y246=""</formula>
    </cfRule>
  </conditionalFormatting>
  <conditionalFormatting sqref="O246:Q246">
    <cfRule type="expression" dxfId="7054" priority="7055">
      <formula>Y246=""</formula>
    </cfRule>
  </conditionalFormatting>
  <conditionalFormatting sqref="Y246">
    <cfRule type="expression" dxfId="7053" priority="7054">
      <formula>Y246=""</formula>
    </cfRule>
  </conditionalFormatting>
  <conditionalFormatting sqref="O247:Q247">
    <cfRule type="expression" dxfId="7052" priority="7053">
      <formula>Y246=""</formula>
    </cfRule>
  </conditionalFormatting>
  <conditionalFormatting sqref="Y247">
    <cfRule type="expression" dxfId="7051" priority="7052">
      <formula>Y246=""</formula>
    </cfRule>
  </conditionalFormatting>
  <conditionalFormatting sqref="R247:X247">
    <cfRule type="expression" dxfId="7050" priority="7051">
      <formula>Y246=""</formula>
    </cfRule>
  </conditionalFormatting>
  <conditionalFormatting sqref="AA239:AK239">
    <cfRule type="expression" dxfId="7049" priority="7044">
      <formula>AK245=""</formula>
    </cfRule>
    <cfRule type="expression" dxfId="7048" priority="7045">
      <formula>AK245=6</formula>
    </cfRule>
    <cfRule type="expression" dxfId="7047" priority="7046">
      <formula>AK245=5</formula>
    </cfRule>
    <cfRule type="expression" dxfId="7046" priority="7047">
      <formula>AK245=4</formula>
    </cfRule>
    <cfRule type="expression" dxfId="7045" priority="7048">
      <formula>AK245=3</formula>
    </cfRule>
    <cfRule type="expression" dxfId="7044" priority="7049">
      <formula>AK245=2</formula>
    </cfRule>
    <cfRule type="expression" dxfId="7043" priority="7050">
      <formula>AK245=1</formula>
    </cfRule>
  </conditionalFormatting>
  <conditionalFormatting sqref="AA240:AC240">
    <cfRule type="expression" dxfId="7042" priority="7043">
      <formula>AK246=""</formula>
    </cfRule>
  </conditionalFormatting>
  <conditionalFormatting sqref="AA241:AB241">
    <cfRule type="expression" dxfId="7041" priority="7042">
      <formula>AK246=""</formula>
    </cfRule>
  </conditionalFormatting>
  <conditionalFormatting sqref="AC241">
    <cfRule type="expression" dxfId="7040" priority="7041">
      <formula>AK246=""</formula>
    </cfRule>
  </conditionalFormatting>
  <conditionalFormatting sqref="AD240:AJ240">
    <cfRule type="expression" dxfId="7039" priority="7040">
      <formula>AK246=""</formula>
    </cfRule>
  </conditionalFormatting>
  <conditionalFormatting sqref="AK240:AK243">
    <cfRule type="expression" dxfId="7038" priority="7039">
      <formula>AK246=""</formula>
    </cfRule>
  </conditionalFormatting>
  <conditionalFormatting sqref="AA242:AD242">
    <cfRule type="expression" dxfId="7037" priority="7038">
      <formula>AK246=""</formula>
    </cfRule>
  </conditionalFormatting>
  <conditionalFormatting sqref="AE242">
    <cfRule type="expression" dxfId="7036" priority="7037">
      <formula>AK246=""</formula>
    </cfRule>
  </conditionalFormatting>
  <conditionalFormatting sqref="AA243:AD243">
    <cfRule type="expression" dxfId="7035" priority="7036">
      <formula>AK246=""</formula>
    </cfRule>
  </conditionalFormatting>
  <conditionalFormatting sqref="AE243">
    <cfRule type="expression" dxfId="7034" priority="7035">
      <formula>AK246=""</formula>
    </cfRule>
  </conditionalFormatting>
  <conditionalFormatting sqref="AA244:AE244">
    <cfRule type="expression" dxfId="7033" priority="7034">
      <formula>AK246=""</formula>
    </cfRule>
  </conditionalFormatting>
  <conditionalFormatting sqref="AK244">
    <cfRule type="expression" dxfId="7032" priority="7033">
      <formula>AK246=""</formula>
    </cfRule>
  </conditionalFormatting>
  <conditionalFormatting sqref="AA245:AC245">
    <cfRule type="expression" dxfId="7031" priority="7032">
      <formula>AK246=""</formula>
    </cfRule>
  </conditionalFormatting>
  <conditionalFormatting sqref="AK245">
    <cfRule type="expression" dxfId="7030" priority="7031">
      <formula>AK246=""</formula>
    </cfRule>
  </conditionalFormatting>
  <conditionalFormatting sqref="AA246:AC246">
    <cfRule type="expression" dxfId="7029" priority="7030">
      <formula>AK246=""</formula>
    </cfRule>
  </conditionalFormatting>
  <conditionalFormatting sqref="AK246">
    <cfRule type="expression" dxfId="7028" priority="7029">
      <formula>AK246=""</formula>
    </cfRule>
  </conditionalFormatting>
  <conditionalFormatting sqref="AA247:AC247">
    <cfRule type="expression" dxfId="7027" priority="7028">
      <formula>AK246=""</formula>
    </cfRule>
  </conditionalFormatting>
  <conditionalFormatting sqref="AK247">
    <cfRule type="expression" dxfId="7026" priority="7027">
      <formula>AK246=""</formula>
    </cfRule>
  </conditionalFormatting>
  <conditionalFormatting sqref="AD247:AJ247">
    <cfRule type="expression" dxfId="7025" priority="7026">
      <formula>AK246=""</formula>
    </cfRule>
  </conditionalFormatting>
  <conditionalFormatting sqref="AM239:AW239">
    <cfRule type="expression" dxfId="7024" priority="7019">
      <formula>AW245=""</formula>
    </cfRule>
    <cfRule type="expression" dxfId="7023" priority="7020">
      <formula>AW245=6</formula>
    </cfRule>
    <cfRule type="expression" dxfId="7022" priority="7021">
      <formula>AW245=5</formula>
    </cfRule>
    <cfRule type="expression" dxfId="7021" priority="7022">
      <formula>AW245=4</formula>
    </cfRule>
    <cfRule type="expression" dxfId="7020" priority="7023">
      <formula>AW245=3</formula>
    </cfRule>
    <cfRule type="expression" dxfId="7019" priority="7024">
      <formula>AW245=2</formula>
    </cfRule>
    <cfRule type="expression" dxfId="7018" priority="7025">
      <formula>AW245=1</formula>
    </cfRule>
  </conditionalFormatting>
  <conditionalFormatting sqref="AM240:AO240">
    <cfRule type="expression" dxfId="7017" priority="7018">
      <formula>AW246=""</formula>
    </cfRule>
  </conditionalFormatting>
  <conditionalFormatting sqref="AM241:AN241">
    <cfRule type="expression" dxfId="7016" priority="7017">
      <formula>AW246=""</formula>
    </cfRule>
  </conditionalFormatting>
  <conditionalFormatting sqref="AO241">
    <cfRule type="expression" dxfId="7015" priority="7016">
      <formula>AW246=""</formula>
    </cfRule>
  </conditionalFormatting>
  <conditionalFormatting sqref="AP240:AV240">
    <cfRule type="expression" dxfId="7014" priority="7015">
      <formula>AW246=""</formula>
    </cfRule>
  </conditionalFormatting>
  <conditionalFormatting sqref="AW240:AW243">
    <cfRule type="expression" dxfId="7013" priority="7014">
      <formula>AW246=""</formula>
    </cfRule>
  </conditionalFormatting>
  <conditionalFormatting sqref="AM242:AP242">
    <cfRule type="expression" dxfId="7012" priority="7013">
      <formula>AW246=""</formula>
    </cfRule>
  </conditionalFormatting>
  <conditionalFormatting sqref="AQ242">
    <cfRule type="expression" dxfId="7011" priority="7012">
      <formula>AW246=""</formula>
    </cfRule>
  </conditionalFormatting>
  <conditionalFormatting sqref="AM243:AP243">
    <cfRule type="expression" dxfId="7010" priority="7011">
      <formula>AW246=""</formula>
    </cfRule>
  </conditionalFormatting>
  <conditionalFormatting sqref="AQ243">
    <cfRule type="expression" dxfId="7009" priority="7010">
      <formula>AW246=""</formula>
    </cfRule>
  </conditionalFormatting>
  <conditionalFormatting sqref="AM244:AQ244">
    <cfRule type="expression" dxfId="7008" priority="7009">
      <formula>AW246=""</formula>
    </cfRule>
  </conditionalFormatting>
  <conditionalFormatting sqref="AW244">
    <cfRule type="expression" dxfId="7007" priority="7008">
      <formula>AW246=""</formula>
    </cfRule>
  </conditionalFormatting>
  <conditionalFormatting sqref="AM245:AO245">
    <cfRule type="expression" dxfId="7006" priority="7007">
      <formula>AW246=""</formula>
    </cfRule>
  </conditionalFormatting>
  <conditionalFormatting sqref="AW245">
    <cfRule type="expression" dxfId="7005" priority="7006">
      <formula>AW246=""</formula>
    </cfRule>
  </conditionalFormatting>
  <conditionalFormatting sqref="AM246:AO246">
    <cfRule type="expression" dxfId="7004" priority="7005">
      <formula>AW246=""</formula>
    </cfRule>
  </conditionalFormatting>
  <conditionalFormatting sqref="AW246">
    <cfRule type="expression" dxfId="7003" priority="7004">
      <formula>AW246=""</formula>
    </cfRule>
  </conditionalFormatting>
  <conditionalFormatting sqref="AM247:AO247">
    <cfRule type="expression" dxfId="7002" priority="7003">
      <formula>AW246=""</formula>
    </cfRule>
  </conditionalFormatting>
  <conditionalFormatting sqref="AW247">
    <cfRule type="expression" dxfId="7001" priority="7002">
      <formula>AW246=""</formula>
    </cfRule>
  </conditionalFormatting>
  <conditionalFormatting sqref="AP247:AV247">
    <cfRule type="expression" dxfId="7000" priority="7001">
      <formula>AW246=""</formula>
    </cfRule>
  </conditionalFormatting>
  <conditionalFormatting sqref="AY239:BI239">
    <cfRule type="expression" dxfId="6999" priority="6994">
      <formula>BI245=""</formula>
    </cfRule>
    <cfRule type="expression" dxfId="6998" priority="6995">
      <formula>BI245=6</formula>
    </cfRule>
    <cfRule type="expression" dxfId="6997" priority="6996">
      <formula>BI245=5</formula>
    </cfRule>
    <cfRule type="expression" dxfId="6996" priority="6997">
      <formula>BI245=4</formula>
    </cfRule>
    <cfRule type="expression" dxfId="6995" priority="6998">
      <formula>BI245=3</formula>
    </cfRule>
    <cfRule type="expression" dxfId="6994" priority="6999">
      <formula>BI245=2</formula>
    </cfRule>
    <cfRule type="expression" dxfId="6993" priority="7000">
      <formula>BI245=1</formula>
    </cfRule>
  </conditionalFormatting>
  <conditionalFormatting sqref="AY240:BA240">
    <cfRule type="expression" dxfId="6992" priority="6993">
      <formula>BI246=""</formula>
    </cfRule>
  </conditionalFormatting>
  <conditionalFormatting sqref="AY241:AZ241">
    <cfRule type="expression" dxfId="6991" priority="6992">
      <formula>BI246=""</formula>
    </cfRule>
  </conditionalFormatting>
  <conditionalFormatting sqref="BA241">
    <cfRule type="expression" dxfId="6990" priority="6991">
      <formula>BI246=""</formula>
    </cfRule>
  </conditionalFormatting>
  <conditionalFormatting sqref="BB240:BH240">
    <cfRule type="expression" dxfId="6989" priority="6990">
      <formula>BI246=""</formula>
    </cfRule>
  </conditionalFormatting>
  <conditionalFormatting sqref="BI240:BI243">
    <cfRule type="expression" dxfId="6988" priority="6989">
      <formula>BI246=""</formula>
    </cfRule>
  </conditionalFormatting>
  <conditionalFormatting sqref="AY242:BB242">
    <cfRule type="expression" dxfId="6987" priority="6988">
      <formula>BI246=""</formula>
    </cfRule>
  </conditionalFormatting>
  <conditionalFormatting sqref="BC242">
    <cfRule type="expression" dxfId="6986" priority="6987">
      <formula>BI246=""</formula>
    </cfRule>
  </conditionalFormatting>
  <conditionalFormatting sqref="AY243:BB243">
    <cfRule type="expression" dxfId="6985" priority="6986">
      <formula>BI246=""</formula>
    </cfRule>
  </conditionalFormatting>
  <conditionalFormatting sqref="BC243">
    <cfRule type="expression" dxfId="6984" priority="6985">
      <formula>BI246=""</formula>
    </cfRule>
  </conditionalFormatting>
  <conditionalFormatting sqref="AY244:BC244">
    <cfRule type="expression" dxfId="6983" priority="6984">
      <formula>BI246=""</formula>
    </cfRule>
  </conditionalFormatting>
  <conditionalFormatting sqref="BI244">
    <cfRule type="expression" dxfId="6982" priority="6983">
      <formula>BI246=""</formula>
    </cfRule>
  </conditionalFormatting>
  <conditionalFormatting sqref="AY245:BA245">
    <cfRule type="expression" dxfId="6981" priority="6982">
      <formula>BI246=""</formula>
    </cfRule>
  </conditionalFormatting>
  <conditionalFormatting sqref="BI245">
    <cfRule type="expression" dxfId="6980" priority="6981">
      <formula>BI246=""</formula>
    </cfRule>
  </conditionalFormatting>
  <conditionalFormatting sqref="AY246:BA246">
    <cfRule type="expression" dxfId="6979" priority="6980">
      <formula>BI246=""</formula>
    </cfRule>
  </conditionalFormatting>
  <conditionalFormatting sqref="BI246">
    <cfRule type="expression" dxfId="6978" priority="6979">
      <formula>BI246=""</formula>
    </cfRule>
  </conditionalFormatting>
  <conditionalFormatting sqref="AY247:BA247">
    <cfRule type="expression" dxfId="6977" priority="6978">
      <formula>BI246=""</formula>
    </cfRule>
  </conditionalFormatting>
  <conditionalFormatting sqref="BI247">
    <cfRule type="expression" dxfId="6976" priority="6977">
      <formula>BI246=""</formula>
    </cfRule>
  </conditionalFormatting>
  <conditionalFormatting sqref="BB247:BH247">
    <cfRule type="expression" dxfId="6975" priority="6976">
      <formula>BI246=""</formula>
    </cfRule>
  </conditionalFormatting>
  <conditionalFormatting sqref="O249:Y249">
    <cfRule type="expression" dxfId="6974" priority="6969">
      <formula>Y255=""</formula>
    </cfRule>
    <cfRule type="expression" dxfId="6973" priority="6970">
      <formula>Y255=6</formula>
    </cfRule>
    <cfRule type="expression" dxfId="6972" priority="6971">
      <formula>Y255=5</formula>
    </cfRule>
    <cfRule type="expression" dxfId="6971" priority="6972">
      <formula>Y255=4</formula>
    </cfRule>
    <cfRule type="expression" dxfId="6970" priority="6973">
      <formula>Y255=3</formula>
    </cfRule>
    <cfRule type="expression" dxfId="6969" priority="6974">
      <formula>Y255=2</formula>
    </cfRule>
    <cfRule type="expression" dxfId="6968" priority="6975">
      <formula>Y255=1</formula>
    </cfRule>
  </conditionalFormatting>
  <conditionalFormatting sqref="O250:Q250">
    <cfRule type="expression" dxfId="6967" priority="6968">
      <formula>Y256=""</formula>
    </cfRule>
  </conditionalFormatting>
  <conditionalFormatting sqref="O251:P251">
    <cfRule type="expression" dxfId="6966" priority="6967">
      <formula>Y256=""</formula>
    </cfRule>
  </conditionalFormatting>
  <conditionalFormatting sqref="Q251">
    <cfRule type="expression" dxfId="6965" priority="6966">
      <formula>Y256=""</formula>
    </cfRule>
  </conditionalFormatting>
  <conditionalFormatting sqref="R250:X250">
    <cfRule type="expression" dxfId="6964" priority="6965">
      <formula>Y256=""</formula>
    </cfRule>
  </conditionalFormatting>
  <conditionalFormatting sqref="Y250:Y253">
    <cfRule type="expression" dxfId="6963" priority="6964">
      <formula>Y256=""</formula>
    </cfRule>
  </conditionalFormatting>
  <conditionalFormatting sqref="O252:R252">
    <cfRule type="expression" dxfId="6962" priority="6963">
      <formula>Y256=""</formula>
    </cfRule>
  </conditionalFormatting>
  <conditionalFormatting sqref="S252">
    <cfRule type="expression" dxfId="6961" priority="6962">
      <formula>Y256=""</formula>
    </cfRule>
  </conditionalFormatting>
  <conditionalFormatting sqref="O253:R253">
    <cfRule type="expression" dxfId="6960" priority="6961">
      <formula>Y256=""</formula>
    </cfRule>
  </conditionalFormatting>
  <conditionalFormatting sqref="S253">
    <cfRule type="expression" dxfId="6959" priority="6960">
      <formula>Y256=""</formula>
    </cfRule>
  </conditionalFormatting>
  <conditionalFormatting sqref="O254:S254">
    <cfRule type="expression" dxfId="6958" priority="6959">
      <formula>Y256=""</formula>
    </cfRule>
  </conditionalFormatting>
  <conditionalFormatting sqref="Y254">
    <cfRule type="expression" dxfId="6957" priority="6958">
      <formula>Y256=""</formula>
    </cfRule>
  </conditionalFormatting>
  <conditionalFormatting sqref="O255:Q255">
    <cfRule type="expression" dxfId="6956" priority="6957">
      <formula>Y256=""</formula>
    </cfRule>
  </conditionalFormatting>
  <conditionalFormatting sqref="Y255">
    <cfRule type="expression" dxfId="6955" priority="6956">
      <formula>Y256=""</formula>
    </cfRule>
  </conditionalFormatting>
  <conditionalFormatting sqref="O256:Q256">
    <cfRule type="expression" dxfId="6954" priority="6955">
      <formula>Y256=""</formula>
    </cfRule>
  </conditionalFormatting>
  <conditionalFormatting sqref="Y256">
    <cfRule type="expression" dxfId="6953" priority="6954">
      <formula>Y256=""</formula>
    </cfRule>
  </conditionalFormatting>
  <conditionalFormatting sqref="O257:Q257">
    <cfRule type="expression" dxfId="6952" priority="6953">
      <formula>Y256=""</formula>
    </cfRule>
  </conditionalFormatting>
  <conditionalFormatting sqref="Y257">
    <cfRule type="expression" dxfId="6951" priority="6952">
      <formula>Y256=""</formula>
    </cfRule>
  </conditionalFormatting>
  <conditionalFormatting sqref="R257:X257">
    <cfRule type="expression" dxfId="6950" priority="6951">
      <formula>Y256=""</formula>
    </cfRule>
  </conditionalFormatting>
  <conditionalFormatting sqref="AA249:AK249">
    <cfRule type="expression" dxfId="6949" priority="6944">
      <formula>AK255=""</formula>
    </cfRule>
    <cfRule type="expression" dxfId="6948" priority="6945">
      <formula>AK255=6</formula>
    </cfRule>
    <cfRule type="expression" dxfId="6947" priority="6946">
      <formula>AK255=5</formula>
    </cfRule>
    <cfRule type="expression" dxfId="6946" priority="6947">
      <formula>AK255=4</formula>
    </cfRule>
    <cfRule type="expression" dxfId="6945" priority="6948">
      <formula>AK255=3</formula>
    </cfRule>
    <cfRule type="expression" dxfId="6944" priority="6949">
      <formula>AK255=2</formula>
    </cfRule>
    <cfRule type="expression" dxfId="6943" priority="6950">
      <formula>AK255=1</formula>
    </cfRule>
  </conditionalFormatting>
  <conditionalFormatting sqref="AA250:AC250">
    <cfRule type="expression" dxfId="6942" priority="6943">
      <formula>AK256=""</formula>
    </cfRule>
  </conditionalFormatting>
  <conditionalFormatting sqref="AA251:AB251">
    <cfRule type="expression" dxfId="6941" priority="6942">
      <formula>AK256=""</formula>
    </cfRule>
  </conditionalFormatting>
  <conditionalFormatting sqref="AC251">
    <cfRule type="expression" dxfId="6940" priority="6941">
      <formula>AK256=""</formula>
    </cfRule>
  </conditionalFormatting>
  <conditionalFormatting sqref="AD250:AJ250">
    <cfRule type="expression" dxfId="6939" priority="6940">
      <formula>AK256=""</formula>
    </cfRule>
  </conditionalFormatting>
  <conditionalFormatting sqref="AK250:AK253">
    <cfRule type="expression" dxfId="6938" priority="6939">
      <formula>AK256=""</formula>
    </cfRule>
  </conditionalFormatting>
  <conditionalFormatting sqref="AA252:AD252">
    <cfRule type="expression" dxfId="6937" priority="6938">
      <formula>AK256=""</formula>
    </cfRule>
  </conditionalFormatting>
  <conditionalFormatting sqref="AE252">
    <cfRule type="expression" dxfId="6936" priority="6937">
      <formula>AK256=""</formula>
    </cfRule>
  </conditionalFormatting>
  <conditionalFormatting sqref="AA253:AD253">
    <cfRule type="expression" dxfId="6935" priority="6936">
      <formula>AK256=""</formula>
    </cfRule>
  </conditionalFormatting>
  <conditionalFormatting sqref="AE253">
    <cfRule type="expression" dxfId="6934" priority="6935">
      <formula>AK256=""</formula>
    </cfRule>
  </conditionalFormatting>
  <conditionalFormatting sqref="AA254:AE254">
    <cfRule type="expression" dxfId="6933" priority="6934">
      <formula>AK256=""</formula>
    </cfRule>
  </conditionalFormatting>
  <conditionalFormatting sqref="AK254">
    <cfRule type="expression" dxfId="6932" priority="6933">
      <formula>AK256=""</formula>
    </cfRule>
  </conditionalFormatting>
  <conditionalFormatting sqref="AA255:AC255">
    <cfRule type="expression" dxfId="6931" priority="6932">
      <formula>AK256=""</formula>
    </cfRule>
  </conditionalFormatting>
  <conditionalFormatting sqref="AK255">
    <cfRule type="expression" dxfId="6930" priority="6931">
      <formula>AK256=""</formula>
    </cfRule>
  </conditionalFormatting>
  <conditionalFormatting sqref="AA256:AC256">
    <cfRule type="expression" dxfId="6929" priority="6930">
      <formula>AK256=""</formula>
    </cfRule>
  </conditionalFormatting>
  <conditionalFormatting sqref="AK256">
    <cfRule type="expression" dxfId="6928" priority="6929">
      <formula>AK256=""</formula>
    </cfRule>
  </conditionalFormatting>
  <conditionalFormatting sqref="AA257:AC257">
    <cfRule type="expression" dxfId="6927" priority="6928">
      <formula>AK256=""</formula>
    </cfRule>
  </conditionalFormatting>
  <conditionalFormatting sqref="AK257">
    <cfRule type="expression" dxfId="6926" priority="6927">
      <formula>AK256=""</formula>
    </cfRule>
  </conditionalFormatting>
  <conditionalFormatting sqref="AD257:AJ257">
    <cfRule type="expression" dxfId="6925" priority="6926">
      <formula>AK256=""</formula>
    </cfRule>
  </conditionalFormatting>
  <conditionalFormatting sqref="AM249:AW249">
    <cfRule type="expression" dxfId="6924" priority="6919">
      <formula>AW255=""</formula>
    </cfRule>
    <cfRule type="expression" dxfId="6923" priority="6920">
      <formula>AW255=6</formula>
    </cfRule>
    <cfRule type="expression" dxfId="6922" priority="6921">
      <formula>AW255=5</formula>
    </cfRule>
    <cfRule type="expression" dxfId="6921" priority="6922">
      <formula>AW255=4</formula>
    </cfRule>
    <cfRule type="expression" dxfId="6920" priority="6923">
      <formula>AW255=3</formula>
    </cfRule>
    <cfRule type="expression" dxfId="6919" priority="6924">
      <formula>AW255=2</formula>
    </cfRule>
    <cfRule type="expression" dxfId="6918" priority="6925">
      <formula>AW255=1</formula>
    </cfRule>
  </conditionalFormatting>
  <conditionalFormatting sqref="AM250:AO250">
    <cfRule type="expression" dxfId="6917" priority="6918">
      <formula>AW256=""</formula>
    </cfRule>
  </conditionalFormatting>
  <conditionalFormatting sqref="AM251:AN251">
    <cfRule type="expression" dxfId="6916" priority="6917">
      <formula>AW256=""</formula>
    </cfRule>
  </conditionalFormatting>
  <conditionalFormatting sqref="AO251">
    <cfRule type="expression" dxfId="6915" priority="6916">
      <formula>AW256=""</formula>
    </cfRule>
  </conditionalFormatting>
  <conditionalFormatting sqref="AP250:AV250">
    <cfRule type="expression" dxfId="6914" priority="6915">
      <formula>AW256=""</formula>
    </cfRule>
  </conditionalFormatting>
  <conditionalFormatting sqref="AW250:AW253">
    <cfRule type="expression" dxfId="6913" priority="6914">
      <formula>AW256=""</formula>
    </cfRule>
  </conditionalFormatting>
  <conditionalFormatting sqref="AM252:AP252">
    <cfRule type="expression" dxfId="6912" priority="6913">
      <formula>AW256=""</formula>
    </cfRule>
  </conditionalFormatting>
  <conditionalFormatting sqref="AQ252">
    <cfRule type="expression" dxfId="6911" priority="6912">
      <formula>AW256=""</formula>
    </cfRule>
  </conditionalFormatting>
  <conditionalFormatting sqref="AM253:AP253">
    <cfRule type="expression" dxfId="6910" priority="6911">
      <formula>AW256=""</formula>
    </cfRule>
  </conditionalFormatting>
  <conditionalFormatting sqref="AQ253">
    <cfRule type="expression" dxfId="6909" priority="6910">
      <formula>AW256=""</formula>
    </cfRule>
  </conditionalFormatting>
  <conditionalFormatting sqref="AM254:AQ254">
    <cfRule type="expression" dxfId="6908" priority="6909">
      <formula>AW256=""</formula>
    </cfRule>
  </conditionalFormatting>
  <conditionalFormatting sqref="AW254">
    <cfRule type="expression" dxfId="6907" priority="6908">
      <formula>AW256=""</formula>
    </cfRule>
  </conditionalFormatting>
  <conditionalFormatting sqref="AM255:AO255">
    <cfRule type="expression" dxfId="6906" priority="6907">
      <formula>AW256=""</formula>
    </cfRule>
  </conditionalFormatting>
  <conditionalFormatting sqref="AW255">
    <cfRule type="expression" dxfId="6905" priority="6906">
      <formula>AW256=""</formula>
    </cfRule>
  </conditionalFormatting>
  <conditionalFormatting sqref="AM256:AO256">
    <cfRule type="expression" dxfId="6904" priority="6905">
      <formula>AW256=""</formula>
    </cfRule>
  </conditionalFormatting>
  <conditionalFormatting sqref="AW256">
    <cfRule type="expression" dxfId="6903" priority="6904">
      <formula>AW256=""</formula>
    </cfRule>
  </conditionalFormatting>
  <conditionalFormatting sqref="AM257:AO257">
    <cfRule type="expression" dxfId="6902" priority="6903">
      <formula>AW256=""</formula>
    </cfRule>
  </conditionalFormatting>
  <conditionalFormatting sqref="AW257">
    <cfRule type="expression" dxfId="6901" priority="6902">
      <formula>AW256=""</formula>
    </cfRule>
  </conditionalFormatting>
  <conditionalFormatting sqref="AP257:AV257">
    <cfRule type="expression" dxfId="6900" priority="6901">
      <formula>AW256=""</formula>
    </cfRule>
  </conditionalFormatting>
  <conditionalFormatting sqref="AY249:BI249">
    <cfRule type="expression" dxfId="6899" priority="6894">
      <formula>BI255=""</formula>
    </cfRule>
    <cfRule type="expression" dxfId="6898" priority="6895">
      <formula>BI255=6</formula>
    </cfRule>
    <cfRule type="expression" dxfId="6897" priority="6896">
      <formula>BI255=5</formula>
    </cfRule>
    <cfRule type="expression" dxfId="6896" priority="6897">
      <formula>BI255=4</formula>
    </cfRule>
    <cfRule type="expression" dxfId="6895" priority="6898">
      <formula>BI255=3</formula>
    </cfRule>
    <cfRule type="expression" dxfId="6894" priority="6899">
      <formula>BI255=2</formula>
    </cfRule>
    <cfRule type="expression" dxfId="6893" priority="6900">
      <formula>BI255=1</formula>
    </cfRule>
  </conditionalFormatting>
  <conditionalFormatting sqref="AY250:BA250">
    <cfRule type="expression" dxfId="6892" priority="6893">
      <formula>BI256=""</formula>
    </cfRule>
  </conditionalFormatting>
  <conditionalFormatting sqref="AY251:AZ251">
    <cfRule type="expression" dxfId="6891" priority="6892">
      <formula>BI256=""</formula>
    </cfRule>
  </conditionalFormatting>
  <conditionalFormatting sqref="BA251">
    <cfRule type="expression" dxfId="6890" priority="6891">
      <formula>BI256=""</formula>
    </cfRule>
  </conditionalFormatting>
  <conditionalFormatting sqref="BB250:BH250">
    <cfRule type="expression" dxfId="6889" priority="6890">
      <formula>BI256=""</formula>
    </cfRule>
  </conditionalFormatting>
  <conditionalFormatting sqref="BI250:BI253">
    <cfRule type="expression" dxfId="6888" priority="6889">
      <formula>BI256=""</formula>
    </cfRule>
  </conditionalFormatting>
  <conditionalFormatting sqref="AY252:BB252">
    <cfRule type="expression" dxfId="6887" priority="6888">
      <formula>BI256=""</formula>
    </cfRule>
  </conditionalFormatting>
  <conditionalFormatting sqref="BC252">
    <cfRule type="expression" dxfId="6886" priority="6887">
      <formula>BI256=""</formula>
    </cfRule>
  </conditionalFormatting>
  <conditionalFormatting sqref="AY253:BB253">
    <cfRule type="expression" dxfId="6885" priority="6886">
      <formula>BI256=""</formula>
    </cfRule>
  </conditionalFormatting>
  <conditionalFormatting sqref="BC253">
    <cfRule type="expression" dxfId="6884" priority="6885">
      <formula>BI256=""</formula>
    </cfRule>
  </conditionalFormatting>
  <conditionalFormatting sqref="AY254:BC254">
    <cfRule type="expression" dxfId="6883" priority="6884">
      <formula>BI256=""</formula>
    </cfRule>
  </conditionalFormatting>
  <conditionalFormatting sqref="BI254">
    <cfRule type="expression" dxfId="6882" priority="6883">
      <formula>BI256=""</formula>
    </cfRule>
  </conditionalFormatting>
  <conditionalFormatting sqref="AY255:BA255">
    <cfRule type="expression" dxfId="6881" priority="6882">
      <formula>BI256=""</formula>
    </cfRule>
  </conditionalFormatting>
  <conditionalFormatting sqref="BI255">
    <cfRule type="expression" dxfId="6880" priority="6881">
      <formula>BI256=""</formula>
    </cfRule>
  </conditionalFormatting>
  <conditionalFormatting sqref="AY256:BA256">
    <cfRule type="expression" dxfId="6879" priority="6880">
      <formula>BI256=""</formula>
    </cfRule>
  </conditionalFormatting>
  <conditionalFormatting sqref="BI256">
    <cfRule type="expression" dxfId="6878" priority="6879">
      <formula>BI256=""</formula>
    </cfRule>
  </conditionalFormatting>
  <conditionalFormatting sqref="AY257:BA257">
    <cfRule type="expression" dxfId="6877" priority="6878">
      <formula>BI256=""</formula>
    </cfRule>
  </conditionalFormatting>
  <conditionalFormatting sqref="BI257">
    <cfRule type="expression" dxfId="6876" priority="6877">
      <formula>BI256=""</formula>
    </cfRule>
  </conditionalFormatting>
  <conditionalFormatting sqref="BB257:BH257">
    <cfRule type="expression" dxfId="6875" priority="6876">
      <formula>BI256=""</formula>
    </cfRule>
  </conditionalFormatting>
  <conditionalFormatting sqref="O259:Y259">
    <cfRule type="expression" dxfId="6874" priority="6869">
      <formula>Y265=""</formula>
    </cfRule>
    <cfRule type="expression" dxfId="6873" priority="6870">
      <formula>Y265=6</formula>
    </cfRule>
    <cfRule type="expression" dxfId="6872" priority="6871">
      <formula>Y265=5</formula>
    </cfRule>
    <cfRule type="expression" dxfId="6871" priority="6872">
      <formula>Y265=4</formula>
    </cfRule>
    <cfRule type="expression" dxfId="6870" priority="6873">
      <formula>Y265=3</formula>
    </cfRule>
    <cfRule type="expression" dxfId="6869" priority="6874">
      <formula>Y265=2</formula>
    </cfRule>
    <cfRule type="expression" dxfId="6868" priority="6875">
      <formula>Y265=1</formula>
    </cfRule>
  </conditionalFormatting>
  <conditionalFormatting sqref="O260:Q260">
    <cfRule type="expression" dxfId="6867" priority="6868">
      <formula>Y266=""</formula>
    </cfRule>
  </conditionalFormatting>
  <conditionalFormatting sqref="O261:P261">
    <cfRule type="expression" dxfId="6866" priority="6867">
      <formula>Y266=""</formula>
    </cfRule>
  </conditionalFormatting>
  <conditionalFormatting sqref="Q261">
    <cfRule type="expression" dxfId="6865" priority="6866">
      <formula>Y266=""</formula>
    </cfRule>
  </conditionalFormatting>
  <conditionalFormatting sqref="R260:X260">
    <cfRule type="expression" dxfId="6864" priority="6865">
      <formula>Y266=""</formula>
    </cfRule>
  </conditionalFormatting>
  <conditionalFormatting sqref="Y260:Y263">
    <cfRule type="expression" dxfId="6863" priority="6864">
      <formula>Y266=""</formula>
    </cfRule>
  </conditionalFormatting>
  <conditionalFormatting sqref="O262:R262">
    <cfRule type="expression" dxfId="6862" priority="6863">
      <formula>Y266=""</formula>
    </cfRule>
  </conditionalFormatting>
  <conditionalFormatting sqref="S262">
    <cfRule type="expression" dxfId="6861" priority="6862">
      <formula>Y266=""</formula>
    </cfRule>
  </conditionalFormatting>
  <conditionalFormatting sqref="O263:R263">
    <cfRule type="expression" dxfId="6860" priority="6861">
      <formula>Y266=""</formula>
    </cfRule>
  </conditionalFormatting>
  <conditionalFormatting sqref="S263">
    <cfRule type="expression" dxfId="6859" priority="6860">
      <formula>Y266=""</formula>
    </cfRule>
  </conditionalFormatting>
  <conditionalFormatting sqref="O264:S264">
    <cfRule type="expression" dxfId="6858" priority="6859">
      <formula>Y266=""</formula>
    </cfRule>
  </conditionalFormatting>
  <conditionalFormatting sqref="Y264">
    <cfRule type="expression" dxfId="6857" priority="6858">
      <formula>Y266=""</formula>
    </cfRule>
  </conditionalFormatting>
  <conditionalFormatting sqref="O265:Q265">
    <cfRule type="expression" dxfId="6856" priority="6857">
      <formula>Y266=""</formula>
    </cfRule>
  </conditionalFormatting>
  <conditionalFormatting sqref="Y265">
    <cfRule type="expression" dxfId="6855" priority="6856">
      <formula>Y266=""</formula>
    </cfRule>
  </conditionalFormatting>
  <conditionalFormatting sqref="O266:Q266">
    <cfRule type="expression" dxfId="6854" priority="6855">
      <formula>Y266=""</formula>
    </cfRule>
  </conditionalFormatting>
  <conditionalFormatting sqref="Y266">
    <cfRule type="expression" dxfId="6853" priority="6854">
      <formula>Y266=""</formula>
    </cfRule>
  </conditionalFormatting>
  <conditionalFormatting sqref="O267:Q267">
    <cfRule type="expression" dxfId="6852" priority="6853">
      <formula>Y266=""</formula>
    </cfRule>
  </conditionalFormatting>
  <conditionalFormatting sqref="Y267">
    <cfRule type="expression" dxfId="6851" priority="6852">
      <formula>Y266=""</formula>
    </cfRule>
  </conditionalFormatting>
  <conditionalFormatting sqref="R267:X267">
    <cfRule type="expression" dxfId="6850" priority="6851">
      <formula>Y266=""</formula>
    </cfRule>
  </conditionalFormatting>
  <conditionalFormatting sqref="AA259:AK259">
    <cfRule type="expression" dxfId="6849" priority="6844">
      <formula>AK265=""</formula>
    </cfRule>
    <cfRule type="expression" dxfId="6848" priority="6845">
      <formula>AK265=6</formula>
    </cfRule>
    <cfRule type="expression" dxfId="6847" priority="6846">
      <formula>AK265=5</formula>
    </cfRule>
    <cfRule type="expression" dxfId="6846" priority="6847">
      <formula>AK265=4</formula>
    </cfRule>
    <cfRule type="expression" dxfId="6845" priority="6848">
      <formula>AK265=3</formula>
    </cfRule>
    <cfRule type="expression" dxfId="6844" priority="6849">
      <formula>AK265=2</formula>
    </cfRule>
    <cfRule type="expression" dxfId="6843" priority="6850">
      <formula>AK265=1</formula>
    </cfRule>
  </conditionalFormatting>
  <conditionalFormatting sqref="AA260:AC260">
    <cfRule type="expression" dxfId="6842" priority="6843">
      <formula>AK266=""</formula>
    </cfRule>
  </conditionalFormatting>
  <conditionalFormatting sqref="AA261:AB261">
    <cfRule type="expression" dxfId="6841" priority="6842">
      <formula>AK266=""</formula>
    </cfRule>
  </conditionalFormatting>
  <conditionalFormatting sqref="AC261">
    <cfRule type="expression" dxfId="6840" priority="6841">
      <formula>AK266=""</formula>
    </cfRule>
  </conditionalFormatting>
  <conditionalFormatting sqref="AD260:AJ260">
    <cfRule type="expression" dxfId="6839" priority="6840">
      <formula>AK266=""</formula>
    </cfRule>
  </conditionalFormatting>
  <conditionalFormatting sqref="AK260:AK263">
    <cfRule type="expression" dxfId="6838" priority="6839">
      <formula>AK266=""</formula>
    </cfRule>
  </conditionalFormatting>
  <conditionalFormatting sqref="AA262:AD262">
    <cfRule type="expression" dxfId="6837" priority="6838">
      <formula>AK266=""</formula>
    </cfRule>
  </conditionalFormatting>
  <conditionalFormatting sqref="AE262">
    <cfRule type="expression" dxfId="6836" priority="6837">
      <formula>AK266=""</formula>
    </cfRule>
  </conditionalFormatting>
  <conditionalFormatting sqref="AA263:AD263">
    <cfRule type="expression" dxfId="6835" priority="6836">
      <formula>AK266=""</formula>
    </cfRule>
  </conditionalFormatting>
  <conditionalFormatting sqref="AE263">
    <cfRule type="expression" dxfId="6834" priority="6835">
      <formula>AK266=""</formula>
    </cfRule>
  </conditionalFormatting>
  <conditionalFormatting sqref="AA264:AE264">
    <cfRule type="expression" dxfId="6833" priority="6834">
      <formula>AK266=""</formula>
    </cfRule>
  </conditionalFormatting>
  <conditionalFormatting sqref="AK264">
    <cfRule type="expression" dxfId="6832" priority="6833">
      <formula>AK266=""</formula>
    </cfRule>
  </conditionalFormatting>
  <conditionalFormatting sqref="AA265:AC265">
    <cfRule type="expression" dxfId="6831" priority="6832">
      <formula>AK266=""</formula>
    </cfRule>
  </conditionalFormatting>
  <conditionalFormatting sqref="AK265">
    <cfRule type="expression" dxfId="6830" priority="6831">
      <formula>AK266=""</formula>
    </cfRule>
  </conditionalFormatting>
  <conditionalFormatting sqref="AA266:AC266">
    <cfRule type="expression" dxfId="6829" priority="6830">
      <formula>AK266=""</formula>
    </cfRule>
  </conditionalFormatting>
  <conditionalFormatting sqref="AK266">
    <cfRule type="expression" dxfId="6828" priority="6829">
      <formula>AK266=""</formula>
    </cfRule>
  </conditionalFormatting>
  <conditionalFormatting sqref="AA267:AC267">
    <cfRule type="expression" dxfId="6827" priority="6828">
      <formula>AK266=""</formula>
    </cfRule>
  </conditionalFormatting>
  <conditionalFormatting sqref="AK267">
    <cfRule type="expression" dxfId="6826" priority="6827">
      <formula>AK266=""</formula>
    </cfRule>
  </conditionalFormatting>
  <conditionalFormatting sqref="AD267:AJ267">
    <cfRule type="expression" dxfId="6825" priority="6826">
      <formula>AK266=""</formula>
    </cfRule>
  </conditionalFormatting>
  <conditionalFormatting sqref="AM259:AW259">
    <cfRule type="expression" dxfId="6824" priority="6819">
      <formula>AW265=""</formula>
    </cfRule>
    <cfRule type="expression" dxfId="6823" priority="6820">
      <formula>AW265=6</formula>
    </cfRule>
    <cfRule type="expression" dxfId="6822" priority="6821">
      <formula>AW265=5</formula>
    </cfRule>
    <cfRule type="expression" dxfId="6821" priority="6822">
      <formula>AW265=4</formula>
    </cfRule>
    <cfRule type="expression" dxfId="6820" priority="6823">
      <formula>AW265=3</formula>
    </cfRule>
    <cfRule type="expression" dxfId="6819" priority="6824">
      <formula>AW265=2</formula>
    </cfRule>
    <cfRule type="expression" dxfId="6818" priority="6825">
      <formula>AW265=1</formula>
    </cfRule>
  </conditionalFormatting>
  <conditionalFormatting sqref="AM260:AO260">
    <cfRule type="expression" dxfId="6817" priority="6818">
      <formula>AW266=""</formula>
    </cfRule>
  </conditionalFormatting>
  <conditionalFormatting sqref="AM261:AN261">
    <cfRule type="expression" dxfId="6816" priority="6817">
      <formula>AW266=""</formula>
    </cfRule>
  </conditionalFormatting>
  <conditionalFormatting sqref="AO261">
    <cfRule type="expression" dxfId="6815" priority="6816">
      <formula>AW266=""</formula>
    </cfRule>
  </conditionalFormatting>
  <conditionalFormatting sqref="AP260:AV260">
    <cfRule type="expression" dxfId="6814" priority="6815">
      <formula>AW266=""</formula>
    </cfRule>
  </conditionalFormatting>
  <conditionalFormatting sqref="AW260:AW263">
    <cfRule type="expression" dxfId="6813" priority="6814">
      <formula>AW266=""</formula>
    </cfRule>
  </conditionalFormatting>
  <conditionalFormatting sqref="AM262:AP262">
    <cfRule type="expression" dxfId="6812" priority="6813">
      <formula>AW266=""</formula>
    </cfRule>
  </conditionalFormatting>
  <conditionalFormatting sqref="AQ262">
    <cfRule type="expression" dxfId="6811" priority="6812">
      <formula>AW266=""</formula>
    </cfRule>
  </conditionalFormatting>
  <conditionalFormatting sqref="AM263:AP263">
    <cfRule type="expression" dxfId="6810" priority="6811">
      <formula>AW266=""</formula>
    </cfRule>
  </conditionalFormatting>
  <conditionalFormatting sqref="AQ263">
    <cfRule type="expression" dxfId="6809" priority="6810">
      <formula>AW266=""</formula>
    </cfRule>
  </conditionalFormatting>
  <conditionalFormatting sqref="AM264:AQ264">
    <cfRule type="expression" dxfId="6808" priority="6809">
      <formula>AW266=""</formula>
    </cfRule>
  </conditionalFormatting>
  <conditionalFormatting sqref="AW264">
    <cfRule type="expression" dxfId="6807" priority="6808">
      <formula>AW266=""</formula>
    </cfRule>
  </conditionalFormatting>
  <conditionalFormatting sqref="AM265:AO265">
    <cfRule type="expression" dxfId="6806" priority="6807">
      <formula>AW266=""</formula>
    </cfRule>
  </conditionalFormatting>
  <conditionalFormatting sqref="AW265">
    <cfRule type="expression" dxfId="6805" priority="6806">
      <formula>AW266=""</formula>
    </cfRule>
  </conditionalFormatting>
  <conditionalFormatting sqref="AM266:AO266">
    <cfRule type="expression" dxfId="6804" priority="6805">
      <formula>AW266=""</formula>
    </cfRule>
  </conditionalFormatting>
  <conditionalFormatting sqref="AW266">
    <cfRule type="expression" dxfId="6803" priority="6804">
      <formula>AW266=""</formula>
    </cfRule>
  </conditionalFormatting>
  <conditionalFormatting sqref="AM267:AO267">
    <cfRule type="expression" dxfId="6802" priority="6803">
      <formula>AW266=""</formula>
    </cfRule>
  </conditionalFormatting>
  <conditionalFormatting sqref="AW267">
    <cfRule type="expression" dxfId="6801" priority="6802">
      <formula>AW266=""</formula>
    </cfRule>
  </conditionalFormatting>
  <conditionalFormatting sqref="AP267:AV267">
    <cfRule type="expression" dxfId="6800" priority="6801">
      <formula>AW266=""</formula>
    </cfRule>
  </conditionalFormatting>
  <conditionalFormatting sqref="AY259:BI259">
    <cfRule type="expression" dxfId="6799" priority="6794">
      <formula>BI265=""</formula>
    </cfRule>
    <cfRule type="expression" dxfId="6798" priority="6795">
      <formula>BI265=6</formula>
    </cfRule>
    <cfRule type="expression" dxfId="6797" priority="6796">
      <formula>BI265=5</formula>
    </cfRule>
    <cfRule type="expression" dxfId="6796" priority="6797">
      <formula>BI265=4</formula>
    </cfRule>
    <cfRule type="expression" dxfId="6795" priority="6798">
      <formula>BI265=3</formula>
    </cfRule>
    <cfRule type="expression" dxfId="6794" priority="6799">
      <formula>BI265=2</formula>
    </cfRule>
    <cfRule type="expression" dxfId="6793" priority="6800">
      <formula>BI265=1</formula>
    </cfRule>
  </conditionalFormatting>
  <conditionalFormatting sqref="AY260:BA260">
    <cfRule type="expression" dxfId="6792" priority="6793">
      <formula>BI266=""</formula>
    </cfRule>
  </conditionalFormatting>
  <conditionalFormatting sqref="AY261:AZ261">
    <cfRule type="expression" dxfId="6791" priority="6792">
      <formula>BI266=""</formula>
    </cfRule>
  </conditionalFormatting>
  <conditionalFormatting sqref="BA261">
    <cfRule type="expression" dxfId="6790" priority="6791">
      <formula>BI266=""</formula>
    </cfRule>
  </conditionalFormatting>
  <conditionalFormatting sqref="BB260:BH260">
    <cfRule type="expression" dxfId="6789" priority="6790">
      <formula>BI266=""</formula>
    </cfRule>
  </conditionalFormatting>
  <conditionalFormatting sqref="BI260:BI263">
    <cfRule type="expression" dxfId="6788" priority="6789">
      <formula>BI266=""</formula>
    </cfRule>
  </conditionalFormatting>
  <conditionalFormatting sqref="AY262:BB262">
    <cfRule type="expression" dxfId="6787" priority="6788">
      <formula>BI266=""</formula>
    </cfRule>
  </conditionalFormatting>
  <conditionalFormatting sqref="BC262">
    <cfRule type="expression" dxfId="6786" priority="6787">
      <formula>BI266=""</formula>
    </cfRule>
  </conditionalFormatting>
  <conditionalFormatting sqref="AY263:BB263">
    <cfRule type="expression" dxfId="6785" priority="6786">
      <formula>BI266=""</formula>
    </cfRule>
  </conditionalFormatting>
  <conditionalFormatting sqref="BC263">
    <cfRule type="expression" dxfId="6784" priority="6785">
      <formula>BI266=""</formula>
    </cfRule>
  </conditionalFormatting>
  <conditionalFormatting sqref="AY264:BC264">
    <cfRule type="expression" dxfId="6783" priority="6784">
      <formula>BI266=""</formula>
    </cfRule>
  </conditionalFormatting>
  <conditionalFormatting sqref="BI264">
    <cfRule type="expression" dxfId="6782" priority="6783">
      <formula>BI266=""</formula>
    </cfRule>
  </conditionalFormatting>
  <conditionalFormatting sqref="AY265:BA265">
    <cfRule type="expression" dxfId="6781" priority="6782">
      <formula>BI266=""</formula>
    </cfRule>
  </conditionalFormatting>
  <conditionalFormatting sqref="BI265">
    <cfRule type="expression" dxfId="6780" priority="6781">
      <formula>BI266=""</formula>
    </cfRule>
  </conditionalFormatting>
  <conditionalFormatting sqref="AY266:BA266">
    <cfRule type="expression" dxfId="6779" priority="6780">
      <formula>BI266=""</formula>
    </cfRule>
  </conditionalFormatting>
  <conditionalFormatting sqref="BI266">
    <cfRule type="expression" dxfId="6778" priority="6779">
      <formula>BI266=""</formula>
    </cfRule>
  </conditionalFormatting>
  <conditionalFormatting sqref="AY267:BA267">
    <cfRule type="expression" dxfId="6777" priority="6778">
      <formula>BI266=""</formula>
    </cfRule>
  </conditionalFormatting>
  <conditionalFormatting sqref="BI267">
    <cfRule type="expression" dxfId="6776" priority="6777">
      <formula>BI266=""</formula>
    </cfRule>
  </conditionalFormatting>
  <conditionalFormatting sqref="BB267:BH267">
    <cfRule type="expression" dxfId="6775" priority="6776">
      <formula>BI266=""</formula>
    </cfRule>
  </conditionalFormatting>
  <conditionalFormatting sqref="C269:M269">
    <cfRule type="expression" dxfId="6774" priority="6769">
      <formula>M275=""</formula>
    </cfRule>
    <cfRule type="expression" dxfId="6773" priority="6770">
      <formula>M275=6</formula>
    </cfRule>
    <cfRule type="expression" dxfId="6772" priority="6771">
      <formula>M275=5</formula>
    </cfRule>
    <cfRule type="expression" dxfId="6771" priority="6772">
      <formula>M275=4</formula>
    </cfRule>
    <cfRule type="expression" dxfId="6770" priority="6773">
      <formula>M275=3</formula>
    </cfRule>
    <cfRule type="expression" dxfId="6769" priority="6774">
      <formula>M275=2</formula>
    </cfRule>
    <cfRule type="expression" dxfId="6768" priority="6775">
      <formula>M275=1</formula>
    </cfRule>
  </conditionalFormatting>
  <conditionalFormatting sqref="C270:E270">
    <cfRule type="expression" dxfId="6767" priority="6768">
      <formula>M276=""</formula>
    </cfRule>
  </conditionalFormatting>
  <conditionalFormatting sqref="C271:D271">
    <cfRule type="expression" dxfId="6766" priority="6767">
      <formula>M276=""</formula>
    </cfRule>
  </conditionalFormatting>
  <conditionalFormatting sqref="E271">
    <cfRule type="expression" dxfId="6765" priority="6766">
      <formula>M276=""</formula>
    </cfRule>
  </conditionalFormatting>
  <conditionalFormatting sqref="F270:L270">
    <cfRule type="expression" dxfId="6764" priority="6765">
      <formula>M276=""</formula>
    </cfRule>
  </conditionalFormatting>
  <conditionalFormatting sqref="M270:M273">
    <cfRule type="expression" dxfId="6763" priority="6764">
      <formula>M276=""</formula>
    </cfRule>
  </conditionalFormatting>
  <conditionalFormatting sqref="C272:F272">
    <cfRule type="expression" dxfId="6762" priority="6763">
      <formula>M276=""</formula>
    </cfRule>
  </conditionalFormatting>
  <conditionalFormatting sqref="G272">
    <cfRule type="expression" dxfId="6761" priority="6762">
      <formula>M276=""</formula>
    </cfRule>
  </conditionalFormatting>
  <conditionalFormatting sqref="C273:F273">
    <cfRule type="expression" dxfId="6760" priority="6761">
      <formula>M276=""</formula>
    </cfRule>
  </conditionalFormatting>
  <conditionalFormatting sqref="G273">
    <cfRule type="expression" dxfId="6759" priority="6760">
      <formula>M276=""</formula>
    </cfRule>
  </conditionalFormatting>
  <conditionalFormatting sqref="C274:G274">
    <cfRule type="expression" dxfId="6758" priority="6759">
      <formula>M276=""</formula>
    </cfRule>
  </conditionalFormatting>
  <conditionalFormatting sqref="M274">
    <cfRule type="expression" dxfId="6757" priority="6758">
      <formula>M276=""</formula>
    </cfRule>
  </conditionalFormatting>
  <conditionalFormatting sqref="C275:E275">
    <cfRule type="expression" dxfId="6756" priority="6757">
      <formula>M276=""</formula>
    </cfRule>
  </conditionalFormatting>
  <conditionalFormatting sqref="M275">
    <cfRule type="expression" dxfId="6755" priority="6756">
      <formula>M276=""</formula>
    </cfRule>
  </conditionalFormatting>
  <conditionalFormatting sqref="C276:E276">
    <cfRule type="expression" dxfId="6754" priority="6755">
      <formula>M276=""</formula>
    </cfRule>
  </conditionalFormatting>
  <conditionalFormatting sqref="M276">
    <cfRule type="expression" dxfId="6753" priority="6754">
      <formula>M276=""</formula>
    </cfRule>
  </conditionalFormatting>
  <conditionalFormatting sqref="C277:E277">
    <cfRule type="expression" dxfId="6752" priority="6753">
      <formula>M276=""</formula>
    </cfRule>
  </conditionalFormatting>
  <conditionalFormatting sqref="M277">
    <cfRule type="expression" dxfId="6751" priority="6752">
      <formula>M276=""</formula>
    </cfRule>
  </conditionalFormatting>
  <conditionalFormatting sqref="F277:L277">
    <cfRule type="expression" dxfId="6750" priority="6751">
      <formula>M276=""</formula>
    </cfRule>
  </conditionalFormatting>
  <conditionalFormatting sqref="O269:Y269">
    <cfRule type="expression" dxfId="6749" priority="6744">
      <formula>Y275=""</formula>
    </cfRule>
    <cfRule type="expression" dxfId="6748" priority="6745">
      <formula>Y275=6</formula>
    </cfRule>
    <cfRule type="expression" dxfId="6747" priority="6746">
      <formula>Y275=5</formula>
    </cfRule>
    <cfRule type="expression" dxfId="6746" priority="6747">
      <formula>Y275=4</formula>
    </cfRule>
    <cfRule type="expression" dxfId="6745" priority="6748">
      <formula>Y275=3</formula>
    </cfRule>
    <cfRule type="expression" dxfId="6744" priority="6749">
      <formula>Y275=2</formula>
    </cfRule>
    <cfRule type="expression" dxfId="6743" priority="6750">
      <formula>Y275=1</formula>
    </cfRule>
  </conditionalFormatting>
  <conditionalFormatting sqref="O270:Q270">
    <cfRule type="expression" dxfId="6742" priority="6743">
      <formula>Y276=""</formula>
    </cfRule>
  </conditionalFormatting>
  <conditionalFormatting sqref="O271:P271">
    <cfRule type="expression" dxfId="6741" priority="6742">
      <formula>Y276=""</formula>
    </cfRule>
  </conditionalFormatting>
  <conditionalFormatting sqref="Q271">
    <cfRule type="expression" dxfId="6740" priority="6741">
      <formula>Y276=""</formula>
    </cfRule>
  </conditionalFormatting>
  <conditionalFormatting sqref="R270:X270">
    <cfRule type="expression" dxfId="6739" priority="6740">
      <formula>Y276=""</formula>
    </cfRule>
  </conditionalFormatting>
  <conditionalFormatting sqref="Y270:Y273">
    <cfRule type="expression" dxfId="6738" priority="6739">
      <formula>Y276=""</formula>
    </cfRule>
  </conditionalFormatting>
  <conditionalFormatting sqref="O272:R272">
    <cfRule type="expression" dxfId="6737" priority="6738">
      <formula>Y276=""</formula>
    </cfRule>
  </conditionalFormatting>
  <conditionalFormatting sqref="S272">
    <cfRule type="expression" dxfId="6736" priority="6737">
      <formula>Y276=""</formula>
    </cfRule>
  </conditionalFormatting>
  <conditionalFormatting sqref="O273:R273">
    <cfRule type="expression" dxfId="6735" priority="6736">
      <formula>Y276=""</formula>
    </cfRule>
  </conditionalFormatting>
  <conditionalFormatting sqref="S273">
    <cfRule type="expression" dxfId="6734" priority="6735">
      <formula>Y276=""</formula>
    </cfRule>
  </conditionalFormatting>
  <conditionalFormatting sqref="O274:S274">
    <cfRule type="expression" dxfId="6733" priority="6734">
      <formula>Y276=""</formula>
    </cfRule>
  </conditionalFormatting>
  <conditionalFormatting sqref="Y274">
    <cfRule type="expression" dxfId="6732" priority="6733">
      <formula>Y276=""</formula>
    </cfRule>
  </conditionalFormatting>
  <conditionalFormatting sqref="O275:Q275">
    <cfRule type="expression" dxfId="6731" priority="6732">
      <formula>Y276=""</formula>
    </cfRule>
  </conditionalFormatting>
  <conditionalFormatting sqref="Y275">
    <cfRule type="expression" dxfId="6730" priority="6731">
      <formula>Y276=""</formula>
    </cfRule>
  </conditionalFormatting>
  <conditionalFormatting sqref="O276:Q276">
    <cfRule type="expression" dxfId="6729" priority="6730">
      <formula>Y276=""</formula>
    </cfRule>
  </conditionalFormatting>
  <conditionalFormatting sqref="Y276">
    <cfRule type="expression" dxfId="6728" priority="6729">
      <formula>Y276=""</formula>
    </cfRule>
  </conditionalFormatting>
  <conditionalFormatting sqref="O277:Q277">
    <cfRule type="expression" dxfId="6727" priority="6728">
      <formula>Y276=""</formula>
    </cfRule>
  </conditionalFormatting>
  <conditionalFormatting sqref="Y277">
    <cfRule type="expression" dxfId="6726" priority="6727">
      <formula>Y276=""</formula>
    </cfRule>
  </conditionalFormatting>
  <conditionalFormatting sqref="R277:X277">
    <cfRule type="expression" dxfId="6725" priority="6726">
      <formula>Y276=""</formula>
    </cfRule>
  </conditionalFormatting>
  <conditionalFormatting sqref="AA269:AK269">
    <cfRule type="expression" dxfId="6724" priority="6719">
      <formula>AK275=""</formula>
    </cfRule>
    <cfRule type="expression" dxfId="6723" priority="6720">
      <formula>AK275=6</formula>
    </cfRule>
    <cfRule type="expression" dxfId="6722" priority="6721">
      <formula>AK275=5</formula>
    </cfRule>
    <cfRule type="expression" dxfId="6721" priority="6722">
      <formula>AK275=4</formula>
    </cfRule>
    <cfRule type="expression" dxfId="6720" priority="6723">
      <formula>AK275=3</formula>
    </cfRule>
    <cfRule type="expression" dxfId="6719" priority="6724">
      <formula>AK275=2</formula>
    </cfRule>
    <cfRule type="expression" dxfId="6718" priority="6725">
      <formula>AK275=1</formula>
    </cfRule>
  </conditionalFormatting>
  <conditionalFormatting sqref="AA270:AC270">
    <cfRule type="expression" dxfId="6717" priority="6718">
      <formula>AK276=""</formula>
    </cfRule>
  </conditionalFormatting>
  <conditionalFormatting sqref="AA271:AB271">
    <cfRule type="expression" dxfId="6716" priority="6717">
      <formula>AK276=""</formula>
    </cfRule>
  </conditionalFormatting>
  <conditionalFormatting sqref="AC271">
    <cfRule type="expression" dxfId="6715" priority="6716">
      <formula>AK276=""</formula>
    </cfRule>
  </conditionalFormatting>
  <conditionalFormatting sqref="AD270:AJ270">
    <cfRule type="expression" dxfId="6714" priority="6715">
      <formula>AK276=""</formula>
    </cfRule>
  </conditionalFormatting>
  <conditionalFormatting sqref="AK270:AK273">
    <cfRule type="expression" dxfId="6713" priority="6714">
      <formula>AK276=""</formula>
    </cfRule>
  </conditionalFormatting>
  <conditionalFormatting sqref="AA272:AD272">
    <cfRule type="expression" dxfId="6712" priority="6713">
      <formula>AK276=""</formula>
    </cfRule>
  </conditionalFormatting>
  <conditionalFormatting sqref="AE272">
    <cfRule type="expression" dxfId="6711" priority="6712">
      <formula>AK276=""</formula>
    </cfRule>
  </conditionalFormatting>
  <conditionalFormatting sqref="AA273:AD273">
    <cfRule type="expression" dxfId="6710" priority="6711">
      <formula>AK276=""</formula>
    </cfRule>
  </conditionalFormatting>
  <conditionalFormatting sqref="AE273">
    <cfRule type="expression" dxfId="6709" priority="6710">
      <formula>AK276=""</formula>
    </cfRule>
  </conditionalFormatting>
  <conditionalFormatting sqref="AA274:AE274">
    <cfRule type="expression" dxfId="6708" priority="6709">
      <formula>AK276=""</formula>
    </cfRule>
  </conditionalFormatting>
  <conditionalFormatting sqref="AK274">
    <cfRule type="expression" dxfId="6707" priority="6708">
      <formula>AK276=""</formula>
    </cfRule>
  </conditionalFormatting>
  <conditionalFormatting sqref="AA275:AC275">
    <cfRule type="expression" dxfId="6706" priority="6707">
      <formula>AK276=""</formula>
    </cfRule>
  </conditionalFormatting>
  <conditionalFormatting sqref="AK275">
    <cfRule type="expression" dxfId="6705" priority="6706">
      <formula>AK276=""</formula>
    </cfRule>
  </conditionalFormatting>
  <conditionalFormatting sqref="AA276:AC276">
    <cfRule type="expression" dxfId="6704" priority="6705">
      <formula>AK276=""</formula>
    </cfRule>
  </conditionalFormatting>
  <conditionalFormatting sqref="AK276">
    <cfRule type="expression" dxfId="6703" priority="6704">
      <formula>AK276=""</formula>
    </cfRule>
  </conditionalFormatting>
  <conditionalFormatting sqref="AA277:AC277">
    <cfRule type="expression" dxfId="6702" priority="6703">
      <formula>AK276=""</formula>
    </cfRule>
  </conditionalFormatting>
  <conditionalFormatting sqref="AK277">
    <cfRule type="expression" dxfId="6701" priority="6702">
      <formula>AK276=""</formula>
    </cfRule>
  </conditionalFormatting>
  <conditionalFormatting sqref="AD277:AJ277">
    <cfRule type="expression" dxfId="6700" priority="6701">
      <formula>AK276=""</formula>
    </cfRule>
  </conditionalFormatting>
  <conditionalFormatting sqref="AM269:AW269">
    <cfRule type="expression" dxfId="6699" priority="6694">
      <formula>AW275=""</formula>
    </cfRule>
    <cfRule type="expression" dxfId="6698" priority="6695">
      <formula>AW275=6</formula>
    </cfRule>
    <cfRule type="expression" dxfId="6697" priority="6696">
      <formula>AW275=5</formula>
    </cfRule>
    <cfRule type="expression" dxfId="6696" priority="6697">
      <formula>AW275=4</formula>
    </cfRule>
    <cfRule type="expression" dxfId="6695" priority="6698">
      <formula>AW275=3</formula>
    </cfRule>
    <cfRule type="expression" dxfId="6694" priority="6699">
      <formula>AW275=2</formula>
    </cfRule>
    <cfRule type="expression" dxfId="6693" priority="6700">
      <formula>AW275=1</formula>
    </cfRule>
  </conditionalFormatting>
  <conditionalFormatting sqref="AM270:AO270">
    <cfRule type="expression" dxfId="6692" priority="6693">
      <formula>AW276=""</formula>
    </cfRule>
  </conditionalFormatting>
  <conditionalFormatting sqref="AM271:AN271">
    <cfRule type="expression" dxfId="6691" priority="6692">
      <formula>AW276=""</formula>
    </cfRule>
  </conditionalFormatting>
  <conditionalFormatting sqref="AO271">
    <cfRule type="expression" dxfId="6690" priority="6691">
      <formula>AW276=""</formula>
    </cfRule>
  </conditionalFormatting>
  <conditionalFormatting sqref="AP270:AV270">
    <cfRule type="expression" dxfId="6689" priority="6690">
      <formula>AW276=""</formula>
    </cfRule>
  </conditionalFormatting>
  <conditionalFormatting sqref="AW270:AW273">
    <cfRule type="expression" dxfId="6688" priority="6689">
      <formula>AW276=""</formula>
    </cfRule>
  </conditionalFormatting>
  <conditionalFormatting sqref="AM272:AP272">
    <cfRule type="expression" dxfId="6687" priority="6688">
      <formula>AW276=""</formula>
    </cfRule>
  </conditionalFormatting>
  <conditionalFormatting sqref="AQ272">
    <cfRule type="expression" dxfId="6686" priority="6687">
      <formula>AW276=""</formula>
    </cfRule>
  </conditionalFormatting>
  <conditionalFormatting sqref="AM273:AP273">
    <cfRule type="expression" dxfId="6685" priority="6686">
      <formula>AW276=""</formula>
    </cfRule>
  </conditionalFormatting>
  <conditionalFormatting sqref="AQ273">
    <cfRule type="expression" dxfId="6684" priority="6685">
      <formula>AW276=""</formula>
    </cfRule>
  </conditionalFormatting>
  <conditionalFormatting sqref="AM274:AQ274">
    <cfRule type="expression" dxfId="6683" priority="6684">
      <formula>AW276=""</formula>
    </cfRule>
  </conditionalFormatting>
  <conditionalFormatting sqref="AW274">
    <cfRule type="expression" dxfId="6682" priority="6683">
      <formula>AW276=""</formula>
    </cfRule>
  </conditionalFormatting>
  <conditionalFormatting sqref="AM275:AO275">
    <cfRule type="expression" dxfId="6681" priority="6682">
      <formula>AW276=""</formula>
    </cfRule>
  </conditionalFormatting>
  <conditionalFormatting sqref="AW275">
    <cfRule type="expression" dxfId="6680" priority="6681">
      <formula>AW276=""</formula>
    </cfRule>
  </conditionalFormatting>
  <conditionalFormatting sqref="AM276:AO276">
    <cfRule type="expression" dxfId="6679" priority="6680">
      <formula>AW276=""</formula>
    </cfRule>
  </conditionalFormatting>
  <conditionalFormatting sqref="AW276">
    <cfRule type="expression" dxfId="6678" priority="6679">
      <formula>AW276=""</formula>
    </cfRule>
  </conditionalFormatting>
  <conditionalFormatting sqref="AM277:AO277">
    <cfRule type="expression" dxfId="6677" priority="6678">
      <formula>AW276=""</formula>
    </cfRule>
  </conditionalFormatting>
  <conditionalFormatting sqref="AW277">
    <cfRule type="expression" dxfId="6676" priority="6677">
      <formula>AW276=""</formula>
    </cfRule>
  </conditionalFormatting>
  <conditionalFormatting sqref="AP277:AV277">
    <cfRule type="expression" dxfId="6675" priority="6676">
      <formula>AW276=""</formula>
    </cfRule>
  </conditionalFormatting>
  <conditionalFormatting sqref="AY269:BI269">
    <cfRule type="expression" dxfId="6674" priority="6669">
      <formula>BI275=""</formula>
    </cfRule>
    <cfRule type="expression" dxfId="6673" priority="6670">
      <formula>BI275=6</formula>
    </cfRule>
    <cfRule type="expression" dxfId="6672" priority="6671">
      <formula>BI275=5</formula>
    </cfRule>
    <cfRule type="expression" dxfId="6671" priority="6672">
      <formula>BI275=4</formula>
    </cfRule>
    <cfRule type="expression" dxfId="6670" priority="6673">
      <formula>BI275=3</formula>
    </cfRule>
    <cfRule type="expression" dxfId="6669" priority="6674">
      <formula>BI275=2</formula>
    </cfRule>
    <cfRule type="expression" dxfId="6668" priority="6675">
      <formula>BI275=1</formula>
    </cfRule>
  </conditionalFormatting>
  <conditionalFormatting sqref="AY270:BA270">
    <cfRule type="expression" dxfId="6667" priority="6668">
      <formula>BI276=""</formula>
    </cfRule>
  </conditionalFormatting>
  <conditionalFormatting sqref="AY271:AZ271">
    <cfRule type="expression" dxfId="6666" priority="6667">
      <formula>BI276=""</formula>
    </cfRule>
  </conditionalFormatting>
  <conditionalFormatting sqref="BA271">
    <cfRule type="expression" dxfId="6665" priority="6666">
      <formula>BI276=""</formula>
    </cfRule>
  </conditionalFormatting>
  <conditionalFormatting sqref="BB270:BH270">
    <cfRule type="expression" dxfId="6664" priority="6665">
      <formula>BI276=""</formula>
    </cfRule>
  </conditionalFormatting>
  <conditionalFormatting sqref="BI270:BI273">
    <cfRule type="expression" dxfId="6663" priority="6664">
      <formula>BI276=""</formula>
    </cfRule>
  </conditionalFormatting>
  <conditionalFormatting sqref="AY272:BB272">
    <cfRule type="expression" dxfId="6662" priority="6663">
      <formula>BI276=""</formula>
    </cfRule>
  </conditionalFormatting>
  <conditionalFormatting sqref="BC272">
    <cfRule type="expression" dxfId="6661" priority="6662">
      <formula>BI276=""</formula>
    </cfRule>
  </conditionalFormatting>
  <conditionalFormatting sqref="AY273:BB273">
    <cfRule type="expression" dxfId="6660" priority="6661">
      <formula>BI276=""</formula>
    </cfRule>
  </conditionalFormatting>
  <conditionalFormatting sqref="BC273">
    <cfRule type="expression" dxfId="6659" priority="6660">
      <formula>BI276=""</formula>
    </cfRule>
  </conditionalFormatting>
  <conditionalFormatting sqref="AY274:BC274">
    <cfRule type="expression" dxfId="6658" priority="6659">
      <formula>BI276=""</formula>
    </cfRule>
  </conditionalFormatting>
  <conditionalFormatting sqref="BI274">
    <cfRule type="expression" dxfId="6657" priority="6658">
      <formula>BI276=""</formula>
    </cfRule>
  </conditionalFormatting>
  <conditionalFormatting sqref="AY275:BA275">
    <cfRule type="expression" dxfId="6656" priority="6657">
      <formula>BI276=""</formula>
    </cfRule>
  </conditionalFormatting>
  <conditionalFormatting sqref="BI275">
    <cfRule type="expression" dxfId="6655" priority="6656">
      <formula>BI276=""</formula>
    </cfRule>
  </conditionalFormatting>
  <conditionalFormatting sqref="AY276:BA276">
    <cfRule type="expression" dxfId="6654" priority="6655">
      <formula>BI276=""</formula>
    </cfRule>
  </conditionalFormatting>
  <conditionalFormatting sqref="BI276">
    <cfRule type="expression" dxfId="6653" priority="6654">
      <formula>BI276=""</formula>
    </cfRule>
  </conditionalFormatting>
  <conditionalFormatting sqref="AY277:BA277">
    <cfRule type="expression" dxfId="6652" priority="6653">
      <formula>BI276=""</formula>
    </cfRule>
  </conditionalFormatting>
  <conditionalFormatting sqref="BI277">
    <cfRule type="expression" dxfId="6651" priority="6652">
      <formula>BI276=""</formula>
    </cfRule>
  </conditionalFormatting>
  <conditionalFormatting sqref="BB277:BH277">
    <cfRule type="expression" dxfId="6650" priority="6651">
      <formula>BI276=""</formula>
    </cfRule>
  </conditionalFormatting>
  <conditionalFormatting sqref="C279:M279">
    <cfRule type="expression" dxfId="6649" priority="6644">
      <formula>M285=""</formula>
    </cfRule>
    <cfRule type="expression" dxfId="6648" priority="6645">
      <formula>M285=6</formula>
    </cfRule>
    <cfRule type="expression" dxfId="6647" priority="6646">
      <formula>M285=5</formula>
    </cfRule>
    <cfRule type="expression" dxfId="6646" priority="6647">
      <formula>M285=4</formula>
    </cfRule>
    <cfRule type="expression" dxfId="6645" priority="6648">
      <formula>M285=3</formula>
    </cfRule>
    <cfRule type="expression" dxfId="6644" priority="6649">
      <formula>M285=2</formula>
    </cfRule>
    <cfRule type="expression" dxfId="6643" priority="6650">
      <formula>M285=1</formula>
    </cfRule>
  </conditionalFormatting>
  <conditionalFormatting sqref="C280:E280">
    <cfRule type="expression" dxfId="6642" priority="6643">
      <formula>M286=""</formula>
    </cfRule>
  </conditionalFormatting>
  <conditionalFormatting sqref="C281:D281">
    <cfRule type="expression" dxfId="6641" priority="6642">
      <formula>M286=""</formula>
    </cfRule>
  </conditionalFormatting>
  <conditionalFormatting sqref="E281">
    <cfRule type="expression" dxfId="6640" priority="6641">
      <formula>M286=""</formula>
    </cfRule>
  </conditionalFormatting>
  <conditionalFormatting sqref="F280:L280">
    <cfRule type="expression" dxfId="6639" priority="6640">
      <formula>M286=""</formula>
    </cfRule>
  </conditionalFormatting>
  <conditionalFormatting sqref="M280:M283">
    <cfRule type="expression" dxfId="6638" priority="6639">
      <formula>M286=""</formula>
    </cfRule>
  </conditionalFormatting>
  <conditionalFormatting sqref="C282:F282">
    <cfRule type="expression" dxfId="6637" priority="6638">
      <formula>M286=""</formula>
    </cfRule>
  </conditionalFormatting>
  <conditionalFormatting sqref="G282">
    <cfRule type="expression" dxfId="6636" priority="6637">
      <formula>M286=""</formula>
    </cfRule>
  </conditionalFormatting>
  <conditionalFormatting sqref="C283:F283">
    <cfRule type="expression" dxfId="6635" priority="6636">
      <formula>M286=""</formula>
    </cfRule>
  </conditionalFormatting>
  <conditionalFormatting sqref="G283">
    <cfRule type="expression" dxfId="6634" priority="6635">
      <formula>M286=""</formula>
    </cfRule>
  </conditionalFormatting>
  <conditionalFormatting sqref="C284:G284">
    <cfRule type="expression" dxfId="6633" priority="6634">
      <formula>M286=""</formula>
    </cfRule>
  </conditionalFormatting>
  <conditionalFormatting sqref="M284">
    <cfRule type="expression" dxfId="6632" priority="6633">
      <formula>M286=""</formula>
    </cfRule>
  </conditionalFormatting>
  <conditionalFormatting sqref="C285:E285">
    <cfRule type="expression" dxfId="6631" priority="6632">
      <formula>M286=""</formula>
    </cfRule>
  </conditionalFormatting>
  <conditionalFormatting sqref="M285">
    <cfRule type="expression" dxfId="6630" priority="6631">
      <formula>M286=""</formula>
    </cfRule>
  </conditionalFormatting>
  <conditionalFormatting sqref="C286:E286">
    <cfRule type="expression" dxfId="6629" priority="6630">
      <formula>M286=""</formula>
    </cfRule>
  </conditionalFormatting>
  <conditionalFormatting sqref="M286">
    <cfRule type="expression" dxfId="6628" priority="6629">
      <formula>M286=""</formula>
    </cfRule>
  </conditionalFormatting>
  <conditionalFormatting sqref="C287:E287">
    <cfRule type="expression" dxfId="6627" priority="6628">
      <formula>M286=""</formula>
    </cfRule>
  </conditionalFormatting>
  <conditionalFormatting sqref="M287">
    <cfRule type="expression" dxfId="6626" priority="6627">
      <formula>M286=""</formula>
    </cfRule>
  </conditionalFormatting>
  <conditionalFormatting sqref="F287:L287">
    <cfRule type="expression" dxfId="6625" priority="6626">
      <formula>M286=""</formula>
    </cfRule>
  </conditionalFormatting>
  <conditionalFormatting sqref="O279:Y279">
    <cfRule type="expression" dxfId="6624" priority="6619">
      <formula>Y285=""</formula>
    </cfRule>
    <cfRule type="expression" dxfId="6623" priority="6620">
      <formula>Y285=6</formula>
    </cfRule>
    <cfRule type="expression" dxfId="6622" priority="6621">
      <formula>Y285=5</formula>
    </cfRule>
    <cfRule type="expression" dxfId="6621" priority="6622">
      <formula>Y285=4</formula>
    </cfRule>
    <cfRule type="expression" dxfId="6620" priority="6623">
      <formula>Y285=3</formula>
    </cfRule>
    <cfRule type="expression" dxfId="6619" priority="6624">
      <formula>Y285=2</formula>
    </cfRule>
    <cfRule type="expression" dxfId="6618" priority="6625">
      <formula>Y285=1</formula>
    </cfRule>
  </conditionalFormatting>
  <conditionalFormatting sqref="O280:Q280">
    <cfRule type="expression" dxfId="6617" priority="6618">
      <formula>Y286=""</formula>
    </cfRule>
  </conditionalFormatting>
  <conditionalFormatting sqref="O281:P281">
    <cfRule type="expression" dxfId="6616" priority="6617">
      <formula>Y286=""</formula>
    </cfRule>
  </conditionalFormatting>
  <conditionalFormatting sqref="Q281">
    <cfRule type="expression" dxfId="6615" priority="6616">
      <formula>Y286=""</formula>
    </cfRule>
  </conditionalFormatting>
  <conditionalFormatting sqref="R280:X280">
    <cfRule type="expression" dxfId="6614" priority="6615">
      <formula>Y286=""</formula>
    </cfRule>
  </conditionalFormatting>
  <conditionalFormatting sqref="Y280:Y283">
    <cfRule type="expression" dxfId="6613" priority="6614">
      <formula>Y286=""</formula>
    </cfRule>
  </conditionalFormatting>
  <conditionalFormatting sqref="O282:R282">
    <cfRule type="expression" dxfId="6612" priority="6613">
      <formula>Y286=""</formula>
    </cfRule>
  </conditionalFormatting>
  <conditionalFormatting sqref="S282">
    <cfRule type="expression" dxfId="6611" priority="6612">
      <formula>Y286=""</formula>
    </cfRule>
  </conditionalFormatting>
  <conditionalFormatting sqref="O283:R283">
    <cfRule type="expression" dxfId="6610" priority="6611">
      <formula>Y286=""</formula>
    </cfRule>
  </conditionalFormatting>
  <conditionalFormatting sqref="S283">
    <cfRule type="expression" dxfId="6609" priority="6610">
      <formula>Y286=""</formula>
    </cfRule>
  </conditionalFormatting>
  <conditionalFormatting sqref="O284:S284">
    <cfRule type="expression" dxfId="6608" priority="6609">
      <formula>Y286=""</formula>
    </cfRule>
  </conditionalFormatting>
  <conditionalFormatting sqref="Y284">
    <cfRule type="expression" dxfId="6607" priority="6608">
      <formula>Y286=""</formula>
    </cfRule>
  </conditionalFormatting>
  <conditionalFormatting sqref="O285:Q285">
    <cfRule type="expression" dxfId="6606" priority="6607">
      <formula>Y286=""</formula>
    </cfRule>
  </conditionalFormatting>
  <conditionalFormatting sqref="Y285">
    <cfRule type="expression" dxfId="6605" priority="6606">
      <formula>Y286=""</formula>
    </cfRule>
  </conditionalFormatting>
  <conditionalFormatting sqref="O286:Q286">
    <cfRule type="expression" dxfId="6604" priority="6605">
      <formula>Y286=""</formula>
    </cfRule>
  </conditionalFormatting>
  <conditionalFormatting sqref="Y286">
    <cfRule type="expression" dxfId="6603" priority="6604">
      <formula>Y286=""</formula>
    </cfRule>
  </conditionalFormatting>
  <conditionalFormatting sqref="O287:Q287">
    <cfRule type="expression" dxfId="6602" priority="6603">
      <formula>Y286=""</formula>
    </cfRule>
  </conditionalFormatting>
  <conditionalFormatting sqref="Y287">
    <cfRule type="expression" dxfId="6601" priority="6602">
      <formula>Y286=""</formula>
    </cfRule>
  </conditionalFormatting>
  <conditionalFormatting sqref="R287:X287">
    <cfRule type="expression" dxfId="6600" priority="6601">
      <formula>Y286=""</formula>
    </cfRule>
  </conditionalFormatting>
  <conditionalFormatting sqref="AA279:AK279">
    <cfRule type="expression" dxfId="6599" priority="6594">
      <formula>AK285=""</formula>
    </cfRule>
    <cfRule type="expression" dxfId="6598" priority="6595">
      <formula>AK285=6</formula>
    </cfRule>
    <cfRule type="expression" dxfId="6597" priority="6596">
      <formula>AK285=5</formula>
    </cfRule>
    <cfRule type="expression" dxfId="6596" priority="6597">
      <formula>AK285=4</formula>
    </cfRule>
    <cfRule type="expression" dxfId="6595" priority="6598">
      <formula>AK285=3</formula>
    </cfRule>
    <cfRule type="expression" dxfId="6594" priority="6599">
      <formula>AK285=2</formula>
    </cfRule>
    <cfRule type="expression" dxfId="6593" priority="6600">
      <formula>AK285=1</formula>
    </cfRule>
  </conditionalFormatting>
  <conditionalFormatting sqref="AA280:AC280">
    <cfRule type="expression" dxfId="6592" priority="6593">
      <formula>AK286=""</formula>
    </cfRule>
  </conditionalFormatting>
  <conditionalFormatting sqref="AA281:AB281">
    <cfRule type="expression" dxfId="6591" priority="6592">
      <formula>AK286=""</formula>
    </cfRule>
  </conditionalFormatting>
  <conditionalFormatting sqref="AC281">
    <cfRule type="expression" dxfId="6590" priority="6591">
      <formula>AK286=""</formula>
    </cfRule>
  </conditionalFormatting>
  <conditionalFormatting sqref="AD280:AJ280">
    <cfRule type="expression" dxfId="6589" priority="6590">
      <formula>AK286=""</formula>
    </cfRule>
  </conditionalFormatting>
  <conditionalFormatting sqref="AK280:AK283">
    <cfRule type="expression" dxfId="6588" priority="6589">
      <formula>AK286=""</formula>
    </cfRule>
  </conditionalFormatting>
  <conditionalFormatting sqref="AA282:AD282">
    <cfRule type="expression" dxfId="6587" priority="6588">
      <formula>AK286=""</formula>
    </cfRule>
  </conditionalFormatting>
  <conditionalFormatting sqref="AE282">
    <cfRule type="expression" dxfId="6586" priority="6587">
      <formula>AK286=""</formula>
    </cfRule>
  </conditionalFormatting>
  <conditionalFormatting sqref="AA283:AD283">
    <cfRule type="expression" dxfId="6585" priority="6586">
      <formula>AK286=""</formula>
    </cfRule>
  </conditionalFormatting>
  <conditionalFormatting sqref="AE283">
    <cfRule type="expression" dxfId="6584" priority="6585">
      <formula>AK286=""</formula>
    </cfRule>
  </conditionalFormatting>
  <conditionalFormatting sqref="AA284:AE284">
    <cfRule type="expression" dxfId="6583" priority="6584">
      <formula>AK286=""</formula>
    </cfRule>
  </conditionalFormatting>
  <conditionalFormatting sqref="AK284">
    <cfRule type="expression" dxfId="6582" priority="6583">
      <formula>AK286=""</formula>
    </cfRule>
  </conditionalFormatting>
  <conditionalFormatting sqref="AA285:AC285">
    <cfRule type="expression" dxfId="6581" priority="6582">
      <formula>AK286=""</formula>
    </cfRule>
  </conditionalFormatting>
  <conditionalFormatting sqref="AK285">
    <cfRule type="expression" dxfId="6580" priority="6581">
      <formula>AK286=""</formula>
    </cfRule>
  </conditionalFormatting>
  <conditionalFormatting sqref="AA286:AC286">
    <cfRule type="expression" dxfId="6579" priority="6580">
      <formula>AK286=""</formula>
    </cfRule>
  </conditionalFormatting>
  <conditionalFormatting sqref="AK286">
    <cfRule type="expression" dxfId="6578" priority="6579">
      <formula>AK286=""</formula>
    </cfRule>
  </conditionalFormatting>
  <conditionalFormatting sqref="AA287:AC287">
    <cfRule type="expression" dxfId="6577" priority="6578">
      <formula>AK286=""</formula>
    </cfRule>
  </conditionalFormatting>
  <conditionalFormatting sqref="AK287">
    <cfRule type="expression" dxfId="6576" priority="6577">
      <formula>AK286=""</formula>
    </cfRule>
  </conditionalFormatting>
  <conditionalFormatting sqref="AD287:AJ287">
    <cfRule type="expression" dxfId="6575" priority="6576">
      <formula>AK286=""</formula>
    </cfRule>
  </conditionalFormatting>
  <conditionalFormatting sqref="AM279:AW279">
    <cfRule type="expression" dxfId="6574" priority="6569">
      <formula>AW285=""</formula>
    </cfRule>
    <cfRule type="expression" dxfId="6573" priority="6570">
      <formula>AW285=6</formula>
    </cfRule>
    <cfRule type="expression" dxfId="6572" priority="6571">
      <formula>AW285=5</formula>
    </cfRule>
    <cfRule type="expression" dxfId="6571" priority="6572">
      <formula>AW285=4</formula>
    </cfRule>
    <cfRule type="expression" dxfId="6570" priority="6573">
      <formula>AW285=3</formula>
    </cfRule>
    <cfRule type="expression" dxfId="6569" priority="6574">
      <formula>AW285=2</formula>
    </cfRule>
    <cfRule type="expression" dxfId="6568" priority="6575">
      <formula>AW285=1</formula>
    </cfRule>
  </conditionalFormatting>
  <conditionalFormatting sqref="AM280:AO280">
    <cfRule type="expression" dxfId="6567" priority="6568">
      <formula>AW286=""</formula>
    </cfRule>
  </conditionalFormatting>
  <conditionalFormatting sqref="AM281:AN281">
    <cfRule type="expression" dxfId="6566" priority="6567">
      <formula>AW286=""</formula>
    </cfRule>
  </conditionalFormatting>
  <conditionalFormatting sqref="AO281">
    <cfRule type="expression" dxfId="6565" priority="6566">
      <formula>AW286=""</formula>
    </cfRule>
  </conditionalFormatting>
  <conditionalFormatting sqref="AP280:AV280">
    <cfRule type="expression" dxfId="6564" priority="6565">
      <formula>AW286=""</formula>
    </cfRule>
  </conditionalFormatting>
  <conditionalFormatting sqref="AW280:AW283">
    <cfRule type="expression" dxfId="6563" priority="6564">
      <formula>AW286=""</formula>
    </cfRule>
  </conditionalFormatting>
  <conditionalFormatting sqref="AM282:AP282">
    <cfRule type="expression" dxfId="6562" priority="6563">
      <formula>AW286=""</formula>
    </cfRule>
  </conditionalFormatting>
  <conditionalFormatting sqref="AQ282">
    <cfRule type="expression" dxfId="6561" priority="6562">
      <formula>AW286=""</formula>
    </cfRule>
  </conditionalFormatting>
  <conditionalFormatting sqref="AM283:AP283">
    <cfRule type="expression" dxfId="6560" priority="6561">
      <formula>AW286=""</formula>
    </cfRule>
  </conditionalFormatting>
  <conditionalFormatting sqref="AQ283">
    <cfRule type="expression" dxfId="6559" priority="6560">
      <formula>AW286=""</formula>
    </cfRule>
  </conditionalFormatting>
  <conditionalFormatting sqref="AM284:AQ284">
    <cfRule type="expression" dxfId="6558" priority="6559">
      <formula>AW286=""</formula>
    </cfRule>
  </conditionalFormatting>
  <conditionalFormatting sqref="AW284">
    <cfRule type="expression" dxfId="6557" priority="6558">
      <formula>AW286=""</formula>
    </cfRule>
  </conditionalFormatting>
  <conditionalFormatting sqref="AM285:AO285">
    <cfRule type="expression" dxfId="6556" priority="6557">
      <formula>AW286=""</formula>
    </cfRule>
  </conditionalFormatting>
  <conditionalFormatting sqref="AW285">
    <cfRule type="expression" dxfId="6555" priority="6556">
      <formula>AW286=""</formula>
    </cfRule>
  </conditionalFormatting>
  <conditionalFormatting sqref="AM286:AO286">
    <cfRule type="expression" dxfId="6554" priority="6555">
      <formula>AW286=""</formula>
    </cfRule>
  </conditionalFormatting>
  <conditionalFormatting sqref="AW286">
    <cfRule type="expression" dxfId="6553" priority="6554">
      <formula>AW286=""</formula>
    </cfRule>
  </conditionalFormatting>
  <conditionalFormatting sqref="AM287:AO287">
    <cfRule type="expression" dxfId="6552" priority="6553">
      <formula>AW286=""</formula>
    </cfRule>
  </conditionalFormatting>
  <conditionalFormatting sqref="AW287">
    <cfRule type="expression" dxfId="6551" priority="6552">
      <formula>AW286=""</formula>
    </cfRule>
  </conditionalFormatting>
  <conditionalFormatting sqref="AP287:AV287">
    <cfRule type="expression" dxfId="6550" priority="6551">
      <formula>AW286=""</formula>
    </cfRule>
  </conditionalFormatting>
  <conditionalFormatting sqref="AY279:BI279">
    <cfRule type="expression" dxfId="6549" priority="6544">
      <formula>BI285=""</formula>
    </cfRule>
    <cfRule type="expression" dxfId="6548" priority="6545">
      <formula>BI285=6</formula>
    </cfRule>
    <cfRule type="expression" dxfId="6547" priority="6546">
      <formula>BI285=5</formula>
    </cfRule>
    <cfRule type="expression" dxfId="6546" priority="6547">
      <formula>BI285=4</formula>
    </cfRule>
    <cfRule type="expression" dxfId="6545" priority="6548">
      <formula>BI285=3</formula>
    </cfRule>
    <cfRule type="expression" dxfId="6544" priority="6549">
      <formula>BI285=2</formula>
    </cfRule>
    <cfRule type="expression" dxfId="6543" priority="6550">
      <formula>BI285=1</formula>
    </cfRule>
  </conditionalFormatting>
  <conditionalFormatting sqref="AY280:BA280">
    <cfRule type="expression" dxfId="6542" priority="6543">
      <formula>BI286=""</formula>
    </cfRule>
  </conditionalFormatting>
  <conditionalFormatting sqref="AY281:AZ281">
    <cfRule type="expression" dxfId="6541" priority="6542">
      <formula>BI286=""</formula>
    </cfRule>
  </conditionalFormatting>
  <conditionalFormatting sqref="BA281">
    <cfRule type="expression" dxfId="6540" priority="6541">
      <formula>BI286=""</formula>
    </cfRule>
  </conditionalFormatting>
  <conditionalFormatting sqref="BB280:BH280">
    <cfRule type="expression" dxfId="6539" priority="6540">
      <formula>BI286=""</formula>
    </cfRule>
  </conditionalFormatting>
  <conditionalFormatting sqref="BI280:BI283">
    <cfRule type="expression" dxfId="6538" priority="6539">
      <formula>BI286=""</formula>
    </cfRule>
  </conditionalFormatting>
  <conditionalFormatting sqref="AY282:BB282">
    <cfRule type="expression" dxfId="6537" priority="6538">
      <formula>BI286=""</formula>
    </cfRule>
  </conditionalFormatting>
  <conditionalFormatting sqref="BC282">
    <cfRule type="expression" dxfId="6536" priority="6537">
      <formula>BI286=""</formula>
    </cfRule>
  </conditionalFormatting>
  <conditionalFormatting sqref="AY283:BB283">
    <cfRule type="expression" dxfId="6535" priority="6536">
      <formula>BI286=""</formula>
    </cfRule>
  </conditionalFormatting>
  <conditionalFormatting sqref="BC283">
    <cfRule type="expression" dxfId="6534" priority="6535">
      <formula>BI286=""</formula>
    </cfRule>
  </conditionalFormatting>
  <conditionalFormatting sqref="AY284:BC284">
    <cfRule type="expression" dxfId="6533" priority="6534">
      <formula>BI286=""</formula>
    </cfRule>
  </conditionalFormatting>
  <conditionalFormatting sqref="BI284">
    <cfRule type="expression" dxfId="6532" priority="6533">
      <formula>BI286=""</formula>
    </cfRule>
  </conditionalFormatting>
  <conditionalFormatting sqref="AY285:BA285">
    <cfRule type="expression" dxfId="6531" priority="6532">
      <formula>BI286=""</formula>
    </cfRule>
  </conditionalFormatting>
  <conditionalFormatting sqref="BI285">
    <cfRule type="expression" dxfId="6530" priority="6531">
      <formula>BI286=""</formula>
    </cfRule>
  </conditionalFormatting>
  <conditionalFormatting sqref="AY286:BA286">
    <cfRule type="expression" dxfId="6529" priority="6530">
      <formula>BI286=""</formula>
    </cfRule>
  </conditionalFormatting>
  <conditionalFormatting sqref="BI286">
    <cfRule type="expression" dxfId="6528" priority="6529">
      <formula>BI286=""</formula>
    </cfRule>
  </conditionalFormatting>
  <conditionalFormatting sqref="AY287:BA287">
    <cfRule type="expression" dxfId="6527" priority="6528">
      <formula>BI286=""</formula>
    </cfRule>
  </conditionalFormatting>
  <conditionalFormatting sqref="BI287">
    <cfRule type="expression" dxfId="6526" priority="6527">
      <formula>BI286=""</formula>
    </cfRule>
  </conditionalFormatting>
  <conditionalFormatting sqref="BB287:BH287">
    <cfRule type="expression" dxfId="6525" priority="6526">
      <formula>BI286=""</formula>
    </cfRule>
  </conditionalFormatting>
  <conditionalFormatting sqref="C289:M289">
    <cfRule type="expression" dxfId="6524" priority="6519">
      <formula>M295=""</formula>
    </cfRule>
    <cfRule type="expression" dxfId="6523" priority="6520">
      <formula>M295=6</formula>
    </cfRule>
    <cfRule type="expression" dxfId="6522" priority="6521">
      <formula>M295=5</formula>
    </cfRule>
    <cfRule type="expression" dxfId="6521" priority="6522">
      <formula>M295=4</formula>
    </cfRule>
    <cfRule type="expression" dxfId="6520" priority="6523">
      <formula>M295=3</formula>
    </cfRule>
    <cfRule type="expression" dxfId="6519" priority="6524">
      <formula>M295=2</formula>
    </cfRule>
    <cfRule type="expression" dxfId="6518" priority="6525">
      <formula>M295=1</formula>
    </cfRule>
  </conditionalFormatting>
  <conditionalFormatting sqref="C290:E290">
    <cfRule type="expression" dxfId="6517" priority="6518">
      <formula>M296=""</formula>
    </cfRule>
  </conditionalFormatting>
  <conditionalFormatting sqref="C291:D291">
    <cfRule type="expression" dxfId="6516" priority="6517">
      <formula>M296=""</formula>
    </cfRule>
  </conditionalFormatting>
  <conditionalFormatting sqref="E291">
    <cfRule type="expression" dxfId="6515" priority="6516">
      <formula>M296=""</formula>
    </cfRule>
  </conditionalFormatting>
  <conditionalFormatting sqref="F290:L290">
    <cfRule type="expression" dxfId="6514" priority="6515">
      <formula>M296=""</formula>
    </cfRule>
  </conditionalFormatting>
  <conditionalFormatting sqref="M290:M293">
    <cfRule type="expression" dxfId="6513" priority="6514">
      <formula>M296=""</formula>
    </cfRule>
  </conditionalFormatting>
  <conditionalFormatting sqref="C292:F292">
    <cfRule type="expression" dxfId="6512" priority="6513">
      <formula>M296=""</formula>
    </cfRule>
  </conditionalFormatting>
  <conditionalFormatting sqref="G292">
    <cfRule type="expression" dxfId="6511" priority="6512">
      <formula>M296=""</formula>
    </cfRule>
  </conditionalFormatting>
  <conditionalFormatting sqref="C293:F293">
    <cfRule type="expression" dxfId="6510" priority="6511">
      <formula>M296=""</formula>
    </cfRule>
  </conditionalFormatting>
  <conditionalFormatting sqref="G293">
    <cfRule type="expression" dxfId="6509" priority="6510">
      <formula>M296=""</formula>
    </cfRule>
  </conditionalFormatting>
  <conditionalFormatting sqref="C294:G294">
    <cfRule type="expression" dxfId="6508" priority="6509">
      <formula>M296=""</formula>
    </cfRule>
  </conditionalFormatting>
  <conditionalFormatting sqref="M294">
    <cfRule type="expression" dxfId="6507" priority="6508">
      <formula>M296=""</formula>
    </cfRule>
  </conditionalFormatting>
  <conditionalFormatting sqref="C295:E295">
    <cfRule type="expression" dxfId="6506" priority="6507">
      <formula>M296=""</formula>
    </cfRule>
  </conditionalFormatting>
  <conditionalFormatting sqref="M295">
    <cfRule type="expression" dxfId="6505" priority="6506">
      <formula>M296=""</formula>
    </cfRule>
  </conditionalFormatting>
  <conditionalFormatting sqref="C296:E296">
    <cfRule type="expression" dxfId="6504" priority="6505">
      <formula>M296=""</formula>
    </cfRule>
  </conditionalFormatting>
  <conditionalFormatting sqref="M296">
    <cfRule type="expression" dxfId="6503" priority="6504">
      <formula>M296=""</formula>
    </cfRule>
  </conditionalFormatting>
  <conditionalFormatting sqref="C297:E297">
    <cfRule type="expression" dxfId="6502" priority="6503">
      <formula>M296=""</formula>
    </cfRule>
  </conditionalFormatting>
  <conditionalFormatting sqref="M297">
    <cfRule type="expression" dxfId="6501" priority="6502">
      <formula>M296=""</formula>
    </cfRule>
  </conditionalFormatting>
  <conditionalFormatting sqref="F297:L297">
    <cfRule type="expression" dxfId="6500" priority="6501">
      <formula>M296=""</formula>
    </cfRule>
  </conditionalFormatting>
  <conditionalFormatting sqref="O289:Y289">
    <cfRule type="expression" dxfId="6499" priority="6494">
      <formula>Y295=""</formula>
    </cfRule>
    <cfRule type="expression" dxfId="6498" priority="6495">
      <formula>Y295=6</formula>
    </cfRule>
    <cfRule type="expression" dxfId="6497" priority="6496">
      <formula>Y295=5</formula>
    </cfRule>
    <cfRule type="expression" dxfId="6496" priority="6497">
      <formula>Y295=4</formula>
    </cfRule>
    <cfRule type="expression" dxfId="6495" priority="6498">
      <formula>Y295=3</formula>
    </cfRule>
    <cfRule type="expression" dxfId="6494" priority="6499">
      <formula>Y295=2</formula>
    </cfRule>
    <cfRule type="expression" dxfId="6493" priority="6500">
      <formula>Y295=1</formula>
    </cfRule>
  </conditionalFormatting>
  <conditionalFormatting sqref="O290:Q290">
    <cfRule type="expression" dxfId="6492" priority="6493">
      <formula>Y296=""</formula>
    </cfRule>
  </conditionalFormatting>
  <conditionalFormatting sqref="O291:P291">
    <cfRule type="expression" dxfId="6491" priority="6492">
      <formula>Y296=""</formula>
    </cfRule>
  </conditionalFormatting>
  <conditionalFormatting sqref="Q291">
    <cfRule type="expression" dxfId="6490" priority="6491">
      <formula>Y296=""</formula>
    </cfRule>
  </conditionalFormatting>
  <conditionalFormatting sqref="R290:X290">
    <cfRule type="expression" dxfId="6489" priority="6490">
      <formula>Y296=""</formula>
    </cfRule>
  </conditionalFormatting>
  <conditionalFormatting sqref="Y290:Y293">
    <cfRule type="expression" dxfId="6488" priority="6489">
      <formula>Y296=""</formula>
    </cfRule>
  </conditionalFormatting>
  <conditionalFormatting sqref="O292:R292">
    <cfRule type="expression" dxfId="6487" priority="6488">
      <formula>Y296=""</formula>
    </cfRule>
  </conditionalFormatting>
  <conditionalFormatting sqref="S292">
    <cfRule type="expression" dxfId="6486" priority="6487">
      <formula>Y296=""</formula>
    </cfRule>
  </conditionalFormatting>
  <conditionalFormatting sqref="O293:R293">
    <cfRule type="expression" dxfId="6485" priority="6486">
      <formula>Y296=""</formula>
    </cfRule>
  </conditionalFormatting>
  <conditionalFormatting sqref="S293">
    <cfRule type="expression" dxfId="6484" priority="6485">
      <formula>Y296=""</formula>
    </cfRule>
  </conditionalFormatting>
  <conditionalFormatting sqref="O294:S294">
    <cfRule type="expression" dxfId="6483" priority="6484">
      <formula>Y296=""</formula>
    </cfRule>
  </conditionalFormatting>
  <conditionalFormatting sqref="Y294">
    <cfRule type="expression" dxfId="6482" priority="6483">
      <formula>Y296=""</formula>
    </cfRule>
  </conditionalFormatting>
  <conditionalFormatting sqref="O295:Q295">
    <cfRule type="expression" dxfId="6481" priority="6482">
      <formula>Y296=""</formula>
    </cfRule>
  </conditionalFormatting>
  <conditionalFormatting sqref="Y295">
    <cfRule type="expression" dxfId="6480" priority="6481">
      <formula>Y296=""</formula>
    </cfRule>
  </conditionalFormatting>
  <conditionalFormatting sqref="O296:Q296">
    <cfRule type="expression" dxfId="6479" priority="6480">
      <formula>Y296=""</formula>
    </cfRule>
  </conditionalFormatting>
  <conditionalFormatting sqref="Y296">
    <cfRule type="expression" dxfId="6478" priority="6479">
      <formula>Y296=""</formula>
    </cfRule>
  </conditionalFormatting>
  <conditionalFormatting sqref="O297:Q297">
    <cfRule type="expression" dxfId="6477" priority="6478">
      <formula>Y296=""</formula>
    </cfRule>
  </conditionalFormatting>
  <conditionalFormatting sqref="Y297">
    <cfRule type="expression" dxfId="6476" priority="6477">
      <formula>Y296=""</formula>
    </cfRule>
  </conditionalFormatting>
  <conditionalFormatting sqref="R297:X297">
    <cfRule type="expression" dxfId="6475" priority="6476">
      <formula>Y296=""</formula>
    </cfRule>
  </conditionalFormatting>
  <conditionalFormatting sqref="AA289:AK289">
    <cfRule type="expression" dxfId="6474" priority="6469">
      <formula>AK295=""</formula>
    </cfRule>
    <cfRule type="expression" dxfId="6473" priority="6470">
      <formula>AK295=6</formula>
    </cfRule>
    <cfRule type="expression" dxfId="6472" priority="6471">
      <formula>AK295=5</formula>
    </cfRule>
    <cfRule type="expression" dxfId="6471" priority="6472">
      <formula>AK295=4</formula>
    </cfRule>
    <cfRule type="expression" dxfId="6470" priority="6473">
      <formula>AK295=3</formula>
    </cfRule>
    <cfRule type="expression" dxfId="6469" priority="6474">
      <formula>AK295=2</formula>
    </cfRule>
    <cfRule type="expression" dxfId="6468" priority="6475">
      <formula>AK295=1</formula>
    </cfRule>
  </conditionalFormatting>
  <conditionalFormatting sqref="AA290:AC290">
    <cfRule type="expression" dxfId="6467" priority="6468">
      <formula>AK296=""</formula>
    </cfRule>
  </conditionalFormatting>
  <conditionalFormatting sqref="AA291:AB291">
    <cfRule type="expression" dxfId="6466" priority="6467">
      <formula>AK296=""</formula>
    </cfRule>
  </conditionalFormatting>
  <conditionalFormatting sqref="AC291">
    <cfRule type="expression" dxfId="6465" priority="6466">
      <formula>AK296=""</formula>
    </cfRule>
  </conditionalFormatting>
  <conditionalFormatting sqref="AD290:AJ290">
    <cfRule type="expression" dxfId="6464" priority="6465">
      <formula>AK296=""</formula>
    </cfRule>
  </conditionalFormatting>
  <conditionalFormatting sqref="AK290:AK293">
    <cfRule type="expression" dxfId="6463" priority="6464">
      <formula>AK296=""</formula>
    </cfRule>
  </conditionalFormatting>
  <conditionalFormatting sqref="AA292:AD292">
    <cfRule type="expression" dxfId="6462" priority="6463">
      <formula>AK296=""</formula>
    </cfRule>
  </conditionalFormatting>
  <conditionalFormatting sqref="AE292">
    <cfRule type="expression" dxfId="6461" priority="6462">
      <formula>AK296=""</formula>
    </cfRule>
  </conditionalFormatting>
  <conditionalFormatting sqref="AA293:AD293">
    <cfRule type="expression" dxfId="6460" priority="6461">
      <formula>AK296=""</formula>
    </cfRule>
  </conditionalFormatting>
  <conditionalFormatting sqref="AE293">
    <cfRule type="expression" dxfId="6459" priority="6460">
      <formula>AK296=""</formula>
    </cfRule>
  </conditionalFormatting>
  <conditionalFormatting sqref="AA294:AE294">
    <cfRule type="expression" dxfId="6458" priority="6459">
      <formula>AK296=""</formula>
    </cfRule>
  </conditionalFormatting>
  <conditionalFormatting sqref="AK294">
    <cfRule type="expression" dxfId="6457" priority="6458">
      <formula>AK296=""</formula>
    </cfRule>
  </conditionalFormatting>
  <conditionalFormatting sqref="AA295:AC295">
    <cfRule type="expression" dxfId="6456" priority="6457">
      <formula>AK296=""</formula>
    </cfRule>
  </conditionalFormatting>
  <conditionalFormatting sqref="AK295">
    <cfRule type="expression" dxfId="6455" priority="6456">
      <formula>AK296=""</formula>
    </cfRule>
  </conditionalFormatting>
  <conditionalFormatting sqref="AA296:AC296">
    <cfRule type="expression" dxfId="6454" priority="6455">
      <formula>AK296=""</formula>
    </cfRule>
  </conditionalFormatting>
  <conditionalFormatting sqref="AK296">
    <cfRule type="expression" dxfId="6453" priority="6454">
      <formula>AK296=""</formula>
    </cfRule>
  </conditionalFormatting>
  <conditionalFormatting sqref="AA297:AC297">
    <cfRule type="expression" dxfId="6452" priority="6453">
      <formula>AK296=""</formula>
    </cfRule>
  </conditionalFormatting>
  <conditionalFormatting sqref="AK297">
    <cfRule type="expression" dxfId="6451" priority="6452">
      <formula>AK296=""</formula>
    </cfRule>
  </conditionalFormatting>
  <conditionalFormatting sqref="AD297:AJ297">
    <cfRule type="expression" dxfId="6450" priority="6451">
      <formula>AK296=""</formula>
    </cfRule>
  </conditionalFormatting>
  <conditionalFormatting sqref="AM289:AW289">
    <cfRule type="expression" dxfId="6449" priority="6444">
      <formula>AW295=""</formula>
    </cfRule>
    <cfRule type="expression" dxfId="6448" priority="6445">
      <formula>AW295=6</formula>
    </cfRule>
    <cfRule type="expression" dxfId="6447" priority="6446">
      <formula>AW295=5</formula>
    </cfRule>
    <cfRule type="expression" dxfId="6446" priority="6447">
      <formula>AW295=4</formula>
    </cfRule>
    <cfRule type="expression" dxfId="6445" priority="6448">
      <formula>AW295=3</formula>
    </cfRule>
    <cfRule type="expression" dxfId="6444" priority="6449">
      <formula>AW295=2</formula>
    </cfRule>
    <cfRule type="expression" dxfId="6443" priority="6450">
      <formula>AW295=1</formula>
    </cfRule>
  </conditionalFormatting>
  <conditionalFormatting sqref="AM290:AO290">
    <cfRule type="expression" dxfId="6442" priority="6443">
      <formula>AW296=""</formula>
    </cfRule>
  </conditionalFormatting>
  <conditionalFormatting sqref="AM291:AN291">
    <cfRule type="expression" dxfId="6441" priority="6442">
      <formula>AW296=""</formula>
    </cfRule>
  </conditionalFormatting>
  <conditionalFormatting sqref="AO291">
    <cfRule type="expression" dxfId="6440" priority="6441">
      <formula>AW296=""</formula>
    </cfRule>
  </conditionalFormatting>
  <conditionalFormatting sqref="AP290:AV290">
    <cfRule type="expression" dxfId="6439" priority="6440">
      <formula>AW296=""</formula>
    </cfRule>
  </conditionalFormatting>
  <conditionalFormatting sqref="AW290:AW293">
    <cfRule type="expression" dxfId="6438" priority="6439">
      <formula>AW296=""</formula>
    </cfRule>
  </conditionalFormatting>
  <conditionalFormatting sqref="AM292:AP292">
    <cfRule type="expression" dxfId="6437" priority="6438">
      <formula>AW296=""</formula>
    </cfRule>
  </conditionalFormatting>
  <conditionalFormatting sqref="AQ292">
    <cfRule type="expression" dxfId="6436" priority="6437">
      <formula>AW296=""</formula>
    </cfRule>
  </conditionalFormatting>
  <conditionalFormatting sqref="AM293:AP293">
    <cfRule type="expression" dxfId="6435" priority="6436">
      <formula>AW296=""</formula>
    </cfRule>
  </conditionalFormatting>
  <conditionalFormatting sqref="AQ293">
    <cfRule type="expression" dxfId="6434" priority="6435">
      <formula>AW296=""</formula>
    </cfRule>
  </conditionalFormatting>
  <conditionalFormatting sqref="AM294:AQ294">
    <cfRule type="expression" dxfId="6433" priority="6434">
      <formula>AW296=""</formula>
    </cfRule>
  </conditionalFormatting>
  <conditionalFormatting sqref="AW294">
    <cfRule type="expression" dxfId="6432" priority="6433">
      <formula>AW296=""</formula>
    </cfRule>
  </conditionalFormatting>
  <conditionalFormatting sqref="AM295:AO295">
    <cfRule type="expression" dxfId="6431" priority="6432">
      <formula>AW296=""</formula>
    </cfRule>
  </conditionalFormatting>
  <conditionalFormatting sqref="AW295">
    <cfRule type="expression" dxfId="6430" priority="6431">
      <formula>AW296=""</formula>
    </cfRule>
  </conditionalFormatting>
  <conditionalFormatting sqref="AM296:AO296">
    <cfRule type="expression" dxfId="6429" priority="6430">
      <formula>AW296=""</formula>
    </cfRule>
  </conditionalFormatting>
  <conditionalFormatting sqref="AW296">
    <cfRule type="expression" dxfId="6428" priority="6429">
      <formula>AW296=""</formula>
    </cfRule>
  </conditionalFormatting>
  <conditionalFormatting sqref="AM297:AO297">
    <cfRule type="expression" dxfId="6427" priority="6428">
      <formula>AW296=""</formula>
    </cfRule>
  </conditionalFormatting>
  <conditionalFormatting sqref="AW297">
    <cfRule type="expression" dxfId="6426" priority="6427">
      <formula>AW296=""</formula>
    </cfRule>
  </conditionalFormatting>
  <conditionalFormatting sqref="AP297:AV297">
    <cfRule type="expression" dxfId="6425" priority="6426">
      <formula>AW296=""</formula>
    </cfRule>
  </conditionalFormatting>
  <conditionalFormatting sqref="AY289:BI289">
    <cfRule type="expression" dxfId="6424" priority="6419">
      <formula>BI295=""</formula>
    </cfRule>
    <cfRule type="expression" dxfId="6423" priority="6420">
      <formula>BI295=6</formula>
    </cfRule>
    <cfRule type="expression" dxfId="6422" priority="6421">
      <formula>BI295=5</formula>
    </cfRule>
    <cfRule type="expression" dxfId="6421" priority="6422">
      <formula>BI295=4</formula>
    </cfRule>
    <cfRule type="expression" dxfId="6420" priority="6423">
      <formula>BI295=3</formula>
    </cfRule>
    <cfRule type="expression" dxfId="6419" priority="6424">
      <formula>BI295=2</formula>
    </cfRule>
    <cfRule type="expression" dxfId="6418" priority="6425">
      <formula>BI295=1</formula>
    </cfRule>
  </conditionalFormatting>
  <conditionalFormatting sqref="AY290:BA290">
    <cfRule type="expression" dxfId="6417" priority="6418">
      <formula>BI296=""</formula>
    </cfRule>
  </conditionalFormatting>
  <conditionalFormatting sqref="AY291:AZ291">
    <cfRule type="expression" dxfId="6416" priority="6417">
      <formula>BI296=""</formula>
    </cfRule>
  </conditionalFormatting>
  <conditionalFormatting sqref="BA291">
    <cfRule type="expression" dxfId="6415" priority="6416">
      <formula>BI296=""</formula>
    </cfRule>
  </conditionalFormatting>
  <conditionalFormatting sqref="BB290:BH290">
    <cfRule type="expression" dxfId="6414" priority="6415">
      <formula>BI296=""</formula>
    </cfRule>
  </conditionalFormatting>
  <conditionalFormatting sqref="BI290:BI293">
    <cfRule type="expression" dxfId="6413" priority="6414">
      <formula>BI296=""</formula>
    </cfRule>
  </conditionalFormatting>
  <conditionalFormatting sqref="AY292:BB292">
    <cfRule type="expression" dxfId="6412" priority="6413">
      <formula>BI296=""</formula>
    </cfRule>
  </conditionalFormatting>
  <conditionalFormatting sqref="BC292">
    <cfRule type="expression" dxfId="6411" priority="6412">
      <formula>BI296=""</formula>
    </cfRule>
  </conditionalFormatting>
  <conditionalFormatting sqref="AY293:BB293">
    <cfRule type="expression" dxfId="6410" priority="6411">
      <formula>BI296=""</formula>
    </cfRule>
  </conditionalFormatting>
  <conditionalFormatting sqref="BC293">
    <cfRule type="expression" dxfId="6409" priority="6410">
      <formula>BI296=""</formula>
    </cfRule>
  </conditionalFormatting>
  <conditionalFormatting sqref="AY294:BC294">
    <cfRule type="expression" dxfId="6408" priority="6409">
      <formula>BI296=""</formula>
    </cfRule>
  </conditionalFormatting>
  <conditionalFormatting sqref="BI294">
    <cfRule type="expression" dxfId="6407" priority="6408">
      <formula>BI296=""</formula>
    </cfRule>
  </conditionalFormatting>
  <conditionalFormatting sqref="AY295:BA295">
    <cfRule type="expression" dxfId="6406" priority="6407">
      <formula>BI296=""</formula>
    </cfRule>
  </conditionalFormatting>
  <conditionalFormatting sqref="BI295">
    <cfRule type="expression" dxfId="6405" priority="6406">
      <formula>BI296=""</formula>
    </cfRule>
  </conditionalFormatting>
  <conditionalFormatting sqref="AY296:BA296">
    <cfRule type="expression" dxfId="6404" priority="6405">
      <formula>BI296=""</formula>
    </cfRule>
  </conditionalFormatting>
  <conditionalFormatting sqref="BI296">
    <cfRule type="expression" dxfId="6403" priority="6404">
      <formula>BI296=""</formula>
    </cfRule>
  </conditionalFormatting>
  <conditionalFormatting sqref="AY297:BA297">
    <cfRule type="expression" dxfId="6402" priority="6403">
      <formula>BI296=""</formula>
    </cfRule>
  </conditionalFormatting>
  <conditionalFormatting sqref="BI297">
    <cfRule type="expression" dxfId="6401" priority="6402">
      <formula>BI296=""</formula>
    </cfRule>
  </conditionalFormatting>
  <conditionalFormatting sqref="BB297:BH297">
    <cfRule type="expression" dxfId="6400" priority="6401">
      <formula>BI296=""</formula>
    </cfRule>
  </conditionalFormatting>
  <conditionalFormatting sqref="C299:M299">
    <cfRule type="expression" dxfId="6399" priority="6394">
      <formula>M305=""</formula>
    </cfRule>
    <cfRule type="expression" dxfId="6398" priority="6395">
      <formula>M305=6</formula>
    </cfRule>
    <cfRule type="expression" dxfId="6397" priority="6396">
      <formula>M305=5</formula>
    </cfRule>
    <cfRule type="expression" dxfId="6396" priority="6397">
      <formula>M305=4</formula>
    </cfRule>
    <cfRule type="expression" dxfId="6395" priority="6398">
      <formula>M305=3</formula>
    </cfRule>
    <cfRule type="expression" dxfId="6394" priority="6399">
      <formula>M305=2</formula>
    </cfRule>
    <cfRule type="expression" dxfId="6393" priority="6400">
      <formula>M305=1</formula>
    </cfRule>
  </conditionalFormatting>
  <conditionalFormatting sqref="C300:E300">
    <cfRule type="expression" dxfId="6392" priority="6393">
      <formula>M306=""</formula>
    </cfRule>
  </conditionalFormatting>
  <conditionalFormatting sqref="C301:D301">
    <cfRule type="expression" dxfId="6391" priority="6392">
      <formula>M306=""</formula>
    </cfRule>
  </conditionalFormatting>
  <conditionalFormatting sqref="E301">
    <cfRule type="expression" dxfId="6390" priority="6391">
      <formula>M306=""</formula>
    </cfRule>
  </conditionalFormatting>
  <conditionalFormatting sqref="F300:L300">
    <cfRule type="expression" dxfId="6389" priority="6390">
      <formula>M306=""</formula>
    </cfRule>
  </conditionalFormatting>
  <conditionalFormatting sqref="M300:M303">
    <cfRule type="expression" dxfId="6388" priority="6389">
      <formula>M306=""</formula>
    </cfRule>
  </conditionalFormatting>
  <conditionalFormatting sqref="C302:F302">
    <cfRule type="expression" dxfId="6387" priority="6388">
      <formula>M306=""</formula>
    </cfRule>
  </conditionalFormatting>
  <conditionalFormatting sqref="G302">
    <cfRule type="expression" dxfId="6386" priority="6387">
      <formula>M306=""</formula>
    </cfRule>
  </conditionalFormatting>
  <conditionalFormatting sqref="C303:F303">
    <cfRule type="expression" dxfId="6385" priority="6386">
      <formula>M306=""</formula>
    </cfRule>
  </conditionalFormatting>
  <conditionalFormatting sqref="G303">
    <cfRule type="expression" dxfId="6384" priority="6385">
      <formula>M306=""</formula>
    </cfRule>
  </conditionalFormatting>
  <conditionalFormatting sqref="C304:G304">
    <cfRule type="expression" dxfId="6383" priority="6384">
      <formula>M306=""</formula>
    </cfRule>
  </conditionalFormatting>
  <conditionalFormatting sqref="M304">
    <cfRule type="expression" dxfId="6382" priority="6383">
      <formula>M306=""</formula>
    </cfRule>
  </conditionalFormatting>
  <conditionalFormatting sqref="C305:E305">
    <cfRule type="expression" dxfId="6381" priority="6382">
      <formula>M306=""</formula>
    </cfRule>
  </conditionalFormatting>
  <conditionalFormatting sqref="M305">
    <cfRule type="expression" dxfId="6380" priority="6381">
      <formula>M306=""</formula>
    </cfRule>
  </conditionalFormatting>
  <conditionalFormatting sqref="C306:E306">
    <cfRule type="expression" dxfId="6379" priority="6380">
      <formula>M306=""</formula>
    </cfRule>
  </conditionalFormatting>
  <conditionalFormatting sqref="M306">
    <cfRule type="expression" dxfId="6378" priority="6379">
      <formula>M306=""</formula>
    </cfRule>
  </conditionalFormatting>
  <conditionalFormatting sqref="C307:E307">
    <cfRule type="expression" dxfId="6377" priority="6378">
      <formula>M306=""</formula>
    </cfRule>
  </conditionalFormatting>
  <conditionalFormatting sqref="M307">
    <cfRule type="expression" dxfId="6376" priority="6377">
      <formula>M306=""</formula>
    </cfRule>
  </conditionalFormatting>
  <conditionalFormatting sqref="F307:L307">
    <cfRule type="expression" dxfId="6375" priority="6376">
      <formula>M306=""</formula>
    </cfRule>
  </conditionalFormatting>
  <conditionalFormatting sqref="O299:Y299">
    <cfRule type="expression" dxfId="6374" priority="6369">
      <formula>Y305=""</formula>
    </cfRule>
    <cfRule type="expression" dxfId="6373" priority="6370">
      <formula>Y305=6</formula>
    </cfRule>
    <cfRule type="expression" dxfId="6372" priority="6371">
      <formula>Y305=5</formula>
    </cfRule>
    <cfRule type="expression" dxfId="6371" priority="6372">
      <formula>Y305=4</formula>
    </cfRule>
    <cfRule type="expression" dxfId="6370" priority="6373">
      <formula>Y305=3</formula>
    </cfRule>
    <cfRule type="expression" dxfId="6369" priority="6374">
      <formula>Y305=2</formula>
    </cfRule>
    <cfRule type="expression" dxfId="6368" priority="6375">
      <formula>Y305=1</formula>
    </cfRule>
  </conditionalFormatting>
  <conditionalFormatting sqref="O300:Q300">
    <cfRule type="expression" dxfId="6367" priority="6368">
      <formula>Y306=""</formula>
    </cfRule>
  </conditionalFormatting>
  <conditionalFormatting sqref="O301:P301">
    <cfRule type="expression" dxfId="6366" priority="6367">
      <formula>Y306=""</formula>
    </cfRule>
  </conditionalFormatting>
  <conditionalFormatting sqref="Q301">
    <cfRule type="expression" dxfId="6365" priority="6366">
      <formula>Y306=""</formula>
    </cfRule>
  </conditionalFormatting>
  <conditionalFormatting sqref="R300:X300">
    <cfRule type="expression" dxfId="6364" priority="6365">
      <formula>Y306=""</formula>
    </cfRule>
  </conditionalFormatting>
  <conditionalFormatting sqref="Y300:Y303">
    <cfRule type="expression" dxfId="6363" priority="6364">
      <formula>Y306=""</formula>
    </cfRule>
  </conditionalFormatting>
  <conditionalFormatting sqref="O302:R302">
    <cfRule type="expression" dxfId="6362" priority="6363">
      <formula>Y306=""</formula>
    </cfRule>
  </conditionalFormatting>
  <conditionalFormatting sqref="S302">
    <cfRule type="expression" dxfId="6361" priority="6362">
      <formula>Y306=""</formula>
    </cfRule>
  </conditionalFormatting>
  <conditionalFormatting sqref="O303:R303">
    <cfRule type="expression" dxfId="6360" priority="6361">
      <formula>Y306=""</formula>
    </cfRule>
  </conditionalFormatting>
  <conditionalFormatting sqref="S303">
    <cfRule type="expression" dxfId="6359" priority="6360">
      <formula>Y306=""</formula>
    </cfRule>
  </conditionalFormatting>
  <conditionalFormatting sqref="O304:S304">
    <cfRule type="expression" dxfId="6358" priority="6359">
      <formula>Y306=""</formula>
    </cfRule>
  </conditionalFormatting>
  <conditionalFormatting sqref="Y304">
    <cfRule type="expression" dxfId="6357" priority="6358">
      <formula>Y306=""</formula>
    </cfRule>
  </conditionalFormatting>
  <conditionalFormatting sqref="O305:Q305">
    <cfRule type="expression" dxfId="6356" priority="6357">
      <formula>Y306=""</formula>
    </cfRule>
  </conditionalFormatting>
  <conditionalFormatting sqref="Y305">
    <cfRule type="expression" dxfId="6355" priority="6356">
      <formula>Y306=""</formula>
    </cfRule>
  </conditionalFormatting>
  <conditionalFormatting sqref="O306:Q306">
    <cfRule type="expression" dxfId="6354" priority="6355">
      <formula>Y306=""</formula>
    </cfRule>
  </conditionalFormatting>
  <conditionalFormatting sqref="Y306">
    <cfRule type="expression" dxfId="6353" priority="6354">
      <formula>Y306=""</formula>
    </cfRule>
  </conditionalFormatting>
  <conditionalFormatting sqref="O307:Q307">
    <cfRule type="expression" dxfId="6352" priority="6353">
      <formula>Y306=""</formula>
    </cfRule>
  </conditionalFormatting>
  <conditionalFormatting sqref="Y307">
    <cfRule type="expression" dxfId="6351" priority="6352">
      <formula>Y306=""</formula>
    </cfRule>
  </conditionalFormatting>
  <conditionalFormatting sqref="R307:X307">
    <cfRule type="expression" dxfId="6350" priority="6351">
      <formula>Y306=""</formula>
    </cfRule>
  </conditionalFormatting>
  <conditionalFormatting sqref="AA299:AK299">
    <cfRule type="expression" dxfId="6349" priority="6344">
      <formula>AK305=""</formula>
    </cfRule>
    <cfRule type="expression" dxfId="6348" priority="6345">
      <formula>AK305=6</formula>
    </cfRule>
    <cfRule type="expression" dxfId="6347" priority="6346">
      <formula>AK305=5</formula>
    </cfRule>
    <cfRule type="expression" dxfId="6346" priority="6347">
      <formula>AK305=4</formula>
    </cfRule>
    <cfRule type="expression" dxfId="6345" priority="6348">
      <formula>AK305=3</formula>
    </cfRule>
    <cfRule type="expression" dxfId="6344" priority="6349">
      <formula>AK305=2</formula>
    </cfRule>
    <cfRule type="expression" dxfId="6343" priority="6350">
      <formula>AK305=1</formula>
    </cfRule>
  </conditionalFormatting>
  <conditionalFormatting sqref="AA300:AC300">
    <cfRule type="expression" dxfId="6342" priority="6343">
      <formula>AK306=""</formula>
    </cfRule>
  </conditionalFormatting>
  <conditionalFormatting sqref="AA301:AB301">
    <cfRule type="expression" dxfId="6341" priority="6342">
      <formula>AK306=""</formula>
    </cfRule>
  </conditionalFormatting>
  <conditionalFormatting sqref="AC301">
    <cfRule type="expression" dxfId="6340" priority="6341">
      <formula>AK306=""</formula>
    </cfRule>
  </conditionalFormatting>
  <conditionalFormatting sqref="AD300:AJ300">
    <cfRule type="expression" dxfId="6339" priority="6340">
      <formula>AK306=""</formula>
    </cfRule>
  </conditionalFormatting>
  <conditionalFormatting sqref="AK300:AK303">
    <cfRule type="expression" dxfId="6338" priority="6339">
      <formula>AK306=""</formula>
    </cfRule>
  </conditionalFormatting>
  <conditionalFormatting sqref="AA302:AD302">
    <cfRule type="expression" dxfId="6337" priority="6338">
      <formula>AK306=""</formula>
    </cfRule>
  </conditionalFormatting>
  <conditionalFormatting sqref="AE302">
    <cfRule type="expression" dxfId="6336" priority="6337">
      <formula>AK306=""</formula>
    </cfRule>
  </conditionalFormatting>
  <conditionalFormatting sqref="AA303:AD303">
    <cfRule type="expression" dxfId="6335" priority="6336">
      <formula>AK306=""</formula>
    </cfRule>
  </conditionalFormatting>
  <conditionalFormatting sqref="AE303">
    <cfRule type="expression" dxfId="6334" priority="6335">
      <formula>AK306=""</formula>
    </cfRule>
  </conditionalFormatting>
  <conditionalFormatting sqref="AA304:AE304">
    <cfRule type="expression" dxfId="6333" priority="6334">
      <formula>AK306=""</formula>
    </cfRule>
  </conditionalFormatting>
  <conditionalFormatting sqref="AK304">
    <cfRule type="expression" dxfId="6332" priority="6333">
      <formula>AK306=""</formula>
    </cfRule>
  </conditionalFormatting>
  <conditionalFormatting sqref="AA305:AC305">
    <cfRule type="expression" dxfId="6331" priority="6332">
      <formula>AK306=""</formula>
    </cfRule>
  </conditionalFormatting>
  <conditionalFormatting sqref="AK305">
    <cfRule type="expression" dxfId="6330" priority="6331">
      <formula>AK306=""</formula>
    </cfRule>
  </conditionalFormatting>
  <conditionalFormatting sqref="AA306:AC306">
    <cfRule type="expression" dxfId="6329" priority="6330">
      <formula>AK306=""</formula>
    </cfRule>
  </conditionalFormatting>
  <conditionalFormatting sqref="AK306">
    <cfRule type="expression" dxfId="6328" priority="6329">
      <formula>AK306=""</formula>
    </cfRule>
  </conditionalFormatting>
  <conditionalFormatting sqref="AA307:AC307">
    <cfRule type="expression" dxfId="6327" priority="6328">
      <formula>AK306=""</formula>
    </cfRule>
  </conditionalFormatting>
  <conditionalFormatting sqref="AK307">
    <cfRule type="expression" dxfId="6326" priority="6327">
      <formula>AK306=""</formula>
    </cfRule>
  </conditionalFormatting>
  <conditionalFormatting sqref="AD307:AJ307">
    <cfRule type="expression" dxfId="6325" priority="6326">
      <formula>AK306=""</formula>
    </cfRule>
  </conditionalFormatting>
  <conditionalFormatting sqref="AM299:AW299">
    <cfRule type="expression" dxfId="6324" priority="6319">
      <formula>AW305=""</formula>
    </cfRule>
    <cfRule type="expression" dxfId="6323" priority="6320">
      <formula>AW305=6</formula>
    </cfRule>
    <cfRule type="expression" dxfId="6322" priority="6321">
      <formula>AW305=5</formula>
    </cfRule>
    <cfRule type="expression" dxfId="6321" priority="6322">
      <formula>AW305=4</formula>
    </cfRule>
    <cfRule type="expression" dxfId="6320" priority="6323">
      <formula>AW305=3</formula>
    </cfRule>
    <cfRule type="expression" dxfId="6319" priority="6324">
      <formula>AW305=2</formula>
    </cfRule>
    <cfRule type="expression" dxfId="6318" priority="6325">
      <formula>AW305=1</formula>
    </cfRule>
  </conditionalFormatting>
  <conditionalFormatting sqref="AM300:AO300">
    <cfRule type="expression" dxfId="6317" priority="6318">
      <formula>AW306=""</formula>
    </cfRule>
  </conditionalFormatting>
  <conditionalFormatting sqref="AM301:AN301">
    <cfRule type="expression" dxfId="6316" priority="6317">
      <formula>AW306=""</formula>
    </cfRule>
  </conditionalFormatting>
  <conditionalFormatting sqref="AO301">
    <cfRule type="expression" dxfId="6315" priority="6316">
      <formula>AW306=""</formula>
    </cfRule>
  </conditionalFormatting>
  <conditionalFormatting sqref="AP300:AV300">
    <cfRule type="expression" dxfId="6314" priority="6315">
      <formula>AW306=""</formula>
    </cfRule>
  </conditionalFormatting>
  <conditionalFormatting sqref="AW300:AW303">
    <cfRule type="expression" dxfId="6313" priority="6314">
      <formula>AW306=""</formula>
    </cfRule>
  </conditionalFormatting>
  <conditionalFormatting sqref="AM302:AP302">
    <cfRule type="expression" dxfId="6312" priority="6313">
      <formula>AW306=""</formula>
    </cfRule>
  </conditionalFormatting>
  <conditionalFormatting sqref="AQ302">
    <cfRule type="expression" dxfId="6311" priority="6312">
      <formula>AW306=""</formula>
    </cfRule>
  </conditionalFormatting>
  <conditionalFormatting sqref="AM303:AP303">
    <cfRule type="expression" dxfId="6310" priority="6311">
      <formula>AW306=""</formula>
    </cfRule>
  </conditionalFormatting>
  <conditionalFormatting sqref="AQ303">
    <cfRule type="expression" dxfId="6309" priority="6310">
      <formula>AW306=""</formula>
    </cfRule>
  </conditionalFormatting>
  <conditionalFormatting sqref="AM304:AQ304">
    <cfRule type="expression" dxfId="6308" priority="6309">
      <formula>AW306=""</formula>
    </cfRule>
  </conditionalFormatting>
  <conditionalFormatting sqref="AW304">
    <cfRule type="expression" dxfId="6307" priority="6308">
      <formula>AW306=""</formula>
    </cfRule>
  </conditionalFormatting>
  <conditionalFormatting sqref="AM305:AO305">
    <cfRule type="expression" dxfId="6306" priority="6307">
      <formula>AW306=""</formula>
    </cfRule>
  </conditionalFormatting>
  <conditionalFormatting sqref="AW305">
    <cfRule type="expression" dxfId="6305" priority="6306">
      <formula>AW306=""</formula>
    </cfRule>
  </conditionalFormatting>
  <conditionalFormatting sqref="AM306:AO306">
    <cfRule type="expression" dxfId="6304" priority="6305">
      <formula>AW306=""</formula>
    </cfRule>
  </conditionalFormatting>
  <conditionalFormatting sqref="AW306">
    <cfRule type="expression" dxfId="6303" priority="6304">
      <formula>AW306=""</formula>
    </cfRule>
  </conditionalFormatting>
  <conditionalFormatting sqref="AM307:AO307">
    <cfRule type="expression" dxfId="6302" priority="6303">
      <formula>AW306=""</formula>
    </cfRule>
  </conditionalFormatting>
  <conditionalFormatting sqref="AW307">
    <cfRule type="expression" dxfId="6301" priority="6302">
      <formula>AW306=""</formula>
    </cfRule>
  </conditionalFormatting>
  <conditionalFormatting sqref="AP307:AV307">
    <cfRule type="expression" dxfId="6300" priority="6301">
      <formula>AW306=""</formula>
    </cfRule>
  </conditionalFormatting>
  <conditionalFormatting sqref="AY299:BI299">
    <cfRule type="expression" dxfId="6299" priority="6294">
      <formula>BI305=""</formula>
    </cfRule>
    <cfRule type="expression" dxfId="6298" priority="6295">
      <formula>BI305=6</formula>
    </cfRule>
    <cfRule type="expression" dxfId="6297" priority="6296">
      <formula>BI305=5</formula>
    </cfRule>
    <cfRule type="expression" dxfId="6296" priority="6297">
      <formula>BI305=4</formula>
    </cfRule>
    <cfRule type="expression" dxfId="6295" priority="6298">
      <formula>BI305=3</formula>
    </cfRule>
    <cfRule type="expression" dxfId="6294" priority="6299">
      <formula>BI305=2</formula>
    </cfRule>
    <cfRule type="expression" dxfId="6293" priority="6300">
      <formula>BI305=1</formula>
    </cfRule>
  </conditionalFormatting>
  <conditionalFormatting sqref="AY300:BA300">
    <cfRule type="expression" dxfId="6292" priority="6293">
      <formula>BI306=""</formula>
    </cfRule>
  </conditionalFormatting>
  <conditionalFormatting sqref="AY301:AZ301">
    <cfRule type="expression" dxfId="6291" priority="6292">
      <formula>BI306=""</formula>
    </cfRule>
  </conditionalFormatting>
  <conditionalFormatting sqref="BA301">
    <cfRule type="expression" dxfId="6290" priority="6291">
      <formula>BI306=""</formula>
    </cfRule>
  </conditionalFormatting>
  <conditionalFormatting sqref="BB300:BH300">
    <cfRule type="expression" dxfId="6289" priority="6290">
      <formula>BI306=""</formula>
    </cfRule>
  </conditionalFormatting>
  <conditionalFormatting sqref="BI300:BI303">
    <cfRule type="expression" dxfId="6288" priority="6289">
      <formula>BI306=""</formula>
    </cfRule>
  </conditionalFormatting>
  <conditionalFormatting sqref="AY302:BB302">
    <cfRule type="expression" dxfId="6287" priority="6288">
      <formula>BI306=""</formula>
    </cfRule>
  </conditionalFormatting>
  <conditionalFormatting sqref="BC302">
    <cfRule type="expression" dxfId="6286" priority="6287">
      <formula>BI306=""</formula>
    </cfRule>
  </conditionalFormatting>
  <conditionalFormatting sqref="AY303:BB303">
    <cfRule type="expression" dxfId="6285" priority="6286">
      <formula>BI306=""</formula>
    </cfRule>
  </conditionalFormatting>
  <conditionalFormatting sqref="BC303">
    <cfRule type="expression" dxfId="6284" priority="6285">
      <formula>BI306=""</formula>
    </cfRule>
  </conditionalFormatting>
  <conditionalFormatting sqref="AY304:BC304">
    <cfRule type="expression" dxfId="6283" priority="6284">
      <formula>BI306=""</formula>
    </cfRule>
  </conditionalFormatting>
  <conditionalFormatting sqref="BI304">
    <cfRule type="expression" dxfId="6282" priority="6283">
      <formula>BI306=""</formula>
    </cfRule>
  </conditionalFormatting>
  <conditionalFormatting sqref="AY305:BA305">
    <cfRule type="expression" dxfId="6281" priority="6282">
      <formula>BI306=""</formula>
    </cfRule>
  </conditionalFormatting>
  <conditionalFormatting sqref="BI305">
    <cfRule type="expression" dxfId="6280" priority="6281">
      <formula>BI306=""</formula>
    </cfRule>
  </conditionalFormatting>
  <conditionalFormatting sqref="AY306:BA306">
    <cfRule type="expression" dxfId="6279" priority="6280">
      <formula>BI306=""</formula>
    </cfRule>
  </conditionalFormatting>
  <conditionalFormatting sqref="BI306">
    <cfRule type="expression" dxfId="6278" priority="6279">
      <formula>BI306=""</formula>
    </cfRule>
  </conditionalFormatting>
  <conditionalFormatting sqref="AY307:BA307">
    <cfRule type="expression" dxfId="6277" priority="6278">
      <formula>BI306=""</formula>
    </cfRule>
  </conditionalFormatting>
  <conditionalFormatting sqref="BI307">
    <cfRule type="expression" dxfId="6276" priority="6277">
      <formula>BI306=""</formula>
    </cfRule>
  </conditionalFormatting>
  <conditionalFormatting sqref="BB307:BH307">
    <cfRule type="expression" dxfId="6275" priority="6276">
      <formula>BI306=""</formula>
    </cfRule>
  </conditionalFormatting>
  <conditionalFormatting sqref="C312:M312">
    <cfRule type="expression" dxfId="6274" priority="6269">
      <formula>M318=""</formula>
    </cfRule>
    <cfRule type="expression" dxfId="6273" priority="6270">
      <formula>M318=6</formula>
    </cfRule>
    <cfRule type="expression" dxfId="6272" priority="6271">
      <formula>M318=5</formula>
    </cfRule>
    <cfRule type="expression" dxfId="6271" priority="6272">
      <formula>M318=4</formula>
    </cfRule>
    <cfRule type="expression" dxfId="6270" priority="6273">
      <formula>M318=3</formula>
    </cfRule>
    <cfRule type="expression" dxfId="6269" priority="6274">
      <formula>M318=2</formula>
    </cfRule>
    <cfRule type="expression" dxfId="6268" priority="6275">
      <formula>M318=1</formula>
    </cfRule>
  </conditionalFormatting>
  <conditionalFormatting sqref="C313:E313">
    <cfRule type="expression" dxfId="6267" priority="6268">
      <formula>M319=""</formula>
    </cfRule>
  </conditionalFormatting>
  <conditionalFormatting sqref="C314:D314">
    <cfRule type="expression" dxfId="6266" priority="6267">
      <formula>M319=""</formula>
    </cfRule>
  </conditionalFormatting>
  <conditionalFormatting sqref="E314">
    <cfRule type="expression" dxfId="6265" priority="6266">
      <formula>M319=""</formula>
    </cfRule>
  </conditionalFormatting>
  <conditionalFormatting sqref="F313:L313">
    <cfRule type="expression" dxfId="6264" priority="6265">
      <formula>M319=""</formula>
    </cfRule>
  </conditionalFormatting>
  <conditionalFormatting sqref="M313:M316">
    <cfRule type="expression" dxfId="6263" priority="6264">
      <formula>M319=""</formula>
    </cfRule>
  </conditionalFormatting>
  <conditionalFormatting sqref="C315:F315">
    <cfRule type="expression" dxfId="6262" priority="6263">
      <formula>M319=""</formula>
    </cfRule>
  </conditionalFormatting>
  <conditionalFormatting sqref="G315">
    <cfRule type="expression" dxfId="6261" priority="6262">
      <formula>M319=""</formula>
    </cfRule>
  </conditionalFormatting>
  <conditionalFormatting sqref="C316:F316">
    <cfRule type="expression" dxfId="6260" priority="6261">
      <formula>M319=""</formula>
    </cfRule>
  </conditionalFormatting>
  <conditionalFormatting sqref="G316">
    <cfRule type="expression" dxfId="6259" priority="6260">
      <formula>M319=""</formula>
    </cfRule>
  </conditionalFormatting>
  <conditionalFormatting sqref="C317:G317">
    <cfRule type="expression" dxfId="6258" priority="6259">
      <formula>M319=""</formula>
    </cfRule>
  </conditionalFormatting>
  <conditionalFormatting sqref="M317">
    <cfRule type="expression" dxfId="6257" priority="6258">
      <formula>M319=""</formula>
    </cfRule>
  </conditionalFormatting>
  <conditionalFormatting sqref="C318:E318">
    <cfRule type="expression" dxfId="6256" priority="6257">
      <formula>M319=""</formula>
    </cfRule>
  </conditionalFormatting>
  <conditionalFormatting sqref="M318">
    <cfRule type="expression" dxfId="6255" priority="6256">
      <formula>M319=""</formula>
    </cfRule>
  </conditionalFormatting>
  <conditionalFormatting sqref="C319:E319">
    <cfRule type="expression" dxfId="6254" priority="6255">
      <formula>M319=""</formula>
    </cfRule>
  </conditionalFormatting>
  <conditionalFormatting sqref="M319">
    <cfRule type="expression" dxfId="6253" priority="6254">
      <formula>M319=""</formula>
    </cfRule>
  </conditionalFormatting>
  <conditionalFormatting sqref="C320:E320">
    <cfRule type="expression" dxfId="6252" priority="6253">
      <formula>M319=""</formula>
    </cfRule>
  </conditionalFormatting>
  <conditionalFormatting sqref="M320">
    <cfRule type="expression" dxfId="6251" priority="6252">
      <formula>M319=""</formula>
    </cfRule>
  </conditionalFormatting>
  <conditionalFormatting sqref="F320:L320">
    <cfRule type="expression" dxfId="6250" priority="6251">
      <formula>M319=""</formula>
    </cfRule>
  </conditionalFormatting>
  <conditionalFormatting sqref="O312:Y312">
    <cfRule type="expression" dxfId="6249" priority="6244">
      <formula>Y318=""</formula>
    </cfRule>
    <cfRule type="expression" dxfId="6248" priority="6245">
      <formula>Y318=6</formula>
    </cfRule>
    <cfRule type="expression" dxfId="6247" priority="6246">
      <formula>Y318=5</formula>
    </cfRule>
    <cfRule type="expression" dxfId="6246" priority="6247">
      <formula>Y318=4</formula>
    </cfRule>
    <cfRule type="expression" dxfId="6245" priority="6248">
      <formula>Y318=3</formula>
    </cfRule>
    <cfRule type="expression" dxfId="6244" priority="6249">
      <formula>Y318=2</formula>
    </cfRule>
    <cfRule type="expression" dxfId="6243" priority="6250">
      <formula>Y318=1</formula>
    </cfRule>
  </conditionalFormatting>
  <conditionalFormatting sqref="O313:Q313">
    <cfRule type="expression" dxfId="6242" priority="6243">
      <formula>Y319=""</formula>
    </cfRule>
  </conditionalFormatting>
  <conditionalFormatting sqref="O314:P314">
    <cfRule type="expression" dxfId="6241" priority="6242">
      <formula>Y319=""</formula>
    </cfRule>
  </conditionalFormatting>
  <conditionalFormatting sqref="Q314">
    <cfRule type="expression" dxfId="6240" priority="6241">
      <formula>Y319=""</formula>
    </cfRule>
  </conditionalFormatting>
  <conditionalFormatting sqref="R313:X313">
    <cfRule type="expression" dxfId="6239" priority="6240">
      <formula>Y319=""</formula>
    </cfRule>
  </conditionalFormatting>
  <conditionalFormatting sqref="Y313:Y316">
    <cfRule type="expression" dxfId="6238" priority="6239">
      <formula>Y319=""</formula>
    </cfRule>
  </conditionalFormatting>
  <conditionalFormatting sqref="O315:R315">
    <cfRule type="expression" dxfId="6237" priority="6238">
      <formula>Y319=""</formula>
    </cfRule>
  </conditionalFormatting>
  <conditionalFormatting sqref="S315">
    <cfRule type="expression" dxfId="6236" priority="6237">
      <formula>Y319=""</formula>
    </cfRule>
  </conditionalFormatting>
  <conditionalFormatting sqref="O316:R316">
    <cfRule type="expression" dxfId="6235" priority="6236">
      <formula>Y319=""</formula>
    </cfRule>
  </conditionalFormatting>
  <conditionalFormatting sqref="S316">
    <cfRule type="expression" dxfId="6234" priority="6235">
      <formula>Y319=""</formula>
    </cfRule>
  </conditionalFormatting>
  <conditionalFormatting sqref="O317:S317">
    <cfRule type="expression" dxfId="6233" priority="6234">
      <formula>Y319=""</formula>
    </cfRule>
  </conditionalFormatting>
  <conditionalFormatting sqref="Y317">
    <cfRule type="expression" dxfId="6232" priority="6233">
      <formula>Y319=""</formula>
    </cfRule>
  </conditionalFormatting>
  <conditionalFormatting sqref="O318:Q318">
    <cfRule type="expression" dxfId="6231" priority="6232">
      <formula>Y319=""</formula>
    </cfRule>
  </conditionalFormatting>
  <conditionalFormatting sqref="Y318">
    <cfRule type="expression" dxfId="6230" priority="6231">
      <formula>Y319=""</formula>
    </cfRule>
  </conditionalFormatting>
  <conditionalFormatting sqref="O319:Q319">
    <cfRule type="expression" dxfId="6229" priority="6230">
      <formula>Y319=""</formula>
    </cfRule>
  </conditionalFormatting>
  <conditionalFormatting sqref="Y319">
    <cfRule type="expression" dxfId="6228" priority="6229">
      <formula>Y319=""</formula>
    </cfRule>
  </conditionalFormatting>
  <conditionalFormatting sqref="O320:Q320">
    <cfRule type="expression" dxfId="6227" priority="6228">
      <formula>Y319=""</formula>
    </cfRule>
  </conditionalFormatting>
  <conditionalFormatting sqref="Y320">
    <cfRule type="expression" dxfId="6226" priority="6227">
      <formula>Y319=""</formula>
    </cfRule>
  </conditionalFormatting>
  <conditionalFormatting sqref="R320:X320">
    <cfRule type="expression" dxfId="6225" priority="6226">
      <formula>Y319=""</formula>
    </cfRule>
  </conditionalFormatting>
  <conditionalFormatting sqref="AA312:AK312">
    <cfRule type="expression" dxfId="6224" priority="6219">
      <formula>AK318=""</formula>
    </cfRule>
    <cfRule type="expression" dxfId="6223" priority="6220">
      <formula>AK318=6</formula>
    </cfRule>
    <cfRule type="expression" dxfId="6222" priority="6221">
      <formula>AK318=5</formula>
    </cfRule>
    <cfRule type="expression" dxfId="6221" priority="6222">
      <formula>AK318=4</formula>
    </cfRule>
    <cfRule type="expression" dxfId="6220" priority="6223">
      <formula>AK318=3</formula>
    </cfRule>
    <cfRule type="expression" dxfId="6219" priority="6224">
      <formula>AK318=2</formula>
    </cfRule>
    <cfRule type="expression" dxfId="6218" priority="6225">
      <formula>AK318=1</formula>
    </cfRule>
  </conditionalFormatting>
  <conditionalFormatting sqref="AA313:AC313">
    <cfRule type="expression" dxfId="6217" priority="6218">
      <formula>AK319=""</formula>
    </cfRule>
  </conditionalFormatting>
  <conditionalFormatting sqref="AA314:AB314">
    <cfRule type="expression" dxfId="6216" priority="6217">
      <formula>AK319=""</formula>
    </cfRule>
  </conditionalFormatting>
  <conditionalFormatting sqref="AC314">
    <cfRule type="expression" dxfId="6215" priority="6216">
      <formula>AK319=""</formula>
    </cfRule>
  </conditionalFormatting>
  <conditionalFormatting sqref="AD313:AJ313">
    <cfRule type="expression" dxfId="6214" priority="6215">
      <formula>AK319=""</formula>
    </cfRule>
  </conditionalFormatting>
  <conditionalFormatting sqref="AK313:AK316">
    <cfRule type="expression" dxfId="6213" priority="6214">
      <formula>AK319=""</formula>
    </cfRule>
  </conditionalFormatting>
  <conditionalFormatting sqref="AA315:AD315">
    <cfRule type="expression" dxfId="6212" priority="6213">
      <formula>AK319=""</formula>
    </cfRule>
  </conditionalFormatting>
  <conditionalFormatting sqref="AE315">
    <cfRule type="expression" dxfId="6211" priority="6212">
      <formula>AK319=""</formula>
    </cfRule>
  </conditionalFormatting>
  <conditionalFormatting sqref="AA316:AD316">
    <cfRule type="expression" dxfId="6210" priority="6211">
      <formula>AK319=""</formula>
    </cfRule>
  </conditionalFormatting>
  <conditionalFormatting sqref="AE316">
    <cfRule type="expression" dxfId="6209" priority="6210">
      <formula>AK319=""</formula>
    </cfRule>
  </conditionalFormatting>
  <conditionalFormatting sqref="AA317:AE317">
    <cfRule type="expression" dxfId="6208" priority="6209">
      <formula>AK319=""</formula>
    </cfRule>
  </conditionalFormatting>
  <conditionalFormatting sqref="AK317">
    <cfRule type="expression" dxfId="6207" priority="6208">
      <formula>AK319=""</formula>
    </cfRule>
  </conditionalFormatting>
  <conditionalFormatting sqref="AA318:AC318">
    <cfRule type="expression" dxfId="6206" priority="6207">
      <formula>AK319=""</formula>
    </cfRule>
  </conditionalFormatting>
  <conditionalFormatting sqref="AK318">
    <cfRule type="expression" dxfId="6205" priority="6206">
      <formula>AK319=""</formula>
    </cfRule>
  </conditionalFormatting>
  <conditionalFormatting sqref="AA319:AC319">
    <cfRule type="expression" dxfId="6204" priority="6205">
      <formula>AK319=""</formula>
    </cfRule>
  </conditionalFormatting>
  <conditionalFormatting sqref="AK319">
    <cfRule type="expression" dxfId="6203" priority="6204">
      <formula>AK319=""</formula>
    </cfRule>
  </conditionalFormatting>
  <conditionalFormatting sqref="AA320:AC320">
    <cfRule type="expression" dxfId="6202" priority="6203">
      <formula>AK319=""</formula>
    </cfRule>
  </conditionalFormatting>
  <conditionalFormatting sqref="AK320">
    <cfRule type="expression" dxfId="6201" priority="6202">
      <formula>AK319=""</formula>
    </cfRule>
  </conditionalFormatting>
  <conditionalFormatting sqref="AD320:AJ320">
    <cfRule type="expression" dxfId="6200" priority="6201">
      <formula>AK319=""</formula>
    </cfRule>
  </conditionalFormatting>
  <conditionalFormatting sqref="AM312:AW312">
    <cfRule type="expression" dxfId="6199" priority="6194">
      <formula>AW318=""</formula>
    </cfRule>
    <cfRule type="expression" dxfId="6198" priority="6195">
      <formula>AW318=6</formula>
    </cfRule>
    <cfRule type="expression" dxfId="6197" priority="6196">
      <formula>AW318=5</formula>
    </cfRule>
    <cfRule type="expression" dxfId="6196" priority="6197">
      <formula>AW318=4</formula>
    </cfRule>
    <cfRule type="expression" dxfId="6195" priority="6198">
      <formula>AW318=3</formula>
    </cfRule>
    <cfRule type="expression" dxfId="6194" priority="6199">
      <formula>AW318=2</formula>
    </cfRule>
    <cfRule type="expression" dxfId="6193" priority="6200">
      <formula>AW318=1</formula>
    </cfRule>
  </conditionalFormatting>
  <conditionalFormatting sqref="AM313:AO313">
    <cfRule type="expression" dxfId="6192" priority="6193">
      <formula>AW319=""</formula>
    </cfRule>
  </conditionalFormatting>
  <conditionalFormatting sqref="AM314:AN314">
    <cfRule type="expression" dxfId="6191" priority="6192">
      <formula>AW319=""</formula>
    </cfRule>
  </conditionalFormatting>
  <conditionalFormatting sqref="AO314">
    <cfRule type="expression" dxfId="6190" priority="6191">
      <formula>AW319=""</formula>
    </cfRule>
  </conditionalFormatting>
  <conditionalFormatting sqref="AP313:AV313">
    <cfRule type="expression" dxfId="6189" priority="6190">
      <formula>AW319=""</formula>
    </cfRule>
  </conditionalFormatting>
  <conditionalFormatting sqref="AW313:AW316">
    <cfRule type="expression" dxfId="6188" priority="6189">
      <formula>AW319=""</formula>
    </cfRule>
  </conditionalFormatting>
  <conditionalFormatting sqref="AM315:AP315">
    <cfRule type="expression" dxfId="6187" priority="6188">
      <formula>AW319=""</formula>
    </cfRule>
  </conditionalFormatting>
  <conditionalFormatting sqref="AQ315">
    <cfRule type="expression" dxfId="6186" priority="6187">
      <formula>AW319=""</formula>
    </cfRule>
  </conditionalFormatting>
  <conditionalFormatting sqref="AM316:AP316">
    <cfRule type="expression" dxfId="6185" priority="6186">
      <formula>AW319=""</formula>
    </cfRule>
  </conditionalFormatting>
  <conditionalFormatting sqref="AQ316">
    <cfRule type="expression" dxfId="6184" priority="6185">
      <formula>AW319=""</formula>
    </cfRule>
  </conditionalFormatting>
  <conditionalFormatting sqref="AM317:AQ317">
    <cfRule type="expression" dxfId="6183" priority="6184">
      <formula>AW319=""</formula>
    </cfRule>
  </conditionalFormatting>
  <conditionalFormatting sqref="AW317">
    <cfRule type="expression" dxfId="6182" priority="6183">
      <formula>AW319=""</formula>
    </cfRule>
  </conditionalFormatting>
  <conditionalFormatting sqref="AM318:AO318">
    <cfRule type="expression" dxfId="6181" priority="6182">
      <formula>AW319=""</formula>
    </cfRule>
  </conditionalFormatting>
  <conditionalFormatting sqref="AW318">
    <cfRule type="expression" dxfId="6180" priority="6181">
      <formula>AW319=""</formula>
    </cfRule>
  </conditionalFormatting>
  <conditionalFormatting sqref="AM319:AO319">
    <cfRule type="expression" dxfId="6179" priority="6180">
      <formula>AW319=""</formula>
    </cfRule>
  </conditionalFormatting>
  <conditionalFormatting sqref="AW319">
    <cfRule type="expression" dxfId="6178" priority="6179">
      <formula>AW319=""</formula>
    </cfRule>
  </conditionalFormatting>
  <conditionalFormatting sqref="AM320:AO320">
    <cfRule type="expression" dxfId="6177" priority="6178">
      <formula>AW319=""</formula>
    </cfRule>
  </conditionalFormatting>
  <conditionalFormatting sqref="AW320">
    <cfRule type="expression" dxfId="6176" priority="6177">
      <formula>AW319=""</formula>
    </cfRule>
  </conditionalFormatting>
  <conditionalFormatting sqref="AP320:AV320">
    <cfRule type="expression" dxfId="6175" priority="6176">
      <formula>AW319=""</formula>
    </cfRule>
  </conditionalFormatting>
  <conditionalFormatting sqref="AY312:BI312">
    <cfRule type="expression" dxfId="6174" priority="6169">
      <formula>BI318=""</formula>
    </cfRule>
    <cfRule type="expression" dxfId="6173" priority="6170">
      <formula>BI318=6</formula>
    </cfRule>
    <cfRule type="expression" dxfId="6172" priority="6171">
      <formula>BI318=5</formula>
    </cfRule>
    <cfRule type="expression" dxfId="6171" priority="6172">
      <formula>BI318=4</formula>
    </cfRule>
    <cfRule type="expression" dxfId="6170" priority="6173">
      <formula>BI318=3</formula>
    </cfRule>
    <cfRule type="expression" dxfId="6169" priority="6174">
      <formula>BI318=2</formula>
    </cfRule>
    <cfRule type="expression" dxfId="6168" priority="6175">
      <formula>BI318=1</formula>
    </cfRule>
  </conditionalFormatting>
  <conditionalFormatting sqref="AY313:BA313">
    <cfRule type="expression" dxfId="6167" priority="6168">
      <formula>BI319=""</formula>
    </cfRule>
  </conditionalFormatting>
  <conditionalFormatting sqref="AY314:AZ314">
    <cfRule type="expression" dxfId="6166" priority="6167">
      <formula>BI319=""</formula>
    </cfRule>
  </conditionalFormatting>
  <conditionalFormatting sqref="BA314">
    <cfRule type="expression" dxfId="6165" priority="6166">
      <formula>BI319=""</formula>
    </cfRule>
  </conditionalFormatting>
  <conditionalFormatting sqref="BB313:BH313">
    <cfRule type="expression" dxfId="6164" priority="6165">
      <formula>BI319=""</formula>
    </cfRule>
  </conditionalFormatting>
  <conditionalFormatting sqref="BI313:BI316">
    <cfRule type="expression" dxfId="6163" priority="6164">
      <formula>BI319=""</formula>
    </cfRule>
  </conditionalFormatting>
  <conditionalFormatting sqref="AY315:BB315">
    <cfRule type="expression" dxfId="6162" priority="6163">
      <formula>BI319=""</formula>
    </cfRule>
  </conditionalFormatting>
  <conditionalFormatting sqref="BC315">
    <cfRule type="expression" dxfId="6161" priority="6162">
      <formula>BI319=""</formula>
    </cfRule>
  </conditionalFormatting>
  <conditionalFormatting sqref="AY316:BB316">
    <cfRule type="expression" dxfId="6160" priority="6161">
      <formula>BI319=""</formula>
    </cfRule>
  </conditionalFormatting>
  <conditionalFormatting sqref="BC316">
    <cfRule type="expression" dxfId="6159" priority="6160">
      <formula>BI319=""</formula>
    </cfRule>
  </conditionalFormatting>
  <conditionalFormatting sqref="AY317:BC317">
    <cfRule type="expression" dxfId="6158" priority="6159">
      <formula>BI319=""</formula>
    </cfRule>
  </conditionalFormatting>
  <conditionalFormatting sqref="BI317">
    <cfRule type="expression" dxfId="6157" priority="6158">
      <formula>BI319=""</formula>
    </cfRule>
  </conditionalFormatting>
  <conditionalFormatting sqref="AY318:BA318">
    <cfRule type="expression" dxfId="6156" priority="6157">
      <formula>BI319=""</formula>
    </cfRule>
  </conditionalFormatting>
  <conditionalFormatting sqref="BI318">
    <cfRule type="expression" dxfId="6155" priority="6156">
      <formula>BI319=""</formula>
    </cfRule>
  </conditionalFormatting>
  <conditionalFormatting sqref="AY319:BA319">
    <cfRule type="expression" dxfId="6154" priority="6155">
      <formula>BI319=""</formula>
    </cfRule>
  </conditionalFormatting>
  <conditionalFormatting sqref="BI319">
    <cfRule type="expression" dxfId="6153" priority="6154">
      <formula>BI319=""</formula>
    </cfRule>
  </conditionalFormatting>
  <conditionalFormatting sqref="AY320:BA320">
    <cfRule type="expression" dxfId="6152" priority="6153">
      <formula>BI319=""</formula>
    </cfRule>
  </conditionalFormatting>
  <conditionalFormatting sqref="BI320">
    <cfRule type="expression" dxfId="6151" priority="6152">
      <formula>BI319=""</formula>
    </cfRule>
  </conditionalFormatting>
  <conditionalFormatting sqref="BB320:BH320">
    <cfRule type="expression" dxfId="6150" priority="6151">
      <formula>BI319=""</formula>
    </cfRule>
  </conditionalFormatting>
  <conditionalFormatting sqref="C322:M322">
    <cfRule type="expression" dxfId="6149" priority="6144">
      <formula>M328=""</formula>
    </cfRule>
    <cfRule type="expression" dxfId="6148" priority="6145">
      <formula>M328=6</formula>
    </cfRule>
    <cfRule type="expression" dxfId="6147" priority="6146">
      <formula>M328=5</formula>
    </cfRule>
    <cfRule type="expression" dxfId="6146" priority="6147">
      <formula>M328=4</formula>
    </cfRule>
    <cfRule type="expression" dxfId="6145" priority="6148">
      <formula>M328=3</formula>
    </cfRule>
    <cfRule type="expression" dxfId="6144" priority="6149">
      <formula>M328=2</formula>
    </cfRule>
    <cfRule type="expression" dxfId="6143" priority="6150">
      <formula>M328=1</formula>
    </cfRule>
  </conditionalFormatting>
  <conditionalFormatting sqref="C323:E323">
    <cfRule type="expression" dxfId="6142" priority="6143">
      <formula>M329=""</formula>
    </cfRule>
  </conditionalFormatting>
  <conditionalFormatting sqref="C324:D324">
    <cfRule type="expression" dxfId="6141" priority="6142">
      <formula>M329=""</formula>
    </cfRule>
  </conditionalFormatting>
  <conditionalFormatting sqref="E324">
    <cfRule type="expression" dxfId="6140" priority="6141">
      <formula>M329=""</formula>
    </cfRule>
  </conditionalFormatting>
  <conditionalFormatting sqref="F323:L323">
    <cfRule type="expression" dxfId="6139" priority="6140">
      <formula>M329=""</formula>
    </cfRule>
  </conditionalFormatting>
  <conditionalFormatting sqref="M323:M326">
    <cfRule type="expression" dxfId="6138" priority="6139">
      <formula>M329=""</formula>
    </cfRule>
  </conditionalFormatting>
  <conditionalFormatting sqref="C325:F325">
    <cfRule type="expression" dxfId="6137" priority="6138">
      <formula>M329=""</formula>
    </cfRule>
  </conditionalFormatting>
  <conditionalFormatting sqref="G325">
    <cfRule type="expression" dxfId="6136" priority="6137">
      <formula>M329=""</formula>
    </cfRule>
  </conditionalFormatting>
  <conditionalFormatting sqref="C326:F326">
    <cfRule type="expression" dxfId="6135" priority="6136">
      <formula>M329=""</formula>
    </cfRule>
  </conditionalFormatting>
  <conditionalFormatting sqref="G326">
    <cfRule type="expression" dxfId="6134" priority="6135">
      <formula>M329=""</formula>
    </cfRule>
  </conditionalFormatting>
  <conditionalFormatting sqref="C327:G327">
    <cfRule type="expression" dxfId="6133" priority="6134">
      <formula>M329=""</formula>
    </cfRule>
  </conditionalFormatting>
  <conditionalFormatting sqref="M327">
    <cfRule type="expression" dxfId="6132" priority="6133">
      <formula>M329=""</formula>
    </cfRule>
  </conditionalFormatting>
  <conditionalFormatting sqref="C328:E328">
    <cfRule type="expression" dxfId="6131" priority="6132">
      <formula>M329=""</formula>
    </cfRule>
  </conditionalFormatting>
  <conditionalFormatting sqref="M328">
    <cfRule type="expression" dxfId="6130" priority="6131">
      <formula>M329=""</formula>
    </cfRule>
  </conditionalFormatting>
  <conditionalFormatting sqref="C329:E329">
    <cfRule type="expression" dxfId="6129" priority="6130">
      <formula>M329=""</formula>
    </cfRule>
  </conditionalFormatting>
  <conditionalFormatting sqref="M329">
    <cfRule type="expression" dxfId="6128" priority="6129">
      <formula>M329=""</formula>
    </cfRule>
  </conditionalFormatting>
  <conditionalFormatting sqref="C330:E330">
    <cfRule type="expression" dxfId="6127" priority="6128">
      <formula>M329=""</formula>
    </cfRule>
  </conditionalFormatting>
  <conditionalFormatting sqref="M330">
    <cfRule type="expression" dxfId="6126" priority="6127">
      <formula>M329=""</formula>
    </cfRule>
  </conditionalFormatting>
  <conditionalFormatting sqref="F330:L330">
    <cfRule type="expression" dxfId="6125" priority="6126">
      <formula>M329=""</formula>
    </cfRule>
  </conditionalFormatting>
  <conditionalFormatting sqref="O322:Y322">
    <cfRule type="expression" dxfId="6124" priority="6119">
      <formula>Y328=""</formula>
    </cfRule>
    <cfRule type="expression" dxfId="6123" priority="6120">
      <formula>Y328=6</formula>
    </cfRule>
    <cfRule type="expression" dxfId="6122" priority="6121">
      <formula>Y328=5</formula>
    </cfRule>
    <cfRule type="expression" dxfId="6121" priority="6122">
      <formula>Y328=4</formula>
    </cfRule>
    <cfRule type="expression" dxfId="6120" priority="6123">
      <formula>Y328=3</formula>
    </cfRule>
    <cfRule type="expression" dxfId="6119" priority="6124">
      <formula>Y328=2</formula>
    </cfRule>
    <cfRule type="expression" dxfId="6118" priority="6125">
      <formula>Y328=1</formula>
    </cfRule>
  </conditionalFormatting>
  <conditionalFormatting sqref="O323:Q323">
    <cfRule type="expression" dxfId="6117" priority="6118">
      <formula>Y329=""</formula>
    </cfRule>
  </conditionalFormatting>
  <conditionalFormatting sqref="O324:P324">
    <cfRule type="expression" dxfId="6116" priority="6117">
      <formula>Y329=""</formula>
    </cfRule>
  </conditionalFormatting>
  <conditionalFormatting sqref="Q324">
    <cfRule type="expression" dxfId="6115" priority="6116">
      <formula>Y329=""</formula>
    </cfRule>
  </conditionalFormatting>
  <conditionalFormatting sqref="R323:X323">
    <cfRule type="expression" dxfId="6114" priority="6115">
      <formula>Y329=""</formula>
    </cfRule>
  </conditionalFormatting>
  <conditionalFormatting sqref="Y323:Y326">
    <cfRule type="expression" dxfId="6113" priority="6114">
      <formula>Y329=""</formula>
    </cfRule>
  </conditionalFormatting>
  <conditionalFormatting sqref="O325:R325">
    <cfRule type="expression" dxfId="6112" priority="6113">
      <formula>Y329=""</formula>
    </cfRule>
  </conditionalFormatting>
  <conditionalFormatting sqref="S325">
    <cfRule type="expression" dxfId="6111" priority="6112">
      <formula>Y329=""</formula>
    </cfRule>
  </conditionalFormatting>
  <conditionalFormatting sqref="O326:R326">
    <cfRule type="expression" dxfId="6110" priority="6111">
      <formula>Y329=""</formula>
    </cfRule>
  </conditionalFormatting>
  <conditionalFormatting sqref="S326">
    <cfRule type="expression" dxfId="6109" priority="6110">
      <formula>Y329=""</formula>
    </cfRule>
  </conditionalFormatting>
  <conditionalFormatting sqref="O327:S327">
    <cfRule type="expression" dxfId="6108" priority="6109">
      <formula>Y329=""</formula>
    </cfRule>
  </conditionalFormatting>
  <conditionalFormatting sqref="Y327">
    <cfRule type="expression" dxfId="6107" priority="6108">
      <formula>Y329=""</formula>
    </cfRule>
  </conditionalFormatting>
  <conditionalFormatting sqref="O328:Q328">
    <cfRule type="expression" dxfId="6106" priority="6107">
      <formula>Y329=""</formula>
    </cfRule>
  </conditionalFormatting>
  <conditionalFormatting sqref="Y328">
    <cfRule type="expression" dxfId="6105" priority="6106">
      <formula>Y329=""</formula>
    </cfRule>
  </conditionalFormatting>
  <conditionalFormatting sqref="O329:Q329">
    <cfRule type="expression" dxfId="6104" priority="6105">
      <formula>Y329=""</formula>
    </cfRule>
  </conditionalFormatting>
  <conditionalFormatting sqref="Y329">
    <cfRule type="expression" dxfId="6103" priority="6104">
      <formula>Y329=""</formula>
    </cfRule>
  </conditionalFormatting>
  <conditionalFormatting sqref="O330:Q330">
    <cfRule type="expression" dxfId="6102" priority="6103">
      <formula>Y329=""</formula>
    </cfRule>
  </conditionalFormatting>
  <conditionalFormatting sqref="Y330">
    <cfRule type="expression" dxfId="6101" priority="6102">
      <formula>Y329=""</formula>
    </cfRule>
  </conditionalFormatting>
  <conditionalFormatting sqref="R330:X330">
    <cfRule type="expression" dxfId="6100" priority="6101">
      <formula>Y329=""</formula>
    </cfRule>
  </conditionalFormatting>
  <conditionalFormatting sqref="AA322:AK322">
    <cfRule type="expression" dxfId="6099" priority="6094">
      <formula>AK328=""</formula>
    </cfRule>
    <cfRule type="expression" dxfId="6098" priority="6095">
      <formula>AK328=6</formula>
    </cfRule>
    <cfRule type="expression" dxfId="6097" priority="6096">
      <formula>AK328=5</formula>
    </cfRule>
    <cfRule type="expression" dxfId="6096" priority="6097">
      <formula>AK328=4</formula>
    </cfRule>
    <cfRule type="expression" dxfId="6095" priority="6098">
      <formula>AK328=3</formula>
    </cfRule>
    <cfRule type="expression" dxfId="6094" priority="6099">
      <formula>AK328=2</formula>
    </cfRule>
    <cfRule type="expression" dxfId="6093" priority="6100">
      <formula>AK328=1</formula>
    </cfRule>
  </conditionalFormatting>
  <conditionalFormatting sqref="AA323:AC323">
    <cfRule type="expression" dxfId="6092" priority="6093">
      <formula>AK329=""</formula>
    </cfRule>
  </conditionalFormatting>
  <conditionalFormatting sqref="AA324:AB324">
    <cfRule type="expression" dxfId="6091" priority="6092">
      <formula>AK329=""</formula>
    </cfRule>
  </conditionalFormatting>
  <conditionalFormatting sqref="AC324">
    <cfRule type="expression" dxfId="6090" priority="6091">
      <formula>AK329=""</formula>
    </cfRule>
  </conditionalFormatting>
  <conditionalFormatting sqref="AD323:AJ323">
    <cfRule type="expression" dxfId="6089" priority="6090">
      <formula>AK329=""</formula>
    </cfRule>
  </conditionalFormatting>
  <conditionalFormatting sqref="AK323:AK326">
    <cfRule type="expression" dxfId="6088" priority="6089">
      <formula>AK329=""</formula>
    </cfRule>
  </conditionalFormatting>
  <conditionalFormatting sqref="AA325:AD325">
    <cfRule type="expression" dxfId="6087" priority="6088">
      <formula>AK329=""</formula>
    </cfRule>
  </conditionalFormatting>
  <conditionalFormatting sqref="AE325">
    <cfRule type="expression" dxfId="6086" priority="6087">
      <formula>AK329=""</formula>
    </cfRule>
  </conditionalFormatting>
  <conditionalFormatting sqref="AA326:AD326">
    <cfRule type="expression" dxfId="6085" priority="6086">
      <formula>AK329=""</formula>
    </cfRule>
  </conditionalFormatting>
  <conditionalFormatting sqref="AE326">
    <cfRule type="expression" dxfId="6084" priority="6085">
      <formula>AK329=""</formula>
    </cfRule>
  </conditionalFormatting>
  <conditionalFormatting sqref="AA327:AE327">
    <cfRule type="expression" dxfId="6083" priority="6084">
      <formula>AK329=""</formula>
    </cfRule>
  </conditionalFormatting>
  <conditionalFormatting sqref="AK327">
    <cfRule type="expression" dxfId="6082" priority="6083">
      <formula>AK329=""</formula>
    </cfRule>
  </conditionalFormatting>
  <conditionalFormatting sqref="AA328:AC328">
    <cfRule type="expression" dxfId="6081" priority="6082">
      <formula>AK329=""</formula>
    </cfRule>
  </conditionalFormatting>
  <conditionalFormatting sqref="AK328">
    <cfRule type="expression" dxfId="6080" priority="6081">
      <formula>AK329=""</formula>
    </cfRule>
  </conditionalFormatting>
  <conditionalFormatting sqref="AA329:AC329">
    <cfRule type="expression" dxfId="6079" priority="6080">
      <formula>AK329=""</formula>
    </cfRule>
  </conditionalFormatting>
  <conditionalFormatting sqref="AK329">
    <cfRule type="expression" dxfId="6078" priority="6079">
      <formula>AK329=""</formula>
    </cfRule>
  </conditionalFormatting>
  <conditionalFormatting sqref="AA330:AC330">
    <cfRule type="expression" dxfId="6077" priority="6078">
      <formula>AK329=""</formula>
    </cfRule>
  </conditionalFormatting>
  <conditionalFormatting sqref="AK330">
    <cfRule type="expression" dxfId="6076" priority="6077">
      <formula>AK329=""</formula>
    </cfRule>
  </conditionalFormatting>
  <conditionalFormatting sqref="AD330:AJ330">
    <cfRule type="expression" dxfId="6075" priority="6076">
      <formula>AK329=""</formula>
    </cfRule>
  </conditionalFormatting>
  <conditionalFormatting sqref="AM322:AW322">
    <cfRule type="expression" dxfId="6074" priority="6069">
      <formula>AW328=""</formula>
    </cfRule>
    <cfRule type="expression" dxfId="6073" priority="6070">
      <formula>AW328=6</formula>
    </cfRule>
    <cfRule type="expression" dxfId="6072" priority="6071">
      <formula>AW328=5</formula>
    </cfRule>
    <cfRule type="expression" dxfId="6071" priority="6072">
      <formula>AW328=4</formula>
    </cfRule>
    <cfRule type="expression" dxfId="6070" priority="6073">
      <formula>AW328=3</formula>
    </cfRule>
    <cfRule type="expression" dxfId="6069" priority="6074">
      <formula>AW328=2</formula>
    </cfRule>
    <cfRule type="expression" dxfId="6068" priority="6075">
      <formula>AW328=1</formula>
    </cfRule>
  </conditionalFormatting>
  <conditionalFormatting sqref="AM323:AO323">
    <cfRule type="expression" dxfId="6067" priority="6068">
      <formula>AW329=""</formula>
    </cfRule>
  </conditionalFormatting>
  <conditionalFormatting sqref="AM324:AN324">
    <cfRule type="expression" dxfId="6066" priority="6067">
      <formula>AW329=""</formula>
    </cfRule>
  </conditionalFormatting>
  <conditionalFormatting sqref="AO324">
    <cfRule type="expression" dxfId="6065" priority="6066">
      <formula>AW329=""</formula>
    </cfRule>
  </conditionalFormatting>
  <conditionalFormatting sqref="AP323:AV323">
    <cfRule type="expression" dxfId="6064" priority="6065">
      <formula>AW329=""</formula>
    </cfRule>
  </conditionalFormatting>
  <conditionalFormatting sqref="AW323:AW326">
    <cfRule type="expression" dxfId="6063" priority="6064">
      <formula>AW329=""</formula>
    </cfRule>
  </conditionalFormatting>
  <conditionalFormatting sqref="AM325:AP325">
    <cfRule type="expression" dxfId="6062" priority="6063">
      <formula>AW329=""</formula>
    </cfRule>
  </conditionalFormatting>
  <conditionalFormatting sqref="AQ325">
    <cfRule type="expression" dxfId="6061" priority="6062">
      <formula>AW329=""</formula>
    </cfRule>
  </conditionalFormatting>
  <conditionalFormatting sqref="AM326:AP326">
    <cfRule type="expression" dxfId="6060" priority="6061">
      <formula>AW329=""</formula>
    </cfRule>
  </conditionalFormatting>
  <conditionalFormatting sqref="AQ326">
    <cfRule type="expression" dxfId="6059" priority="6060">
      <formula>AW329=""</formula>
    </cfRule>
  </conditionalFormatting>
  <conditionalFormatting sqref="AM327:AQ327">
    <cfRule type="expression" dxfId="6058" priority="6059">
      <formula>AW329=""</formula>
    </cfRule>
  </conditionalFormatting>
  <conditionalFormatting sqref="AW327">
    <cfRule type="expression" dxfId="6057" priority="6058">
      <formula>AW329=""</formula>
    </cfRule>
  </conditionalFormatting>
  <conditionalFormatting sqref="AM328:AO328">
    <cfRule type="expression" dxfId="6056" priority="6057">
      <formula>AW329=""</formula>
    </cfRule>
  </conditionalFormatting>
  <conditionalFormatting sqref="AW328">
    <cfRule type="expression" dxfId="6055" priority="6056">
      <formula>AW329=""</formula>
    </cfRule>
  </conditionalFormatting>
  <conditionalFormatting sqref="AM329:AO329">
    <cfRule type="expression" dxfId="6054" priority="6055">
      <formula>AW329=""</formula>
    </cfRule>
  </conditionalFormatting>
  <conditionalFormatting sqref="AW329">
    <cfRule type="expression" dxfId="6053" priority="6054">
      <formula>AW329=""</formula>
    </cfRule>
  </conditionalFormatting>
  <conditionalFormatting sqref="AM330:AO330">
    <cfRule type="expression" dxfId="6052" priority="6053">
      <formula>AW329=""</formula>
    </cfRule>
  </conditionalFormatting>
  <conditionalFormatting sqref="AW330">
    <cfRule type="expression" dxfId="6051" priority="6052">
      <formula>AW329=""</formula>
    </cfRule>
  </conditionalFormatting>
  <conditionalFormatting sqref="AP330:AV330">
    <cfRule type="expression" dxfId="6050" priority="6051">
      <formula>AW329=""</formula>
    </cfRule>
  </conditionalFormatting>
  <conditionalFormatting sqref="AY322:BI322">
    <cfRule type="expression" dxfId="6049" priority="6044">
      <formula>BI328=""</formula>
    </cfRule>
    <cfRule type="expression" dxfId="6048" priority="6045">
      <formula>BI328=6</formula>
    </cfRule>
    <cfRule type="expression" dxfId="6047" priority="6046">
      <formula>BI328=5</formula>
    </cfRule>
    <cfRule type="expression" dxfId="6046" priority="6047">
      <formula>BI328=4</formula>
    </cfRule>
    <cfRule type="expression" dxfId="6045" priority="6048">
      <formula>BI328=3</formula>
    </cfRule>
    <cfRule type="expression" dxfId="6044" priority="6049">
      <formula>BI328=2</formula>
    </cfRule>
    <cfRule type="expression" dxfId="6043" priority="6050">
      <formula>BI328=1</formula>
    </cfRule>
  </conditionalFormatting>
  <conditionalFormatting sqref="AY323:BA323">
    <cfRule type="expression" dxfId="6042" priority="6043">
      <formula>BI329=""</formula>
    </cfRule>
  </conditionalFormatting>
  <conditionalFormatting sqref="AY324:AZ324">
    <cfRule type="expression" dxfId="6041" priority="6042">
      <formula>BI329=""</formula>
    </cfRule>
  </conditionalFormatting>
  <conditionalFormatting sqref="BA324">
    <cfRule type="expression" dxfId="6040" priority="6041">
      <formula>BI329=""</formula>
    </cfRule>
  </conditionalFormatting>
  <conditionalFormatting sqref="BB323:BH323">
    <cfRule type="expression" dxfId="6039" priority="6040">
      <formula>BI329=""</formula>
    </cfRule>
  </conditionalFormatting>
  <conditionalFormatting sqref="BI323:BI326">
    <cfRule type="expression" dxfId="6038" priority="6039">
      <formula>BI329=""</formula>
    </cfRule>
  </conditionalFormatting>
  <conditionalFormatting sqref="AY325:BB325">
    <cfRule type="expression" dxfId="6037" priority="6038">
      <formula>BI329=""</formula>
    </cfRule>
  </conditionalFormatting>
  <conditionalFormatting sqref="BC325">
    <cfRule type="expression" dxfId="6036" priority="6037">
      <formula>BI329=""</formula>
    </cfRule>
  </conditionalFormatting>
  <conditionalFormatting sqref="AY326:BB326">
    <cfRule type="expression" dxfId="6035" priority="6036">
      <formula>BI329=""</formula>
    </cfRule>
  </conditionalFormatting>
  <conditionalFormatting sqref="BC326">
    <cfRule type="expression" dxfId="6034" priority="6035">
      <formula>BI329=""</formula>
    </cfRule>
  </conditionalFormatting>
  <conditionalFormatting sqref="AY327:BC327">
    <cfRule type="expression" dxfId="6033" priority="6034">
      <formula>BI329=""</formula>
    </cfRule>
  </conditionalFormatting>
  <conditionalFormatting sqref="BI327">
    <cfRule type="expression" dxfId="6032" priority="6033">
      <formula>BI329=""</formula>
    </cfRule>
  </conditionalFormatting>
  <conditionalFormatting sqref="AY328:BA328">
    <cfRule type="expression" dxfId="6031" priority="6032">
      <formula>BI329=""</formula>
    </cfRule>
  </conditionalFormatting>
  <conditionalFormatting sqref="BI328">
    <cfRule type="expression" dxfId="6030" priority="6031">
      <formula>BI329=""</formula>
    </cfRule>
  </conditionalFormatting>
  <conditionalFormatting sqref="AY329:BA329">
    <cfRule type="expression" dxfId="6029" priority="6030">
      <formula>BI329=""</formula>
    </cfRule>
  </conditionalFormatting>
  <conditionalFormatting sqref="BI329">
    <cfRule type="expression" dxfId="6028" priority="6029">
      <formula>BI329=""</formula>
    </cfRule>
  </conditionalFormatting>
  <conditionalFormatting sqref="AY330:BA330">
    <cfRule type="expression" dxfId="6027" priority="6028">
      <formula>BI329=""</formula>
    </cfRule>
  </conditionalFormatting>
  <conditionalFormatting sqref="BI330">
    <cfRule type="expression" dxfId="6026" priority="6027">
      <formula>BI329=""</formula>
    </cfRule>
  </conditionalFormatting>
  <conditionalFormatting sqref="BB330:BH330">
    <cfRule type="expression" dxfId="6025" priority="6026">
      <formula>BI329=""</formula>
    </cfRule>
  </conditionalFormatting>
  <conditionalFormatting sqref="C332:M332">
    <cfRule type="expression" dxfId="6024" priority="6019">
      <formula>M338=""</formula>
    </cfRule>
    <cfRule type="expression" dxfId="6023" priority="6020">
      <formula>M338=6</formula>
    </cfRule>
    <cfRule type="expression" dxfId="6022" priority="6021">
      <formula>M338=5</formula>
    </cfRule>
    <cfRule type="expression" dxfId="6021" priority="6022">
      <formula>M338=4</formula>
    </cfRule>
    <cfRule type="expression" dxfId="6020" priority="6023">
      <formula>M338=3</formula>
    </cfRule>
    <cfRule type="expression" dxfId="6019" priority="6024">
      <formula>M338=2</formula>
    </cfRule>
    <cfRule type="expression" dxfId="6018" priority="6025">
      <formula>M338=1</formula>
    </cfRule>
  </conditionalFormatting>
  <conditionalFormatting sqref="C333:E333">
    <cfRule type="expression" dxfId="6017" priority="6018">
      <formula>M339=""</formula>
    </cfRule>
  </conditionalFormatting>
  <conditionalFormatting sqref="C334:D334">
    <cfRule type="expression" dxfId="6016" priority="6017">
      <formula>M339=""</formula>
    </cfRule>
  </conditionalFormatting>
  <conditionalFormatting sqref="E334">
    <cfRule type="expression" dxfId="6015" priority="6016">
      <formula>M339=""</formula>
    </cfRule>
  </conditionalFormatting>
  <conditionalFormatting sqref="F333:L333">
    <cfRule type="expression" dxfId="6014" priority="6015">
      <formula>M339=""</formula>
    </cfRule>
  </conditionalFormatting>
  <conditionalFormatting sqref="M333:M336">
    <cfRule type="expression" dxfId="6013" priority="6014">
      <formula>M339=""</formula>
    </cfRule>
  </conditionalFormatting>
  <conditionalFormatting sqref="C335:F335">
    <cfRule type="expression" dxfId="6012" priority="6013">
      <formula>M339=""</formula>
    </cfRule>
  </conditionalFormatting>
  <conditionalFormatting sqref="G335">
    <cfRule type="expression" dxfId="6011" priority="6012">
      <formula>M339=""</formula>
    </cfRule>
  </conditionalFormatting>
  <conditionalFormatting sqref="C336:F336">
    <cfRule type="expression" dxfId="6010" priority="6011">
      <formula>M339=""</formula>
    </cfRule>
  </conditionalFormatting>
  <conditionalFormatting sqref="G336">
    <cfRule type="expression" dxfId="6009" priority="6010">
      <formula>M339=""</formula>
    </cfRule>
  </conditionalFormatting>
  <conditionalFormatting sqref="C337:G337">
    <cfRule type="expression" dxfId="6008" priority="6009">
      <formula>M339=""</formula>
    </cfRule>
  </conditionalFormatting>
  <conditionalFormatting sqref="M337">
    <cfRule type="expression" dxfId="6007" priority="6008">
      <formula>M339=""</formula>
    </cfRule>
  </conditionalFormatting>
  <conditionalFormatting sqref="C338:E338">
    <cfRule type="expression" dxfId="6006" priority="6007">
      <formula>M339=""</formula>
    </cfRule>
  </conditionalFormatting>
  <conditionalFormatting sqref="M338">
    <cfRule type="expression" dxfId="6005" priority="6006">
      <formula>M339=""</formula>
    </cfRule>
  </conditionalFormatting>
  <conditionalFormatting sqref="C339:E339">
    <cfRule type="expression" dxfId="6004" priority="6005">
      <formula>M339=""</formula>
    </cfRule>
  </conditionalFormatting>
  <conditionalFormatting sqref="M339">
    <cfRule type="expression" dxfId="6003" priority="6004">
      <formula>M339=""</formula>
    </cfRule>
  </conditionalFormatting>
  <conditionalFormatting sqref="C340:E340">
    <cfRule type="expression" dxfId="6002" priority="6003">
      <formula>M339=""</formula>
    </cfRule>
  </conditionalFormatting>
  <conditionalFormatting sqref="M340">
    <cfRule type="expression" dxfId="6001" priority="6002">
      <formula>M339=""</formula>
    </cfRule>
  </conditionalFormatting>
  <conditionalFormatting sqref="F340:L340">
    <cfRule type="expression" dxfId="6000" priority="6001">
      <formula>M339=""</formula>
    </cfRule>
  </conditionalFormatting>
  <conditionalFormatting sqref="O332:Y332">
    <cfRule type="expression" dxfId="5999" priority="5994">
      <formula>Y338=""</formula>
    </cfRule>
    <cfRule type="expression" dxfId="5998" priority="5995">
      <formula>Y338=6</formula>
    </cfRule>
    <cfRule type="expression" dxfId="5997" priority="5996">
      <formula>Y338=5</formula>
    </cfRule>
    <cfRule type="expression" dxfId="5996" priority="5997">
      <formula>Y338=4</formula>
    </cfRule>
    <cfRule type="expression" dxfId="5995" priority="5998">
      <formula>Y338=3</formula>
    </cfRule>
    <cfRule type="expression" dxfId="5994" priority="5999">
      <formula>Y338=2</formula>
    </cfRule>
    <cfRule type="expression" dxfId="5993" priority="6000">
      <formula>Y338=1</formula>
    </cfRule>
  </conditionalFormatting>
  <conditionalFormatting sqref="O333:Q333">
    <cfRule type="expression" dxfId="5992" priority="5993">
      <formula>Y339=""</formula>
    </cfRule>
  </conditionalFormatting>
  <conditionalFormatting sqref="O334:P334">
    <cfRule type="expression" dxfId="5991" priority="5992">
      <formula>Y339=""</formula>
    </cfRule>
  </conditionalFormatting>
  <conditionalFormatting sqref="Q334">
    <cfRule type="expression" dxfId="5990" priority="5991">
      <formula>Y339=""</formula>
    </cfRule>
  </conditionalFormatting>
  <conditionalFormatting sqref="R333:X333">
    <cfRule type="expression" dxfId="5989" priority="5990">
      <formula>Y339=""</formula>
    </cfRule>
  </conditionalFormatting>
  <conditionalFormatting sqref="Y333:Y336">
    <cfRule type="expression" dxfId="5988" priority="5989">
      <formula>Y339=""</formula>
    </cfRule>
  </conditionalFormatting>
  <conditionalFormatting sqref="O335:R335">
    <cfRule type="expression" dxfId="5987" priority="5988">
      <formula>Y339=""</formula>
    </cfRule>
  </conditionalFormatting>
  <conditionalFormatting sqref="S335">
    <cfRule type="expression" dxfId="5986" priority="5987">
      <formula>Y339=""</formula>
    </cfRule>
  </conditionalFormatting>
  <conditionalFormatting sqref="O336:R336">
    <cfRule type="expression" dxfId="5985" priority="5986">
      <formula>Y339=""</formula>
    </cfRule>
  </conditionalFormatting>
  <conditionalFormatting sqref="S336">
    <cfRule type="expression" dxfId="5984" priority="5985">
      <formula>Y339=""</formula>
    </cfRule>
  </conditionalFormatting>
  <conditionalFormatting sqref="O337:S337">
    <cfRule type="expression" dxfId="5983" priority="5984">
      <formula>Y339=""</formula>
    </cfRule>
  </conditionalFormatting>
  <conditionalFormatting sqref="Y337">
    <cfRule type="expression" dxfId="5982" priority="5983">
      <formula>Y339=""</formula>
    </cfRule>
  </conditionalFormatting>
  <conditionalFormatting sqref="O338:Q338">
    <cfRule type="expression" dxfId="5981" priority="5982">
      <formula>Y339=""</formula>
    </cfRule>
  </conditionalFormatting>
  <conditionalFormatting sqref="Y338">
    <cfRule type="expression" dxfId="5980" priority="5981">
      <formula>Y339=""</formula>
    </cfRule>
  </conditionalFormatting>
  <conditionalFormatting sqref="O339:Q339">
    <cfRule type="expression" dxfId="5979" priority="5980">
      <formula>Y339=""</formula>
    </cfRule>
  </conditionalFormatting>
  <conditionalFormatting sqref="Y339">
    <cfRule type="expression" dxfId="5978" priority="5979">
      <formula>Y339=""</formula>
    </cfRule>
  </conditionalFormatting>
  <conditionalFormatting sqref="O340:Q340">
    <cfRule type="expression" dxfId="5977" priority="5978">
      <formula>Y339=""</formula>
    </cfRule>
  </conditionalFormatting>
  <conditionalFormatting sqref="Y340">
    <cfRule type="expression" dxfId="5976" priority="5977">
      <formula>Y339=""</formula>
    </cfRule>
  </conditionalFormatting>
  <conditionalFormatting sqref="R340:X340">
    <cfRule type="expression" dxfId="5975" priority="5976">
      <formula>Y339=""</formula>
    </cfRule>
  </conditionalFormatting>
  <conditionalFormatting sqref="AA332:AK332">
    <cfRule type="expression" dxfId="5974" priority="5969">
      <formula>AK338=""</formula>
    </cfRule>
    <cfRule type="expression" dxfId="5973" priority="5970">
      <formula>AK338=6</formula>
    </cfRule>
    <cfRule type="expression" dxfId="5972" priority="5971">
      <formula>AK338=5</formula>
    </cfRule>
    <cfRule type="expression" dxfId="5971" priority="5972">
      <formula>AK338=4</formula>
    </cfRule>
    <cfRule type="expression" dxfId="5970" priority="5973">
      <formula>AK338=3</formula>
    </cfRule>
    <cfRule type="expression" dxfId="5969" priority="5974">
      <formula>AK338=2</formula>
    </cfRule>
    <cfRule type="expression" dxfId="5968" priority="5975">
      <formula>AK338=1</formula>
    </cfRule>
  </conditionalFormatting>
  <conditionalFormatting sqref="AA333:AC333">
    <cfRule type="expression" dxfId="5967" priority="5968">
      <formula>AK339=""</formula>
    </cfRule>
  </conditionalFormatting>
  <conditionalFormatting sqref="AA334:AB334">
    <cfRule type="expression" dxfId="5966" priority="5967">
      <formula>AK339=""</formula>
    </cfRule>
  </conditionalFormatting>
  <conditionalFormatting sqref="AC334">
    <cfRule type="expression" dxfId="5965" priority="5966">
      <formula>AK339=""</formula>
    </cfRule>
  </conditionalFormatting>
  <conditionalFormatting sqref="AD333:AJ333">
    <cfRule type="expression" dxfId="5964" priority="5965">
      <formula>AK339=""</formula>
    </cfRule>
  </conditionalFormatting>
  <conditionalFormatting sqref="AK333:AK336">
    <cfRule type="expression" dxfId="5963" priority="5964">
      <formula>AK339=""</formula>
    </cfRule>
  </conditionalFormatting>
  <conditionalFormatting sqref="AA335:AD335">
    <cfRule type="expression" dxfId="5962" priority="5963">
      <formula>AK339=""</formula>
    </cfRule>
  </conditionalFormatting>
  <conditionalFormatting sqref="AE335">
    <cfRule type="expression" dxfId="5961" priority="5962">
      <formula>AK339=""</formula>
    </cfRule>
  </conditionalFormatting>
  <conditionalFormatting sqref="AA336:AD336">
    <cfRule type="expression" dxfId="5960" priority="5961">
      <formula>AK339=""</formula>
    </cfRule>
  </conditionalFormatting>
  <conditionalFormatting sqref="AE336">
    <cfRule type="expression" dxfId="5959" priority="5960">
      <formula>AK339=""</formula>
    </cfRule>
  </conditionalFormatting>
  <conditionalFormatting sqref="AA337:AE337">
    <cfRule type="expression" dxfId="5958" priority="5959">
      <formula>AK339=""</formula>
    </cfRule>
  </conditionalFormatting>
  <conditionalFormatting sqref="AK337">
    <cfRule type="expression" dxfId="5957" priority="5958">
      <formula>AK339=""</formula>
    </cfRule>
  </conditionalFormatting>
  <conditionalFormatting sqref="AA338:AC338">
    <cfRule type="expression" dxfId="5956" priority="5957">
      <formula>AK339=""</formula>
    </cfRule>
  </conditionalFormatting>
  <conditionalFormatting sqref="AK338">
    <cfRule type="expression" dxfId="5955" priority="5956">
      <formula>AK339=""</formula>
    </cfRule>
  </conditionalFormatting>
  <conditionalFormatting sqref="AA339:AC339">
    <cfRule type="expression" dxfId="5954" priority="5955">
      <formula>AK339=""</formula>
    </cfRule>
  </conditionalFormatting>
  <conditionalFormatting sqref="AK339">
    <cfRule type="expression" dxfId="5953" priority="5954">
      <formula>AK339=""</formula>
    </cfRule>
  </conditionalFormatting>
  <conditionalFormatting sqref="AA340:AC340">
    <cfRule type="expression" dxfId="5952" priority="5953">
      <formula>AK339=""</formula>
    </cfRule>
  </conditionalFormatting>
  <conditionalFormatting sqref="AK340">
    <cfRule type="expression" dxfId="5951" priority="5952">
      <formula>AK339=""</formula>
    </cfRule>
  </conditionalFormatting>
  <conditionalFormatting sqref="AD340:AJ340">
    <cfRule type="expression" dxfId="5950" priority="5951">
      <formula>AK339=""</formula>
    </cfRule>
  </conditionalFormatting>
  <conditionalFormatting sqref="AM332:AW332">
    <cfRule type="expression" dxfId="5949" priority="5944">
      <formula>AW338=""</formula>
    </cfRule>
    <cfRule type="expression" dxfId="5948" priority="5945">
      <formula>AW338=6</formula>
    </cfRule>
    <cfRule type="expression" dxfId="5947" priority="5946">
      <formula>AW338=5</formula>
    </cfRule>
    <cfRule type="expression" dxfId="5946" priority="5947">
      <formula>AW338=4</formula>
    </cfRule>
    <cfRule type="expression" dxfId="5945" priority="5948">
      <formula>AW338=3</formula>
    </cfRule>
    <cfRule type="expression" dxfId="5944" priority="5949">
      <formula>AW338=2</formula>
    </cfRule>
    <cfRule type="expression" dxfId="5943" priority="5950">
      <formula>AW338=1</formula>
    </cfRule>
  </conditionalFormatting>
  <conditionalFormatting sqref="AM333:AO333">
    <cfRule type="expression" dxfId="5942" priority="5943">
      <formula>AW339=""</formula>
    </cfRule>
  </conditionalFormatting>
  <conditionalFormatting sqref="AM334:AN334">
    <cfRule type="expression" dxfId="5941" priority="5942">
      <formula>AW339=""</formula>
    </cfRule>
  </conditionalFormatting>
  <conditionalFormatting sqref="AO334">
    <cfRule type="expression" dxfId="5940" priority="5941">
      <formula>AW339=""</formula>
    </cfRule>
  </conditionalFormatting>
  <conditionalFormatting sqref="AP333:AV333">
    <cfRule type="expression" dxfId="5939" priority="5940">
      <formula>AW339=""</formula>
    </cfRule>
  </conditionalFormatting>
  <conditionalFormatting sqref="AW333:AW336">
    <cfRule type="expression" dxfId="5938" priority="5939">
      <formula>AW339=""</formula>
    </cfRule>
  </conditionalFormatting>
  <conditionalFormatting sqref="AM335:AP335">
    <cfRule type="expression" dxfId="5937" priority="5938">
      <formula>AW339=""</formula>
    </cfRule>
  </conditionalFormatting>
  <conditionalFormatting sqref="AQ335">
    <cfRule type="expression" dxfId="5936" priority="5937">
      <formula>AW339=""</formula>
    </cfRule>
  </conditionalFormatting>
  <conditionalFormatting sqref="AM336:AP336">
    <cfRule type="expression" dxfId="5935" priority="5936">
      <formula>AW339=""</formula>
    </cfRule>
  </conditionalFormatting>
  <conditionalFormatting sqref="AQ336">
    <cfRule type="expression" dxfId="5934" priority="5935">
      <formula>AW339=""</formula>
    </cfRule>
  </conditionalFormatting>
  <conditionalFormatting sqref="AM337:AQ337">
    <cfRule type="expression" dxfId="5933" priority="5934">
      <formula>AW339=""</formula>
    </cfRule>
  </conditionalFormatting>
  <conditionalFormatting sqref="AW337">
    <cfRule type="expression" dxfId="5932" priority="5933">
      <formula>AW339=""</formula>
    </cfRule>
  </conditionalFormatting>
  <conditionalFormatting sqref="AM338:AO338">
    <cfRule type="expression" dxfId="5931" priority="5932">
      <formula>AW339=""</formula>
    </cfRule>
  </conditionalFormatting>
  <conditionalFormatting sqref="AW338">
    <cfRule type="expression" dxfId="5930" priority="5931">
      <formula>AW339=""</formula>
    </cfRule>
  </conditionalFormatting>
  <conditionalFormatting sqref="AM339:AO339">
    <cfRule type="expression" dxfId="5929" priority="5930">
      <formula>AW339=""</formula>
    </cfRule>
  </conditionalFormatting>
  <conditionalFormatting sqref="AW339">
    <cfRule type="expression" dxfId="5928" priority="5929">
      <formula>AW339=""</formula>
    </cfRule>
  </conditionalFormatting>
  <conditionalFormatting sqref="AM340:AO340">
    <cfRule type="expression" dxfId="5927" priority="5928">
      <formula>AW339=""</formula>
    </cfRule>
  </conditionalFormatting>
  <conditionalFormatting sqref="AW340">
    <cfRule type="expression" dxfId="5926" priority="5927">
      <formula>AW339=""</formula>
    </cfRule>
  </conditionalFormatting>
  <conditionalFormatting sqref="AP340:AV340">
    <cfRule type="expression" dxfId="5925" priority="5926">
      <formula>AW339=""</formula>
    </cfRule>
  </conditionalFormatting>
  <conditionalFormatting sqref="AY332:BI332">
    <cfRule type="expression" dxfId="5924" priority="5919">
      <formula>BI338=""</formula>
    </cfRule>
    <cfRule type="expression" dxfId="5923" priority="5920">
      <formula>BI338=6</formula>
    </cfRule>
    <cfRule type="expression" dxfId="5922" priority="5921">
      <formula>BI338=5</formula>
    </cfRule>
    <cfRule type="expression" dxfId="5921" priority="5922">
      <formula>BI338=4</formula>
    </cfRule>
    <cfRule type="expression" dxfId="5920" priority="5923">
      <formula>BI338=3</formula>
    </cfRule>
    <cfRule type="expression" dxfId="5919" priority="5924">
      <formula>BI338=2</formula>
    </cfRule>
    <cfRule type="expression" dxfId="5918" priority="5925">
      <formula>BI338=1</formula>
    </cfRule>
  </conditionalFormatting>
  <conditionalFormatting sqref="AY333:BA333">
    <cfRule type="expression" dxfId="5917" priority="5918">
      <formula>BI339=""</formula>
    </cfRule>
  </conditionalFormatting>
  <conditionalFormatting sqref="AY334:AZ334">
    <cfRule type="expression" dxfId="5916" priority="5917">
      <formula>BI339=""</formula>
    </cfRule>
  </conditionalFormatting>
  <conditionalFormatting sqref="BA334">
    <cfRule type="expression" dxfId="5915" priority="5916">
      <formula>BI339=""</formula>
    </cfRule>
  </conditionalFormatting>
  <conditionalFormatting sqref="BB333:BH333">
    <cfRule type="expression" dxfId="5914" priority="5915">
      <formula>BI339=""</formula>
    </cfRule>
  </conditionalFormatting>
  <conditionalFormatting sqref="BI333:BI336">
    <cfRule type="expression" dxfId="5913" priority="5914">
      <formula>BI339=""</formula>
    </cfRule>
  </conditionalFormatting>
  <conditionalFormatting sqref="AY335:BB335">
    <cfRule type="expression" dxfId="5912" priority="5913">
      <formula>BI339=""</formula>
    </cfRule>
  </conditionalFormatting>
  <conditionalFormatting sqref="BC335">
    <cfRule type="expression" dxfId="5911" priority="5912">
      <formula>BI339=""</formula>
    </cfRule>
  </conditionalFormatting>
  <conditionalFormatting sqref="AY336:BB336">
    <cfRule type="expression" dxfId="5910" priority="5911">
      <formula>BI339=""</formula>
    </cfRule>
  </conditionalFormatting>
  <conditionalFormatting sqref="BC336">
    <cfRule type="expression" dxfId="5909" priority="5910">
      <formula>BI339=""</formula>
    </cfRule>
  </conditionalFormatting>
  <conditionalFormatting sqref="AY337:BC337">
    <cfRule type="expression" dxfId="5908" priority="5909">
      <formula>BI339=""</formula>
    </cfRule>
  </conditionalFormatting>
  <conditionalFormatting sqref="BI337">
    <cfRule type="expression" dxfId="5907" priority="5908">
      <formula>BI339=""</formula>
    </cfRule>
  </conditionalFormatting>
  <conditionalFormatting sqref="AY338:BA338">
    <cfRule type="expression" dxfId="5906" priority="5907">
      <formula>BI339=""</formula>
    </cfRule>
  </conditionalFormatting>
  <conditionalFormatting sqref="BI338">
    <cfRule type="expression" dxfId="5905" priority="5906">
      <formula>BI339=""</formula>
    </cfRule>
  </conditionalFormatting>
  <conditionalFormatting sqref="AY339:BA339">
    <cfRule type="expression" dxfId="5904" priority="5905">
      <formula>BI339=""</formula>
    </cfRule>
  </conditionalFormatting>
  <conditionalFormatting sqref="BI339">
    <cfRule type="expression" dxfId="5903" priority="5904">
      <formula>BI339=""</formula>
    </cfRule>
  </conditionalFormatting>
  <conditionalFormatting sqref="AY340:BA340">
    <cfRule type="expression" dxfId="5902" priority="5903">
      <formula>BI339=""</formula>
    </cfRule>
  </conditionalFormatting>
  <conditionalFormatting sqref="BI340">
    <cfRule type="expression" dxfId="5901" priority="5902">
      <formula>BI339=""</formula>
    </cfRule>
  </conditionalFormatting>
  <conditionalFormatting sqref="BB340:BH340">
    <cfRule type="expression" dxfId="5900" priority="5901">
      <formula>BI339=""</formula>
    </cfRule>
  </conditionalFormatting>
  <conditionalFormatting sqref="C342:M342">
    <cfRule type="expression" dxfId="5899" priority="5894">
      <formula>M348=""</formula>
    </cfRule>
    <cfRule type="expression" dxfId="5898" priority="5895">
      <formula>M348=6</formula>
    </cfRule>
    <cfRule type="expression" dxfId="5897" priority="5896">
      <formula>M348=5</formula>
    </cfRule>
    <cfRule type="expression" dxfId="5896" priority="5897">
      <formula>M348=4</formula>
    </cfRule>
    <cfRule type="expression" dxfId="5895" priority="5898">
      <formula>M348=3</formula>
    </cfRule>
    <cfRule type="expression" dxfId="5894" priority="5899">
      <formula>M348=2</formula>
    </cfRule>
    <cfRule type="expression" dxfId="5893" priority="5900">
      <formula>M348=1</formula>
    </cfRule>
  </conditionalFormatting>
  <conditionalFormatting sqref="C343:E343">
    <cfRule type="expression" dxfId="5892" priority="5893">
      <formula>M349=""</formula>
    </cfRule>
  </conditionalFormatting>
  <conditionalFormatting sqref="C344:D344">
    <cfRule type="expression" dxfId="5891" priority="5892">
      <formula>M349=""</formula>
    </cfRule>
  </conditionalFormatting>
  <conditionalFormatting sqref="E344">
    <cfRule type="expression" dxfId="5890" priority="5891">
      <formula>M349=""</formula>
    </cfRule>
  </conditionalFormatting>
  <conditionalFormatting sqref="F343:L343">
    <cfRule type="expression" dxfId="5889" priority="5890">
      <formula>M349=""</formula>
    </cfRule>
  </conditionalFormatting>
  <conditionalFormatting sqref="M343:M346">
    <cfRule type="expression" dxfId="5888" priority="5889">
      <formula>M349=""</formula>
    </cfRule>
  </conditionalFormatting>
  <conditionalFormatting sqref="C345:F345">
    <cfRule type="expression" dxfId="5887" priority="5888">
      <formula>M349=""</formula>
    </cfRule>
  </conditionalFormatting>
  <conditionalFormatting sqref="G345">
    <cfRule type="expression" dxfId="5886" priority="5887">
      <formula>M349=""</formula>
    </cfRule>
  </conditionalFormatting>
  <conditionalFormatting sqref="C346:F346">
    <cfRule type="expression" dxfId="5885" priority="5886">
      <formula>M349=""</formula>
    </cfRule>
  </conditionalFormatting>
  <conditionalFormatting sqref="G346">
    <cfRule type="expression" dxfId="5884" priority="5885">
      <formula>M349=""</formula>
    </cfRule>
  </conditionalFormatting>
  <conditionalFormatting sqref="C347:G347">
    <cfRule type="expression" dxfId="5883" priority="5884">
      <formula>M349=""</formula>
    </cfRule>
  </conditionalFormatting>
  <conditionalFormatting sqref="M347">
    <cfRule type="expression" dxfId="5882" priority="5883">
      <formula>M349=""</formula>
    </cfRule>
  </conditionalFormatting>
  <conditionalFormatting sqref="C348:E348">
    <cfRule type="expression" dxfId="5881" priority="5882">
      <formula>M349=""</formula>
    </cfRule>
  </conditionalFormatting>
  <conditionalFormatting sqref="M348">
    <cfRule type="expression" dxfId="5880" priority="5881">
      <formula>M349=""</formula>
    </cfRule>
  </conditionalFormatting>
  <conditionalFormatting sqref="C349:E349">
    <cfRule type="expression" dxfId="5879" priority="5880">
      <formula>M349=""</formula>
    </cfRule>
  </conditionalFormatting>
  <conditionalFormatting sqref="M349">
    <cfRule type="expression" dxfId="5878" priority="5879">
      <formula>M349=""</formula>
    </cfRule>
  </conditionalFormatting>
  <conditionalFormatting sqref="C350:E350">
    <cfRule type="expression" dxfId="5877" priority="5878">
      <formula>M349=""</formula>
    </cfRule>
  </conditionalFormatting>
  <conditionalFormatting sqref="M350">
    <cfRule type="expression" dxfId="5876" priority="5877">
      <formula>M349=""</formula>
    </cfRule>
  </conditionalFormatting>
  <conditionalFormatting sqref="F350:L350">
    <cfRule type="expression" dxfId="5875" priority="5876">
      <formula>M349=""</formula>
    </cfRule>
  </conditionalFormatting>
  <conditionalFormatting sqref="C352:M352">
    <cfRule type="expression" dxfId="5874" priority="5869">
      <formula>M358=""</formula>
    </cfRule>
    <cfRule type="expression" dxfId="5873" priority="5870">
      <formula>M358=6</formula>
    </cfRule>
    <cfRule type="expression" dxfId="5872" priority="5871">
      <formula>M358=5</formula>
    </cfRule>
    <cfRule type="expression" dxfId="5871" priority="5872">
      <formula>M358=4</formula>
    </cfRule>
    <cfRule type="expression" dxfId="5870" priority="5873">
      <formula>M358=3</formula>
    </cfRule>
    <cfRule type="expression" dxfId="5869" priority="5874">
      <formula>M358=2</formula>
    </cfRule>
    <cfRule type="expression" dxfId="5868" priority="5875">
      <formula>M358=1</formula>
    </cfRule>
  </conditionalFormatting>
  <conditionalFormatting sqref="C353:E353">
    <cfRule type="expression" dxfId="5867" priority="5868">
      <formula>M359=""</formula>
    </cfRule>
  </conditionalFormatting>
  <conditionalFormatting sqref="C354:D354">
    <cfRule type="expression" dxfId="5866" priority="5867">
      <formula>M359=""</formula>
    </cfRule>
  </conditionalFormatting>
  <conditionalFormatting sqref="E354">
    <cfRule type="expression" dxfId="5865" priority="5866">
      <formula>M359=""</formula>
    </cfRule>
  </conditionalFormatting>
  <conditionalFormatting sqref="F353:L353">
    <cfRule type="expression" dxfId="5864" priority="5865">
      <formula>M359=""</formula>
    </cfRule>
  </conditionalFormatting>
  <conditionalFormatting sqref="M353:M356">
    <cfRule type="expression" dxfId="5863" priority="5864">
      <formula>M359=""</formula>
    </cfRule>
  </conditionalFormatting>
  <conditionalFormatting sqref="C355:F355">
    <cfRule type="expression" dxfId="5862" priority="5863">
      <formula>M359=""</formula>
    </cfRule>
  </conditionalFormatting>
  <conditionalFormatting sqref="G355">
    <cfRule type="expression" dxfId="5861" priority="5862">
      <formula>M359=""</formula>
    </cfRule>
  </conditionalFormatting>
  <conditionalFormatting sqref="C356:F356">
    <cfRule type="expression" dxfId="5860" priority="5861">
      <formula>M359=""</formula>
    </cfRule>
  </conditionalFormatting>
  <conditionalFormatting sqref="G356">
    <cfRule type="expression" dxfId="5859" priority="5860">
      <formula>M359=""</formula>
    </cfRule>
  </conditionalFormatting>
  <conditionalFormatting sqref="C357:G357">
    <cfRule type="expression" dxfId="5858" priority="5859">
      <formula>M359=""</formula>
    </cfRule>
  </conditionalFormatting>
  <conditionalFormatting sqref="M357">
    <cfRule type="expression" dxfId="5857" priority="5858">
      <formula>M359=""</formula>
    </cfRule>
  </conditionalFormatting>
  <conditionalFormatting sqref="C358:E358">
    <cfRule type="expression" dxfId="5856" priority="5857">
      <formula>M359=""</formula>
    </cfRule>
  </conditionalFormatting>
  <conditionalFormatting sqref="M358">
    <cfRule type="expression" dxfId="5855" priority="5856">
      <formula>M359=""</formula>
    </cfRule>
  </conditionalFormatting>
  <conditionalFormatting sqref="C359:E359">
    <cfRule type="expression" dxfId="5854" priority="5855">
      <formula>M359=""</formula>
    </cfRule>
  </conditionalFormatting>
  <conditionalFormatting sqref="M359">
    <cfRule type="expression" dxfId="5853" priority="5854">
      <formula>M359=""</formula>
    </cfRule>
  </conditionalFormatting>
  <conditionalFormatting sqref="C360:E360">
    <cfRule type="expression" dxfId="5852" priority="5853">
      <formula>M359=""</formula>
    </cfRule>
  </conditionalFormatting>
  <conditionalFormatting sqref="M360">
    <cfRule type="expression" dxfId="5851" priority="5852">
      <formula>M359=""</formula>
    </cfRule>
  </conditionalFormatting>
  <conditionalFormatting sqref="F360:L360">
    <cfRule type="expression" dxfId="5850" priority="5851">
      <formula>M359=""</formula>
    </cfRule>
  </conditionalFormatting>
  <conditionalFormatting sqref="C362:M362">
    <cfRule type="expression" dxfId="5849" priority="5844">
      <formula>M368=""</formula>
    </cfRule>
    <cfRule type="expression" dxfId="5848" priority="5845">
      <formula>M368=6</formula>
    </cfRule>
    <cfRule type="expression" dxfId="5847" priority="5846">
      <formula>M368=5</formula>
    </cfRule>
    <cfRule type="expression" dxfId="5846" priority="5847">
      <formula>M368=4</formula>
    </cfRule>
    <cfRule type="expression" dxfId="5845" priority="5848">
      <formula>M368=3</formula>
    </cfRule>
    <cfRule type="expression" dxfId="5844" priority="5849">
      <formula>M368=2</formula>
    </cfRule>
    <cfRule type="expression" dxfId="5843" priority="5850">
      <formula>M368=1</formula>
    </cfRule>
  </conditionalFormatting>
  <conditionalFormatting sqref="C363:E363">
    <cfRule type="expression" dxfId="5842" priority="5843">
      <formula>M369=""</formula>
    </cfRule>
  </conditionalFormatting>
  <conditionalFormatting sqref="C364:D364">
    <cfRule type="expression" dxfId="5841" priority="5842">
      <formula>M369=""</formula>
    </cfRule>
  </conditionalFormatting>
  <conditionalFormatting sqref="E364">
    <cfRule type="expression" dxfId="5840" priority="5841">
      <formula>M369=""</formula>
    </cfRule>
  </conditionalFormatting>
  <conditionalFormatting sqref="F363:L363">
    <cfRule type="expression" dxfId="5839" priority="5840">
      <formula>M369=""</formula>
    </cfRule>
  </conditionalFormatting>
  <conditionalFormatting sqref="M363:M366">
    <cfRule type="expression" dxfId="5838" priority="5839">
      <formula>M369=""</formula>
    </cfRule>
  </conditionalFormatting>
  <conditionalFormatting sqref="C365:F365">
    <cfRule type="expression" dxfId="5837" priority="5838">
      <formula>M369=""</formula>
    </cfRule>
  </conditionalFormatting>
  <conditionalFormatting sqref="G365">
    <cfRule type="expression" dxfId="5836" priority="5837">
      <formula>M369=""</formula>
    </cfRule>
  </conditionalFormatting>
  <conditionalFormatting sqref="C366:F366">
    <cfRule type="expression" dxfId="5835" priority="5836">
      <formula>M369=""</formula>
    </cfRule>
  </conditionalFormatting>
  <conditionalFormatting sqref="G366">
    <cfRule type="expression" dxfId="5834" priority="5835">
      <formula>M369=""</formula>
    </cfRule>
  </conditionalFormatting>
  <conditionalFormatting sqref="C367:G367">
    <cfRule type="expression" dxfId="5833" priority="5834">
      <formula>M369=""</formula>
    </cfRule>
  </conditionalFormatting>
  <conditionalFormatting sqref="M367">
    <cfRule type="expression" dxfId="5832" priority="5833">
      <formula>M369=""</formula>
    </cfRule>
  </conditionalFormatting>
  <conditionalFormatting sqref="C368:E368">
    <cfRule type="expression" dxfId="5831" priority="5832">
      <formula>M369=""</formula>
    </cfRule>
  </conditionalFormatting>
  <conditionalFormatting sqref="M368">
    <cfRule type="expression" dxfId="5830" priority="5831">
      <formula>M369=""</formula>
    </cfRule>
  </conditionalFormatting>
  <conditionalFormatting sqref="C369:E369">
    <cfRule type="expression" dxfId="5829" priority="5830">
      <formula>M369=""</formula>
    </cfRule>
  </conditionalFormatting>
  <conditionalFormatting sqref="M369">
    <cfRule type="expression" dxfId="5828" priority="5829">
      <formula>M369=""</formula>
    </cfRule>
  </conditionalFormatting>
  <conditionalFormatting sqref="C370:E370">
    <cfRule type="expression" dxfId="5827" priority="5828">
      <formula>M369=""</formula>
    </cfRule>
  </conditionalFormatting>
  <conditionalFormatting sqref="M370">
    <cfRule type="expression" dxfId="5826" priority="5827">
      <formula>M369=""</formula>
    </cfRule>
  </conditionalFormatting>
  <conditionalFormatting sqref="F370:L370">
    <cfRule type="expression" dxfId="5825" priority="5826">
      <formula>M369=""</formula>
    </cfRule>
  </conditionalFormatting>
  <conditionalFormatting sqref="O342:Y342">
    <cfRule type="expression" dxfId="5824" priority="5819">
      <formula>Y348=""</formula>
    </cfRule>
    <cfRule type="expression" dxfId="5823" priority="5820">
      <formula>Y348=6</formula>
    </cfRule>
    <cfRule type="expression" dxfId="5822" priority="5821">
      <formula>Y348=5</formula>
    </cfRule>
    <cfRule type="expression" dxfId="5821" priority="5822">
      <formula>Y348=4</formula>
    </cfRule>
    <cfRule type="expression" dxfId="5820" priority="5823">
      <formula>Y348=3</formula>
    </cfRule>
    <cfRule type="expression" dxfId="5819" priority="5824">
      <formula>Y348=2</formula>
    </cfRule>
    <cfRule type="expression" dxfId="5818" priority="5825">
      <formula>Y348=1</formula>
    </cfRule>
  </conditionalFormatting>
  <conditionalFormatting sqref="O343:Q343">
    <cfRule type="expression" dxfId="5817" priority="5818">
      <formula>Y349=""</formula>
    </cfRule>
  </conditionalFormatting>
  <conditionalFormatting sqref="O344:P344">
    <cfRule type="expression" dxfId="5816" priority="5817">
      <formula>Y349=""</formula>
    </cfRule>
  </conditionalFormatting>
  <conditionalFormatting sqref="Q344">
    <cfRule type="expression" dxfId="5815" priority="5816">
      <formula>Y349=""</formula>
    </cfRule>
  </conditionalFormatting>
  <conditionalFormatting sqref="R343:X343">
    <cfRule type="expression" dxfId="5814" priority="5815">
      <formula>Y349=""</formula>
    </cfRule>
  </conditionalFormatting>
  <conditionalFormatting sqref="Y343:Y346">
    <cfRule type="expression" dxfId="5813" priority="5814">
      <formula>Y349=""</formula>
    </cfRule>
  </conditionalFormatting>
  <conditionalFormatting sqref="O345:R345">
    <cfRule type="expression" dxfId="5812" priority="5813">
      <formula>Y349=""</formula>
    </cfRule>
  </conditionalFormatting>
  <conditionalFormatting sqref="S345">
    <cfRule type="expression" dxfId="5811" priority="5812">
      <formula>Y349=""</formula>
    </cfRule>
  </conditionalFormatting>
  <conditionalFormatting sqref="O346:R346">
    <cfRule type="expression" dxfId="5810" priority="5811">
      <formula>Y349=""</formula>
    </cfRule>
  </conditionalFormatting>
  <conditionalFormatting sqref="S346">
    <cfRule type="expression" dxfId="5809" priority="5810">
      <formula>Y349=""</formula>
    </cfRule>
  </conditionalFormatting>
  <conditionalFormatting sqref="O347:S347">
    <cfRule type="expression" dxfId="5808" priority="5809">
      <formula>Y349=""</formula>
    </cfRule>
  </conditionalFormatting>
  <conditionalFormatting sqref="Y347">
    <cfRule type="expression" dxfId="5807" priority="5808">
      <formula>Y349=""</formula>
    </cfRule>
  </conditionalFormatting>
  <conditionalFormatting sqref="O348:Q348">
    <cfRule type="expression" dxfId="5806" priority="5807">
      <formula>Y349=""</formula>
    </cfRule>
  </conditionalFormatting>
  <conditionalFormatting sqref="Y348">
    <cfRule type="expression" dxfId="5805" priority="5806">
      <formula>Y349=""</formula>
    </cfRule>
  </conditionalFormatting>
  <conditionalFormatting sqref="O349:Q349">
    <cfRule type="expression" dxfId="5804" priority="5805">
      <formula>Y349=""</formula>
    </cfRule>
  </conditionalFormatting>
  <conditionalFormatting sqref="Y349">
    <cfRule type="expression" dxfId="5803" priority="5804">
      <formula>Y349=""</formula>
    </cfRule>
  </conditionalFormatting>
  <conditionalFormatting sqref="O350:Q350">
    <cfRule type="expression" dxfId="5802" priority="5803">
      <formula>Y349=""</formula>
    </cfRule>
  </conditionalFormatting>
  <conditionalFormatting sqref="Y350">
    <cfRule type="expression" dxfId="5801" priority="5802">
      <formula>Y349=""</formula>
    </cfRule>
  </conditionalFormatting>
  <conditionalFormatting sqref="R350:X350">
    <cfRule type="expression" dxfId="5800" priority="5801">
      <formula>Y349=""</formula>
    </cfRule>
  </conditionalFormatting>
  <conditionalFormatting sqref="AA342:AK342">
    <cfRule type="expression" dxfId="5799" priority="5794">
      <formula>AK348=""</formula>
    </cfRule>
    <cfRule type="expression" dxfId="5798" priority="5795">
      <formula>AK348=6</formula>
    </cfRule>
    <cfRule type="expression" dxfId="5797" priority="5796">
      <formula>AK348=5</formula>
    </cfRule>
    <cfRule type="expression" dxfId="5796" priority="5797">
      <formula>AK348=4</formula>
    </cfRule>
    <cfRule type="expression" dxfId="5795" priority="5798">
      <formula>AK348=3</formula>
    </cfRule>
    <cfRule type="expression" dxfId="5794" priority="5799">
      <formula>AK348=2</formula>
    </cfRule>
    <cfRule type="expression" dxfId="5793" priority="5800">
      <formula>AK348=1</formula>
    </cfRule>
  </conditionalFormatting>
  <conditionalFormatting sqref="AA343:AC343">
    <cfRule type="expression" dxfId="5792" priority="5793">
      <formula>AK349=""</formula>
    </cfRule>
  </conditionalFormatting>
  <conditionalFormatting sqref="AA344:AB344">
    <cfRule type="expression" dxfId="5791" priority="5792">
      <formula>AK349=""</formula>
    </cfRule>
  </conditionalFormatting>
  <conditionalFormatting sqref="AC344">
    <cfRule type="expression" dxfId="5790" priority="5791">
      <formula>AK349=""</formula>
    </cfRule>
  </conditionalFormatting>
  <conditionalFormatting sqref="AD343:AJ343">
    <cfRule type="expression" dxfId="5789" priority="5790">
      <formula>AK349=""</formula>
    </cfRule>
  </conditionalFormatting>
  <conditionalFormatting sqref="AK343:AK346">
    <cfRule type="expression" dxfId="5788" priority="5789">
      <formula>AK349=""</formula>
    </cfRule>
  </conditionalFormatting>
  <conditionalFormatting sqref="AA345:AD345">
    <cfRule type="expression" dxfId="5787" priority="5788">
      <formula>AK349=""</formula>
    </cfRule>
  </conditionalFormatting>
  <conditionalFormatting sqref="AE345">
    <cfRule type="expression" dxfId="5786" priority="5787">
      <formula>AK349=""</formula>
    </cfRule>
  </conditionalFormatting>
  <conditionalFormatting sqref="AA346:AD346">
    <cfRule type="expression" dxfId="5785" priority="5786">
      <formula>AK349=""</formula>
    </cfRule>
  </conditionalFormatting>
  <conditionalFormatting sqref="AE346">
    <cfRule type="expression" dxfId="5784" priority="5785">
      <formula>AK349=""</formula>
    </cfRule>
  </conditionalFormatting>
  <conditionalFormatting sqref="AA347:AE347">
    <cfRule type="expression" dxfId="5783" priority="5784">
      <formula>AK349=""</formula>
    </cfRule>
  </conditionalFormatting>
  <conditionalFormatting sqref="AK347">
    <cfRule type="expression" dxfId="5782" priority="5783">
      <formula>AK349=""</formula>
    </cfRule>
  </conditionalFormatting>
  <conditionalFormatting sqref="AA348:AC348">
    <cfRule type="expression" dxfId="5781" priority="5782">
      <formula>AK349=""</formula>
    </cfRule>
  </conditionalFormatting>
  <conditionalFormatting sqref="AK348">
    <cfRule type="expression" dxfId="5780" priority="5781">
      <formula>AK349=""</formula>
    </cfRule>
  </conditionalFormatting>
  <conditionalFormatting sqref="AA349:AC349">
    <cfRule type="expression" dxfId="5779" priority="5780">
      <formula>AK349=""</formula>
    </cfRule>
  </conditionalFormatting>
  <conditionalFormatting sqref="AK349">
    <cfRule type="expression" dxfId="5778" priority="5779">
      <formula>AK349=""</formula>
    </cfRule>
  </conditionalFormatting>
  <conditionalFormatting sqref="AA350:AC350">
    <cfRule type="expression" dxfId="5777" priority="5778">
      <formula>AK349=""</formula>
    </cfRule>
  </conditionalFormatting>
  <conditionalFormatting sqref="AK350">
    <cfRule type="expression" dxfId="5776" priority="5777">
      <formula>AK349=""</formula>
    </cfRule>
  </conditionalFormatting>
  <conditionalFormatting sqref="AD350:AJ350">
    <cfRule type="expression" dxfId="5775" priority="5776">
      <formula>AK349=""</formula>
    </cfRule>
  </conditionalFormatting>
  <conditionalFormatting sqref="AM342:AW342">
    <cfRule type="expression" dxfId="5774" priority="5769">
      <formula>AW348=""</formula>
    </cfRule>
    <cfRule type="expression" dxfId="5773" priority="5770">
      <formula>AW348=6</formula>
    </cfRule>
    <cfRule type="expression" dxfId="5772" priority="5771">
      <formula>AW348=5</formula>
    </cfRule>
    <cfRule type="expression" dxfId="5771" priority="5772">
      <formula>AW348=4</formula>
    </cfRule>
    <cfRule type="expression" dxfId="5770" priority="5773">
      <formula>AW348=3</formula>
    </cfRule>
    <cfRule type="expression" dxfId="5769" priority="5774">
      <formula>AW348=2</formula>
    </cfRule>
    <cfRule type="expression" dxfId="5768" priority="5775">
      <formula>AW348=1</formula>
    </cfRule>
  </conditionalFormatting>
  <conditionalFormatting sqref="AM343:AO343">
    <cfRule type="expression" dxfId="5767" priority="5768">
      <formula>AW349=""</formula>
    </cfRule>
  </conditionalFormatting>
  <conditionalFormatting sqref="AM344:AN344">
    <cfRule type="expression" dxfId="5766" priority="5767">
      <formula>AW349=""</formula>
    </cfRule>
  </conditionalFormatting>
  <conditionalFormatting sqref="AO344">
    <cfRule type="expression" dxfId="5765" priority="5766">
      <formula>AW349=""</formula>
    </cfRule>
  </conditionalFormatting>
  <conditionalFormatting sqref="AP343:AV343">
    <cfRule type="expression" dxfId="5764" priority="5765">
      <formula>AW349=""</formula>
    </cfRule>
  </conditionalFormatting>
  <conditionalFormatting sqref="AW343:AW346">
    <cfRule type="expression" dxfId="5763" priority="5764">
      <formula>AW349=""</formula>
    </cfRule>
  </conditionalFormatting>
  <conditionalFormatting sqref="AM345:AP345">
    <cfRule type="expression" dxfId="5762" priority="5763">
      <formula>AW349=""</formula>
    </cfRule>
  </conditionalFormatting>
  <conditionalFormatting sqref="AQ345">
    <cfRule type="expression" dxfId="5761" priority="5762">
      <formula>AW349=""</formula>
    </cfRule>
  </conditionalFormatting>
  <conditionalFormatting sqref="AM346:AP346">
    <cfRule type="expression" dxfId="5760" priority="5761">
      <formula>AW349=""</formula>
    </cfRule>
  </conditionalFormatting>
  <conditionalFormatting sqref="AQ346">
    <cfRule type="expression" dxfId="5759" priority="5760">
      <formula>AW349=""</formula>
    </cfRule>
  </conditionalFormatting>
  <conditionalFormatting sqref="AM347:AQ347">
    <cfRule type="expression" dxfId="5758" priority="5759">
      <formula>AW349=""</formula>
    </cfRule>
  </conditionalFormatting>
  <conditionalFormatting sqref="AW347">
    <cfRule type="expression" dxfId="5757" priority="5758">
      <formula>AW349=""</formula>
    </cfRule>
  </conditionalFormatting>
  <conditionalFormatting sqref="AM348:AO348">
    <cfRule type="expression" dxfId="5756" priority="5757">
      <formula>AW349=""</formula>
    </cfRule>
  </conditionalFormatting>
  <conditionalFormatting sqref="AW348">
    <cfRule type="expression" dxfId="5755" priority="5756">
      <formula>AW349=""</formula>
    </cfRule>
  </conditionalFormatting>
  <conditionalFormatting sqref="AM349:AO349">
    <cfRule type="expression" dxfId="5754" priority="5755">
      <formula>AW349=""</formula>
    </cfRule>
  </conditionalFormatting>
  <conditionalFormatting sqref="AW349">
    <cfRule type="expression" dxfId="5753" priority="5754">
      <formula>AW349=""</formula>
    </cfRule>
  </conditionalFormatting>
  <conditionalFormatting sqref="AM350:AO350">
    <cfRule type="expression" dxfId="5752" priority="5753">
      <formula>AW349=""</formula>
    </cfRule>
  </conditionalFormatting>
  <conditionalFormatting sqref="AW350">
    <cfRule type="expression" dxfId="5751" priority="5752">
      <formula>AW349=""</formula>
    </cfRule>
  </conditionalFormatting>
  <conditionalFormatting sqref="AP350:AV350">
    <cfRule type="expression" dxfId="5750" priority="5751">
      <formula>AW349=""</formula>
    </cfRule>
  </conditionalFormatting>
  <conditionalFormatting sqref="AY342:BI342">
    <cfRule type="expression" dxfId="5749" priority="5744">
      <formula>BI348=""</formula>
    </cfRule>
    <cfRule type="expression" dxfId="5748" priority="5745">
      <formula>BI348=6</formula>
    </cfRule>
    <cfRule type="expression" dxfId="5747" priority="5746">
      <formula>BI348=5</formula>
    </cfRule>
    <cfRule type="expression" dxfId="5746" priority="5747">
      <formula>BI348=4</formula>
    </cfRule>
    <cfRule type="expression" dxfId="5745" priority="5748">
      <formula>BI348=3</formula>
    </cfRule>
    <cfRule type="expression" dxfId="5744" priority="5749">
      <formula>BI348=2</formula>
    </cfRule>
    <cfRule type="expression" dxfId="5743" priority="5750">
      <formula>BI348=1</formula>
    </cfRule>
  </conditionalFormatting>
  <conditionalFormatting sqref="AY343:BA343">
    <cfRule type="expression" dxfId="5742" priority="5743">
      <formula>BI349=""</formula>
    </cfRule>
  </conditionalFormatting>
  <conditionalFormatting sqref="AY344:AZ344">
    <cfRule type="expression" dxfId="5741" priority="5742">
      <formula>BI349=""</formula>
    </cfRule>
  </conditionalFormatting>
  <conditionalFormatting sqref="BA344">
    <cfRule type="expression" dxfId="5740" priority="5741">
      <formula>BI349=""</formula>
    </cfRule>
  </conditionalFormatting>
  <conditionalFormatting sqref="BB343:BH343">
    <cfRule type="expression" dxfId="5739" priority="5740">
      <formula>BI349=""</formula>
    </cfRule>
  </conditionalFormatting>
  <conditionalFormatting sqref="BI343:BI346">
    <cfRule type="expression" dxfId="5738" priority="5739">
      <formula>BI349=""</formula>
    </cfRule>
  </conditionalFormatting>
  <conditionalFormatting sqref="AY345:BB345">
    <cfRule type="expression" dxfId="5737" priority="5738">
      <formula>BI349=""</formula>
    </cfRule>
  </conditionalFormatting>
  <conditionalFormatting sqref="BC345">
    <cfRule type="expression" dxfId="5736" priority="5737">
      <formula>BI349=""</formula>
    </cfRule>
  </conditionalFormatting>
  <conditionalFormatting sqref="AY346:BB346">
    <cfRule type="expression" dxfId="5735" priority="5736">
      <formula>BI349=""</formula>
    </cfRule>
  </conditionalFormatting>
  <conditionalFormatting sqref="BC346">
    <cfRule type="expression" dxfId="5734" priority="5735">
      <formula>BI349=""</formula>
    </cfRule>
  </conditionalFormatting>
  <conditionalFormatting sqref="AY347:BC347">
    <cfRule type="expression" dxfId="5733" priority="5734">
      <formula>BI349=""</formula>
    </cfRule>
  </conditionalFormatting>
  <conditionalFormatting sqref="BI347">
    <cfRule type="expression" dxfId="5732" priority="5733">
      <formula>BI349=""</formula>
    </cfRule>
  </conditionalFormatting>
  <conditionalFormatting sqref="AY348:BA348">
    <cfRule type="expression" dxfId="5731" priority="5732">
      <formula>BI349=""</formula>
    </cfRule>
  </conditionalFormatting>
  <conditionalFormatting sqref="BI348">
    <cfRule type="expression" dxfId="5730" priority="5731">
      <formula>BI349=""</formula>
    </cfRule>
  </conditionalFormatting>
  <conditionalFormatting sqref="AY349:BA349">
    <cfRule type="expression" dxfId="5729" priority="5730">
      <formula>BI349=""</formula>
    </cfRule>
  </conditionalFormatting>
  <conditionalFormatting sqref="BI349">
    <cfRule type="expression" dxfId="5728" priority="5729">
      <formula>BI349=""</formula>
    </cfRule>
  </conditionalFormatting>
  <conditionalFormatting sqref="AY350:BA350">
    <cfRule type="expression" dxfId="5727" priority="5728">
      <formula>BI349=""</formula>
    </cfRule>
  </conditionalFormatting>
  <conditionalFormatting sqref="BI350">
    <cfRule type="expression" dxfId="5726" priority="5727">
      <formula>BI349=""</formula>
    </cfRule>
  </conditionalFormatting>
  <conditionalFormatting sqref="BB350:BH350">
    <cfRule type="expression" dxfId="5725" priority="5726">
      <formula>BI349=""</formula>
    </cfRule>
  </conditionalFormatting>
  <conditionalFormatting sqref="O352:Y352">
    <cfRule type="expression" dxfId="5724" priority="5719">
      <formula>Y358=""</formula>
    </cfRule>
    <cfRule type="expression" dxfId="5723" priority="5720">
      <formula>Y358=6</formula>
    </cfRule>
    <cfRule type="expression" dxfId="5722" priority="5721">
      <formula>Y358=5</formula>
    </cfRule>
    <cfRule type="expression" dxfId="5721" priority="5722">
      <formula>Y358=4</formula>
    </cfRule>
    <cfRule type="expression" dxfId="5720" priority="5723">
      <formula>Y358=3</formula>
    </cfRule>
    <cfRule type="expression" dxfId="5719" priority="5724">
      <formula>Y358=2</formula>
    </cfRule>
    <cfRule type="expression" dxfId="5718" priority="5725">
      <formula>Y358=1</formula>
    </cfRule>
  </conditionalFormatting>
  <conditionalFormatting sqref="O353:Q353">
    <cfRule type="expression" dxfId="5717" priority="5718">
      <formula>Y359=""</formula>
    </cfRule>
  </conditionalFormatting>
  <conditionalFormatting sqref="O354:P354">
    <cfRule type="expression" dxfId="5716" priority="5717">
      <formula>Y359=""</formula>
    </cfRule>
  </conditionalFormatting>
  <conditionalFormatting sqref="Q354">
    <cfRule type="expression" dxfId="5715" priority="5716">
      <formula>Y359=""</formula>
    </cfRule>
  </conditionalFormatting>
  <conditionalFormatting sqref="R353:X353">
    <cfRule type="expression" dxfId="5714" priority="5715">
      <formula>Y359=""</formula>
    </cfRule>
  </conditionalFormatting>
  <conditionalFormatting sqref="Y353:Y356">
    <cfRule type="expression" dxfId="5713" priority="5714">
      <formula>Y359=""</formula>
    </cfRule>
  </conditionalFormatting>
  <conditionalFormatting sqref="O355:R355">
    <cfRule type="expression" dxfId="5712" priority="5713">
      <formula>Y359=""</formula>
    </cfRule>
  </conditionalFormatting>
  <conditionalFormatting sqref="S355">
    <cfRule type="expression" dxfId="5711" priority="5712">
      <formula>Y359=""</formula>
    </cfRule>
  </conditionalFormatting>
  <conditionalFormatting sqref="O356:R356">
    <cfRule type="expression" dxfId="5710" priority="5711">
      <formula>Y359=""</formula>
    </cfRule>
  </conditionalFormatting>
  <conditionalFormatting sqref="S356">
    <cfRule type="expression" dxfId="5709" priority="5710">
      <formula>Y359=""</formula>
    </cfRule>
  </conditionalFormatting>
  <conditionalFormatting sqref="O357:S357">
    <cfRule type="expression" dxfId="5708" priority="5709">
      <formula>Y359=""</formula>
    </cfRule>
  </conditionalFormatting>
  <conditionalFormatting sqref="Y357">
    <cfRule type="expression" dxfId="5707" priority="5708">
      <formula>Y359=""</formula>
    </cfRule>
  </conditionalFormatting>
  <conditionalFormatting sqref="O358:Q358">
    <cfRule type="expression" dxfId="5706" priority="5707">
      <formula>Y359=""</formula>
    </cfRule>
  </conditionalFormatting>
  <conditionalFormatting sqref="Y358">
    <cfRule type="expression" dxfId="5705" priority="5706">
      <formula>Y359=""</formula>
    </cfRule>
  </conditionalFormatting>
  <conditionalFormatting sqref="O359:Q359">
    <cfRule type="expression" dxfId="5704" priority="5705">
      <formula>Y359=""</formula>
    </cfRule>
  </conditionalFormatting>
  <conditionalFormatting sqref="Y359">
    <cfRule type="expression" dxfId="5703" priority="5704">
      <formula>Y359=""</formula>
    </cfRule>
  </conditionalFormatting>
  <conditionalFormatting sqref="O360:Q360">
    <cfRule type="expression" dxfId="5702" priority="5703">
      <formula>Y359=""</formula>
    </cfRule>
  </conditionalFormatting>
  <conditionalFormatting sqref="Y360">
    <cfRule type="expression" dxfId="5701" priority="5702">
      <formula>Y359=""</formula>
    </cfRule>
  </conditionalFormatting>
  <conditionalFormatting sqref="R360:X360">
    <cfRule type="expression" dxfId="5700" priority="5701">
      <formula>Y359=""</formula>
    </cfRule>
  </conditionalFormatting>
  <conditionalFormatting sqref="AA352:AK352">
    <cfRule type="expression" dxfId="5699" priority="5694">
      <formula>AK358=""</formula>
    </cfRule>
    <cfRule type="expression" dxfId="5698" priority="5695">
      <formula>AK358=6</formula>
    </cfRule>
    <cfRule type="expression" dxfId="5697" priority="5696">
      <formula>AK358=5</formula>
    </cfRule>
    <cfRule type="expression" dxfId="5696" priority="5697">
      <formula>AK358=4</formula>
    </cfRule>
    <cfRule type="expression" dxfId="5695" priority="5698">
      <formula>AK358=3</formula>
    </cfRule>
    <cfRule type="expression" dxfId="5694" priority="5699">
      <formula>AK358=2</formula>
    </cfRule>
    <cfRule type="expression" dxfId="5693" priority="5700">
      <formula>AK358=1</formula>
    </cfRule>
  </conditionalFormatting>
  <conditionalFormatting sqref="AA353:AC353">
    <cfRule type="expression" dxfId="5692" priority="5693">
      <formula>AK359=""</formula>
    </cfRule>
  </conditionalFormatting>
  <conditionalFormatting sqref="AA354:AB354">
    <cfRule type="expression" dxfId="5691" priority="5692">
      <formula>AK359=""</formula>
    </cfRule>
  </conditionalFormatting>
  <conditionalFormatting sqref="AC354">
    <cfRule type="expression" dxfId="5690" priority="5691">
      <formula>AK359=""</formula>
    </cfRule>
  </conditionalFormatting>
  <conditionalFormatting sqref="AD353:AJ353">
    <cfRule type="expression" dxfId="5689" priority="5690">
      <formula>AK359=""</formula>
    </cfRule>
  </conditionalFormatting>
  <conditionalFormatting sqref="AK353:AK356">
    <cfRule type="expression" dxfId="5688" priority="5689">
      <formula>AK359=""</formula>
    </cfRule>
  </conditionalFormatting>
  <conditionalFormatting sqref="AA355:AD355">
    <cfRule type="expression" dxfId="5687" priority="5688">
      <formula>AK359=""</formula>
    </cfRule>
  </conditionalFormatting>
  <conditionalFormatting sqref="AE355">
    <cfRule type="expression" dxfId="5686" priority="5687">
      <formula>AK359=""</formula>
    </cfRule>
  </conditionalFormatting>
  <conditionalFormatting sqref="AA356:AD356">
    <cfRule type="expression" dxfId="5685" priority="5686">
      <formula>AK359=""</formula>
    </cfRule>
  </conditionalFormatting>
  <conditionalFormatting sqref="AE356">
    <cfRule type="expression" dxfId="5684" priority="5685">
      <formula>AK359=""</formula>
    </cfRule>
  </conditionalFormatting>
  <conditionalFormatting sqref="AA357:AE357">
    <cfRule type="expression" dxfId="5683" priority="5684">
      <formula>AK359=""</formula>
    </cfRule>
  </conditionalFormatting>
  <conditionalFormatting sqref="AK357">
    <cfRule type="expression" dxfId="5682" priority="5683">
      <formula>AK359=""</formula>
    </cfRule>
  </conditionalFormatting>
  <conditionalFormatting sqref="AA358:AC358">
    <cfRule type="expression" dxfId="5681" priority="5682">
      <formula>AK359=""</formula>
    </cfRule>
  </conditionalFormatting>
  <conditionalFormatting sqref="AK358">
    <cfRule type="expression" dxfId="5680" priority="5681">
      <formula>AK359=""</formula>
    </cfRule>
  </conditionalFormatting>
  <conditionalFormatting sqref="AA359:AC359">
    <cfRule type="expression" dxfId="5679" priority="5680">
      <formula>AK359=""</formula>
    </cfRule>
  </conditionalFormatting>
  <conditionalFormatting sqref="AK359">
    <cfRule type="expression" dxfId="5678" priority="5679">
      <formula>AK359=""</formula>
    </cfRule>
  </conditionalFormatting>
  <conditionalFormatting sqref="AA360:AC360">
    <cfRule type="expression" dxfId="5677" priority="5678">
      <formula>AK359=""</formula>
    </cfRule>
  </conditionalFormatting>
  <conditionalFormatting sqref="AK360">
    <cfRule type="expression" dxfId="5676" priority="5677">
      <formula>AK359=""</formula>
    </cfRule>
  </conditionalFormatting>
  <conditionalFormatting sqref="AD360:AJ360">
    <cfRule type="expression" dxfId="5675" priority="5676">
      <formula>AK359=""</formula>
    </cfRule>
  </conditionalFormatting>
  <conditionalFormatting sqref="AM352:AW352">
    <cfRule type="expression" dxfId="5674" priority="5669">
      <formula>AW358=""</formula>
    </cfRule>
    <cfRule type="expression" dxfId="5673" priority="5670">
      <formula>AW358=6</formula>
    </cfRule>
    <cfRule type="expression" dxfId="5672" priority="5671">
      <formula>AW358=5</formula>
    </cfRule>
    <cfRule type="expression" dxfId="5671" priority="5672">
      <formula>AW358=4</formula>
    </cfRule>
    <cfRule type="expression" dxfId="5670" priority="5673">
      <formula>AW358=3</formula>
    </cfRule>
    <cfRule type="expression" dxfId="5669" priority="5674">
      <formula>AW358=2</formula>
    </cfRule>
    <cfRule type="expression" dxfId="5668" priority="5675">
      <formula>AW358=1</formula>
    </cfRule>
  </conditionalFormatting>
  <conditionalFormatting sqref="AM353:AO353">
    <cfRule type="expression" dxfId="5667" priority="5668">
      <formula>AW359=""</formula>
    </cfRule>
  </conditionalFormatting>
  <conditionalFormatting sqref="AM354:AN354">
    <cfRule type="expression" dxfId="5666" priority="5667">
      <formula>AW359=""</formula>
    </cfRule>
  </conditionalFormatting>
  <conditionalFormatting sqref="AO354">
    <cfRule type="expression" dxfId="5665" priority="5666">
      <formula>AW359=""</formula>
    </cfRule>
  </conditionalFormatting>
  <conditionalFormatting sqref="AP353:AV353">
    <cfRule type="expression" dxfId="5664" priority="5665">
      <formula>AW359=""</formula>
    </cfRule>
  </conditionalFormatting>
  <conditionalFormatting sqref="AW353:AW356">
    <cfRule type="expression" dxfId="5663" priority="5664">
      <formula>AW359=""</formula>
    </cfRule>
  </conditionalFormatting>
  <conditionalFormatting sqref="AM355:AP355">
    <cfRule type="expression" dxfId="5662" priority="5663">
      <formula>AW359=""</formula>
    </cfRule>
  </conditionalFormatting>
  <conditionalFormatting sqref="AQ355">
    <cfRule type="expression" dxfId="5661" priority="5662">
      <formula>AW359=""</formula>
    </cfRule>
  </conditionalFormatting>
  <conditionalFormatting sqref="AM356:AP356">
    <cfRule type="expression" dxfId="5660" priority="5661">
      <formula>AW359=""</formula>
    </cfRule>
  </conditionalFormatting>
  <conditionalFormatting sqref="AQ356">
    <cfRule type="expression" dxfId="5659" priority="5660">
      <formula>AW359=""</formula>
    </cfRule>
  </conditionalFormatting>
  <conditionalFormatting sqref="AM357:AQ357">
    <cfRule type="expression" dxfId="5658" priority="5659">
      <formula>AW359=""</formula>
    </cfRule>
  </conditionalFormatting>
  <conditionalFormatting sqref="AW357">
    <cfRule type="expression" dxfId="5657" priority="5658">
      <formula>AW359=""</formula>
    </cfRule>
  </conditionalFormatting>
  <conditionalFormatting sqref="AM358:AO358">
    <cfRule type="expression" dxfId="5656" priority="5657">
      <formula>AW359=""</formula>
    </cfRule>
  </conditionalFormatting>
  <conditionalFormatting sqref="AW358">
    <cfRule type="expression" dxfId="5655" priority="5656">
      <formula>AW359=""</formula>
    </cfRule>
  </conditionalFormatting>
  <conditionalFormatting sqref="AM359:AO359">
    <cfRule type="expression" dxfId="5654" priority="5655">
      <formula>AW359=""</formula>
    </cfRule>
  </conditionalFormatting>
  <conditionalFormatting sqref="AW359">
    <cfRule type="expression" dxfId="5653" priority="5654">
      <formula>AW359=""</formula>
    </cfRule>
  </conditionalFormatting>
  <conditionalFormatting sqref="AM360:AO360">
    <cfRule type="expression" dxfId="5652" priority="5653">
      <formula>AW359=""</formula>
    </cfRule>
  </conditionalFormatting>
  <conditionalFormatting sqref="AW360">
    <cfRule type="expression" dxfId="5651" priority="5652">
      <formula>AW359=""</formula>
    </cfRule>
  </conditionalFormatting>
  <conditionalFormatting sqref="AP360:AV360">
    <cfRule type="expression" dxfId="5650" priority="5651">
      <formula>AW359=""</formula>
    </cfRule>
  </conditionalFormatting>
  <conditionalFormatting sqref="AY352:BI352">
    <cfRule type="expression" dxfId="5649" priority="5644">
      <formula>BI358=""</formula>
    </cfRule>
    <cfRule type="expression" dxfId="5648" priority="5645">
      <formula>BI358=6</formula>
    </cfRule>
    <cfRule type="expression" dxfId="5647" priority="5646">
      <formula>BI358=5</formula>
    </cfRule>
    <cfRule type="expression" dxfId="5646" priority="5647">
      <formula>BI358=4</formula>
    </cfRule>
    <cfRule type="expression" dxfId="5645" priority="5648">
      <formula>BI358=3</formula>
    </cfRule>
    <cfRule type="expression" dxfId="5644" priority="5649">
      <formula>BI358=2</formula>
    </cfRule>
    <cfRule type="expression" dxfId="5643" priority="5650">
      <formula>BI358=1</formula>
    </cfRule>
  </conditionalFormatting>
  <conditionalFormatting sqref="AY353:BA353">
    <cfRule type="expression" dxfId="5642" priority="5643">
      <formula>BI359=""</formula>
    </cfRule>
  </conditionalFormatting>
  <conditionalFormatting sqref="AY354:AZ354">
    <cfRule type="expression" dxfId="5641" priority="5642">
      <formula>BI359=""</formula>
    </cfRule>
  </conditionalFormatting>
  <conditionalFormatting sqref="BA354">
    <cfRule type="expression" dxfId="5640" priority="5641">
      <formula>BI359=""</formula>
    </cfRule>
  </conditionalFormatting>
  <conditionalFormatting sqref="BB353:BH353">
    <cfRule type="expression" dxfId="5639" priority="5640">
      <formula>BI359=""</formula>
    </cfRule>
  </conditionalFormatting>
  <conditionalFormatting sqref="BI353:BI356">
    <cfRule type="expression" dxfId="5638" priority="5639">
      <formula>BI359=""</formula>
    </cfRule>
  </conditionalFormatting>
  <conditionalFormatting sqref="AY355:BB355">
    <cfRule type="expression" dxfId="5637" priority="5638">
      <formula>BI359=""</formula>
    </cfRule>
  </conditionalFormatting>
  <conditionalFormatting sqref="BC355">
    <cfRule type="expression" dxfId="5636" priority="5637">
      <formula>BI359=""</formula>
    </cfRule>
  </conditionalFormatting>
  <conditionalFormatting sqref="AY356:BB356">
    <cfRule type="expression" dxfId="5635" priority="5636">
      <formula>BI359=""</formula>
    </cfRule>
  </conditionalFormatting>
  <conditionalFormatting sqref="BC356">
    <cfRule type="expression" dxfId="5634" priority="5635">
      <formula>BI359=""</formula>
    </cfRule>
  </conditionalFormatting>
  <conditionalFormatting sqref="AY357:BC357">
    <cfRule type="expression" dxfId="5633" priority="5634">
      <formula>BI359=""</formula>
    </cfRule>
  </conditionalFormatting>
  <conditionalFormatting sqref="BI357">
    <cfRule type="expression" dxfId="5632" priority="5633">
      <formula>BI359=""</formula>
    </cfRule>
  </conditionalFormatting>
  <conditionalFormatting sqref="AY358:BA358">
    <cfRule type="expression" dxfId="5631" priority="5632">
      <formula>BI359=""</formula>
    </cfRule>
  </conditionalFormatting>
  <conditionalFormatting sqref="BI358">
    <cfRule type="expression" dxfId="5630" priority="5631">
      <formula>BI359=""</formula>
    </cfRule>
  </conditionalFormatting>
  <conditionalFormatting sqref="AY359:BA359">
    <cfRule type="expression" dxfId="5629" priority="5630">
      <formula>BI359=""</formula>
    </cfRule>
  </conditionalFormatting>
  <conditionalFormatting sqref="BI359">
    <cfRule type="expression" dxfId="5628" priority="5629">
      <formula>BI359=""</formula>
    </cfRule>
  </conditionalFormatting>
  <conditionalFormatting sqref="AY360:BA360">
    <cfRule type="expression" dxfId="5627" priority="5628">
      <formula>BI359=""</formula>
    </cfRule>
  </conditionalFormatting>
  <conditionalFormatting sqref="BI360">
    <cfRule type="expression" dxfId="5626" priority="5627">
      <formula>BI359=""</formula>
    </cfRule>
  </conditionalFormatting>
  <conditionalFormatting sqref="BB360:BH360">
    <cfRule type="expression" dxfId="5625" priority="5626">
      <formula>BI359=""</formula>
    </cfRule>
  </conditionalFormatting>
  <conditionalFormatting sqref="O362:Y362">
    <cfRule type="expression" dxfId="5624" priority="5619">
      <formula>Y368=""</formula>
    </cfRule>
    <cfRule type="expression" dxfId="5623" priority="5620">
      <formula>Y368=6</formula>
    </cfRule>
    <cfRule type="expression" dxfId="5622" priority="5621">
      <formula>Y368=5</formula>
    </cfRule>
    <cfRule type="expression" dxfId="5621" priority="5622">
      <formula>Y368=4</formula>
    </cfRule>
    <cfRule type="expression" dxfId="5620" priority="5623">
      <formula>Y368=3</formula>
    </cfRule>
    <cfRule type="expression" dxfId="5619" priority="5624">
      <formula>Y368=2</formula>
    </cfRule>
    <cfRule type="expression" dxfId="5618" priority="5625">
      <formula>Y368=1</formula>
    </cfRule>
  </conditionalFormatting>
  <conditionalFormatting sqref="O363:Q363">
    <cfRule type="expression" dxfId="5617" priority="5618">
      <formula>Y369=""</formula>
    </cfRule>
  </conditionalFormatting>
  <conditionalFormatting sqref="O364:P364">
    <cfRule type="expression" dxfId="5616" priority="5617">
      <formula>Y369=""</formula>
    </cfRule>
  </conditionalFormatting>
  <conditionalFormatting sqref="Q364">
    <cfRule type="expression" dxfId="5615" priority="5616">
      <formula>Y369=""</formula>
    </cfRule>
  </conditionalFormatting>
  <conditionalFormatting sqref="R363:X363">
    <cfRule type="expression" dxfId="5614" priority="5615">
      <formula>Y369=""</formula>
    </cfRule>
  </conditionalFormatting>
  <conditionalFormatting sqref="Y363:Y366">
    <cfRule type="expression" dxfId="5613" priority="5614">
      <formula>Y369=""</formula>
    </cfRule>
  </conditionalFormatting>
  <conditionalFormatting sqref="O365:R365">
    <cfRule type="expression" dxfId="5612" priority="5613">
      <formula>Y369=""</formula>
    </cfRule>
  </conditionalFormatting>
  <conditionalFormatting sqref="S365">
    <cfRule type="expression" dxfId="5611" priority="5612">
      <formula>Y369=""</formula>
    </cfRule>
  </conditionalFormatting>
  <conditionalFormatting sqref="O366:R366">
    <cfRule type="expression" dxfId="5610" priority="5611">
      <formula>Y369=""</formula>
    </cfRule>
  </conditionalFormatting>
  <conditionalFormatting sqref="S366">
    <cfRule type="expression" dxfId="5609" priority="5610">
      <formula>Y369=""</formula>
    </cfRule>
  </conditionalFormatting>
  <conditionalFormatting sqref="O367:S367">
    <cfRule type="expression" dxfId="5608" priority="5609">
      <formula>Y369=""</formula>
    </cfRule>
  </conditionalFormatting>
  <conditionalFormatting sqref="Y367">
    <cfRule type="expression" dxfId="5607" priority="5608">
      <formula>Y369=""</formula>
    </cfRule>
  </conditionalFormatting>
  <conditionalFormatting sqref="O368:Q368">
    <cfRule type="expression" dxfId="5606" priority="5607">
      <formula>Y369=""</formula>
    </cfRule>
  </conditionalFormatting>
  <conditionalFormatting sqref="Y368">
    <cfRule type="expression" dxfId="5605" priority="5606">
      <formula>Y369=""</formula>
    </cfRule>
  </conditionalFormatting>
  <conditionalFormatting sqref="O369:Q369">
    <cfRule type="expression" dxfId="5604" priority="5605">
      <formula>Y369=""</formula>
    </cfRule>
  </conditionalFormatting>
  <conditionalFormatting sqref="Y369">
    <cfRule type="expression" dxfId="5603" priority="5604">
      <formula>Y369=""</formula>
    </cfRule>
  </conditionalFormatting>
  <conditionalFormatting sqref="O370:Q370">
    <cfRule type="expression" dxfId="5602" priority="5603">
      <formula>Y369=""</formula>
    </cfRule>
  </conditionalFormatting>
  <conditionalFormatting sqref="Y370">
    <cfRule type="expression" dxfId="5601" priority="5602">
      <formula>Y369=""</formula>
    </cfRule>
  </conditionalFormatting>
  <conditionalFormatting sqref="R370:X370">
    <cfRule type="expression" dxfId="5600" priority="5601">
      <formula>Y369=""</formula>
    </cfRule>
  </conditionalFormatting>
  <conditionalFormatting sqref="AA362:AK362">
    <cfRule type="expression" dxfId="5599" priority="5594">
      <formula>AK368=""</formula>
    </cfRule>
    <cfRule type="expression" dxfId="5598" priority="5595">
      <formula>AK368=6</formula>
    </cfRule>
    <cfRule type="expression" dxfId="5597" priority="5596">
      <formula>AK368=5</formula>
    </cfRule>
    <cfRule type="expression" dxfId="5596" priority="5597">
      <formula>AK368=4</formula>
    </cfRule>
    <cfRule type="expression" dxfId="5595" priority="5598">
      <formula>AK368=3</formula>
    </cfRule>
    <cfRule type="expression" dxfId="5594" priority="5599">
      <formula>AK368=2</formula>
    </cfRule>
    <cfRule type="expression" dxfId="5593" priority="5600">
      <formula>AK368=1</formula>
    </cfRule>
  </conditionalFormatting>
  <conditionalFormatting sqref="AA363:AC363">
    <cfRule type="expression" dxfId="5592" priority="5593">
      <formula>AK369=""</formula>
    </cfRule>
  </conditionalFormatting>
  <conditionalFormatting sqref="AA364:AB364">
    <cfRule type="expression" dxfId="5591" priority="5592">
      <formula>AK369=""</formula>
    </cfRule>
  </conditionalFormatting>
  <conditionalFormatting sqref="AC364">
    <cfRule type="expression" dxfId="5590" priority="5591">
      <formula>AK369=""</formula>
    </cfRule>
  </conditionalFormatting>
  <conditionalFormatting sqref="AD363:AJ363">
    <cfRule type="expression" dxfId="5589" priority="5590">
      <formula>AK369=""</formula>
    </cfRule>
  </conditionalFormatting>
  <conditionalFormatting sqref="AK363:AK366">
    <cfRule type="expression" dxfId="5588" priority="5589">
      <formula>AK369=""</formula>
    </cfRule>
  </conditionalFormatting>
  <conditionalFormatting sqref="AA365:AD365">
    <cfRule type="expression" dxfId="5587" priority="5588">
      <formula>AK369=""</formula>
    </cfRule>
  </conditionalFormatting>
  <conditionalFormatting sqref="AE365">
    <cfRule type="expression" dxfId="5586" priority="5587">
      <formula>AK369=""</formula>
    </cfRule>
  </conditionalFormatting>
  <conditionalFormatting sqref="AA366:AD366">
    <cfRule type="expression" dxfId="5585" priority="5586">
      <formula>AK369=""</formula>
    </cfRule>
  </conditionalFormatting>
  <conditionalFormatting sqref="AE366">
    <cfRule type="expression" dxfId="5584" priority="5585">
      <formula>AK369=""</formula>
    </cfRule>
  </conditionalFormatting>
  <conditionalFormatting sqref="AA367:AE367">
    <cfRule type="expression" dxfId="5583" priority="5584">
      <formula>AK369=""</formula>
    </cfRule>
  </conditionalFormatting>
  <conditionalFormatting sqref="AK367">
    <cfRule type="expression" dxfId="5582" priority="5583">
      <formula>AK369=""</formula>
    </cfRule>
  </conditionalFormatting>
  <conditionalFormatting sqref="AA368:AC368">
    <cfRule type="expression" dxfId="5581" priority="5582">
      <formula>AK369=""</formula>
    </cfRule>
  </conditionalFormatting>
  <conditionalFormatting sqref="AK368">
    <cfRule type="expression" dxfId="5580" priority="5581">
      <formula>AK369=""</formula>
    </cfRule>
  </conditionalFormatting>
  <conditionalFormatting sqref="AA369:AC369">
    <cfRule type="expression" dxfId="5579" priority="5580">
      <formula>AK369=""</formula>
    </cfRule>
  </conditionalFormatting>
  <conditionalFormatting sqref="AK369">
    <cfRule type="expression" dxfId="5578" priority="5579">
      <formula>AK369=""</formula>
    </cfRule>
  </conditionalFormatting>
  <conditionalFormatting sqref="AA370:AC370">
    <cfRule type="expression" dxfId="5577" priority="5578">
      <formula>AK369=""</formula>
    </cfRule>
  </conditionalFormatting>
  <conditionalFormatting sqref="AK370">
    <cfRule type="expression" dxfId="5576" priority="5577">
      <formula>AK369=""</formula>
    </cfRule>
  </conditionalFormatting>
  <conditionalFormatting sqref="AD370:AJ370">
    <cfRule type="expression" dxfId="5575" priority="5576">
      <formula>AK369=""</formula>
    </cfRule>
  </conditionalFormatting>
  <conditionalFormatting sqref="AM362:AW362">
    <cfRule type="expression" dxfId="5574" priority="5569">
      <formula>AW368=""</formula>
    </cfRule>
    <cfRule type="expression" dxfId="5573" priority="5570">
      <formula>AW368=6</formula>
    </cfRule>
    <cfRule type="expression" dxfId="5572" priority="5571">
      <formula>AW368=5</formula>
    </cfRule>
    <cfRule type="expression" dxfId="5571" priority="5572">
      <formula>AW368=4</formula>
    </cfRule>
    <cfRule type="expression" dxfId="5570" priority="5573">
      <formula>AW368=3</formula>
    </cfRule>
    <cfRule type="expression" dxfId="5569" priority="5574">
      <formula>AW368=2</formula>
    </cfRule>
    <cfRule type="expression" dxfId="5568" priority="5575">
      <formula>AW368=1</formula>
    </cfRule>
  </conditionalFormatting>
  <conditionalFormatting sqref="AM363:AO363">
    <cfRule type="expression" dxfId="5567" priority="5568">
      <formula>AW369=""</formula>
    </cfRule>
  </conditionalFormatting>
  <conditionalFormatting sqref="AM364:AN364">
    <cfRule type="expression" dxfId="5566" priority="5567">
      <formula>AW369=""</formula>
    </cfRule>
  </conditionalFormatting>
  <conditionalFormatting sqref="AO364">
    <cfRule type="expression" dxfId="5565" priority="5566">
      <formula>AW369=""</formula>
    </cfRule>
  </conditionalFormatting>
  <conditionalFormatting sqref="AP363:AV363">
    <cfRule type="expression" dxfId="5564" priority="5565">
      <formula>AW369=""</formula>
    </cfRule>
  </conditionalFormatting>
  <conditionalFormatting sqref="AW363:AW366">
    <cfRule type="expression" dxfId="5563" priority="5564">
      <formula>AW369=""</formula>
    </cfRule>
  </conditionalFormatting>
  <conditionalFormatting sqref="AM365:AP365">
    <cfRule type="expression" dxfId="5562" priority="5563">
      <formula>AW369=""</formula>
    </cfRule>
  </conditionalFormatting>
  <conditionalFormatting sqref="AQ365">
    <cfRule type="expression" dxfId="5561" priority="5562">
      <formula>AW369=""</formula>
    </cfRule>
  </conditionalFormatting>
  <conditionalFormatting sqref="AM366:AP366">
    <cfRule type="expression" dxfId="5560" priority="5561">
      <formula>AW369=""</formula>
    </cfRule>
  </conditionalFormatting>
  <conditionalFormatting sqref="AQ366">
    <cfRule type="expression" dxfId="5559" priority="5560">
      <formula>AW369=""</formula>
    </cfRule>
  </conditionalFormatting>
  <conditionalFormatting sqref="AM367:AQ367">
    <cfRule type="expression" dxfId="5558" priority="5559">
      <formula>AW369=""</formula>
    </cfRule>
  </conditionalFormatting>
  <conditionalFormatting sqref="AW367">
    <cfRule type="expression" dxfId="5557" priority="5558">
      <formula>AW369=""</formula>
    </cfRule>
  </conditionalFormatting>
  <conditionalFormatting sqref="AM368:AO368">
    <cfRule type="expression" dxfId="5556" priority="5557">
      <formula>AW369=""</formula>
    </cfRule>
  </conditionalFormatting>
  <conditionalFormatting sqref="AW368">
    <cfRule type="expression" dxfId="5555" priority="5556">
      <formula>AW369=""</formula>
    </cfRule>
  </conditionalFormatting>
  <conditionalFormatting sqref="AM369:AO369">
    <cfRule type="expression" dxfId="5554" priority="5555">
      <formula>AW369=""</formula>
    </cfRule>
  </conditionalFormatting>
  <conditionalFormatting sqref="AW369">
    <cfRule type="expression" dxfId="5553" priority="5554">
      <formula>AW369=""</formula>
    </cfRule>
  </conditionalFormatting>
  <conditionalFormatting sqref="AM370:AO370">
    <cfRule type="expression" dxfId="5552" priority="5553">
      <formula>AW369=""</formula>
    </cfRule>
  </conditionalFormatting>
  <conditionalFormatting sqref="AW370">
    <cfRule type="expression" dxfId="5551" priority="5552">
      <formula>AW369=""</formula>
    </cfRule>
  </conditionalFormatting>
  <conditionalFormatting sqref="AP370:AV370">
    <cfRule type="expression" dxfId="5550" priority="5551">
      <formula>AW369=""</formula>
    </cfRule>
  </conditionalFormatting>
  <conditionalFormatting sqref="AY362:BI362">
    <cfRule type="expression" dxfId="5549" priority="5544">
      <formula>BI368=""</formula>
    </cfRule>
    <cfRule type="expression" dxfId="5548" priority="5545">
      <formula>BI368=6</formula>
    </cfRule>
    <cfRule type="expression" dxfId="5547" priority="5546">
      <formula>BI368=5</formula>
    </cfRule>
    <cfRule type="expression" dxfId="5546" priority="5547">
      <formula>BI368=4</formula>
    </cfRule>
    <cfRule type="expression" dxfId="5545" priority="5548">
      <formula>BI368=3</formula>
    </cfRule>
    <cfRule type="expression" dxfId="5544" priority="5549">
      <formula>BI368=2</formula>
    </cfRule>
    <cfRule type="expression" dxfId="5543" priority="5550">
      <formula>BI368=1</formula>
    </cfRule>
  </conditionalFormatting>
  <conditionalFormatting sqref="AY363:BA363">
    <cfRule type="expression" dxfId="5542" priority="5543">
      <formula>BI369=""</formula>
    </cfRule>
  </conditionalFormatting>
  <conditionalFormatting sqref="AY364:AZ364">
    <cfRule type="expression" dxfId="5541" priority="5542">
      <formula>BI369=""</formula>
    </cfRule>
  </conditionalFormatting>
  <conditionalFormatting sqref="BA364">
    <cfRule type="expression" dxfId="5540" priority="5541">
      <formula>BI369=""</formula>
    </cfRule>
  </conditionalFormatting>
  <conditionalFormatting sqref="BB363:BH363">
    <cfRule type="expression" dxfId="5539" priority="5540">
      <formula>BI369=""</formula>
    </cfRule>
  </conditionalFormatting>
  <conditionalFormatting sqref="BI363:BI366">
    <cfRule type="expression" dxfId="5538" priority="5539">
      <formula>BI369=""</formula>
    </cfRule>
  </conditionalFormatting>
  <conditionalFormatting sqref="AY365:BB365">
    <cfRule type="expression" dxfId="5537" priority="5538">
      <formula>BI369=""</formula>
    </cfRule>
  </conditionalFormatting>
  <conditionalFormatting sqref="BC365">
    <cfRule type="expression" dxfId="5536" priority="5537">
      <formula>BI369=""</formula>
    </cfRule>
  </conditionalFormatting>
  <conditionalFormatting sqref="AY366:BB366">
    <cfRule type="expression" dxfId="5535" priority="5536">
      <formula>BI369=""</formula>
    </cfRule>
  </conditionalFormatting>
  <conditionalFormatting sqref="BC366">
    <cfRule type="expression" dxfId="5534" priority="5535">
      <formula>BI369=""</formula>
    </cfRule>
  </conditionalFormatting>
  <conditionalFormatting sqref="AY367:BC367">
    <cfRule type="expression" dxfId="5533" priority="5534">
      <formula>BI369=""</formula>
    </cfRule>
  </conditionalFormatting>
  <conditionalFormatting sqref="BI367">
    <cfRule type="expression" dxfId="5532" priority="5533">
      <formula>BI369=""</formula>
    </cfRule>
  </conditionalFormatting>
  <conditionalFormatting sqref="AY368:BA368">
    <cfRule type="expression" dxfId="5531" priority="5532">
      <formula>BI369=""</formula>
    </cfRule>
  </conditionalFormatting>
  <conditionalFormatting sqref="BI368">
    <cfRule type="expression" dxfId="5530" priority="5531">
      <formula>BI369=""</formula>
    </cfRule>
  </conditionalFormatting>
  <conditionalFormatting sqref="AY369:BA369">
    <cfRule type="expression" dxfId="5529" priority="5530">
      <formula>BI369=""</formula>
    </cfRule>
  </conditionalFormatting>
  <conditionalFormatting sqref="BI369">
    <cfRule type="expression" dxfId="5528" priority="5529">
      <formula>BI369=""</formula>
    </cfRule>
  </conditionalFormatting>
  <conditionalFormatting sqref="AY370:BA370">
    <cfRule type="expression" dxfId="5527" priority="5528">
      <formula>BI369=""</formula>
    </cfRule>
  </conditionalFormatting>
  <conditionalFormatting sqref="BI370">
    <cfRule type="expression" dxfId="5526" priority="5527">
      <formula>BI369=""</formula>
    </cfRule>
  </conditionalFormatting>
  <conditionalFormatting sqref="BB370:BH370">
    <cfRule type="expression" dxfId="5525" priority="5526">
      <formula>BI369=""</formula>
    </cfRule>
  </conditionalFormatting>
  <conditionalFormatting sqref="C372:M372">
    <cfRule type="expression" dxfId="5524" priority="5519">
      <formula>M378=""</formula>
    </cfRule>
    <cfRule type="expression" dxfId="5523" priority="5520">
      <formula>M378=6</formula>
    </cfRule>
    <cfRule type="expression" dxfId="5522" priority="5521">
      <formula>M378=5</formula>
    </cfRule>
    <cfRule type="expression" dxfId="5521" priority="5522">
      <formula>M378=4</formula>
    </cfRule>
    <cfRule type="expression" dxfId="5520" priority="5523">
      <formula>M378=3</formula>
    </cfRule>
    <cfRule type="expression" dxfId="5519" priority="5524">
      <formula>M378=2</formula>
    </cfRule>
    <cfRule type="expression" dxfId="5518" priority="5525">
      <formula>M378=1</formula>
    </cfRule>
  </conditionalFormatting>
  <conditionalFormatting sqref="C373:E373">
    <cfRule type="expression" dxfId="5517" priority="5518">
      <formula>M379=""</formula>
    </cfRule>
  </conditionalFormatting>
  <conditionalFormatting sqref="C374:D374">
    <cfRule type="expression" dxfId="5516" priority="5517">
      <formula>M379=""</formula>
    </cfRule>
  </conditionalFormatting>
  <conditionalFormatting sqref="E374">
    <cfRule type="expression" dxfId="5515" priority="5516">
      <formula>M379=""</formula>
    </cfRule>
  </conditionalFormatting>
  <conditionalFormatting sqref="F373:L373">
    <cfRule type="expression" dxfId="5514" priority="5515">
      <formula>M379=""</formula>
    </cfRule>
  </conditionalFormatting>
  <conditionalFormatting sqref="M373:M376">
    <cfRule type="expression" dxfId="5513" priority="5514">
      <formula>M379=""</formula>
    </cfRule>
  </conditionalFormatting>
  <conditionalFormatting sqref="C375:F375">
    <cfRule type="expression" dxfId="5512" priority="5513">
      <formula>M379=""</formula>
    </cfRule>
  </conditionalFormatting>
  <conditionalFormatting sqref="G375">
    <cfRule type="expression" dxfId="5511" priority="5512">
      <formula>M379=""</formula>
    </cfRule>
  </conditionalFormatting>
  <conditionalFormatting sqref="C376:F376">
    <cfRule type="expression" dxfId="5510" priority="5511">
      <formula>M379=""</formula>
    </cfRule>
  </conditionalFormatting>
  <conditionalFormatting sqref="G376">
    <cfRule type="expression" dxfId="5509" priority="5510">
      <formula>M379=""</formula>
    </cfRule>
  </conditionalFormatting>
  <conditionalFormatting sqref="C377:G377">
    <cfRule type="expression" dxfId="5508" priority="5509">
      <formula>M379=""</formula>
    </cfRule>
  </conditionalFormatting>
  <conditionalFormatting sqref="M377">
    <cfRule type="expression" dxfId="5507" priority="5508">
      <formula>M379=""</formula>
    </cfRule>
  </conditionalFormatting>
  <conditionalFormatting sqref="C378:E378">
    <cfRule type="expression" dxfId="5506" priority="5507">
      <formula>M379=""</formula>
    </cfRule>
  </conditionalFormatting>
  <conditionalFormatting sqref="M378">
    <cfRule type="expression" dxfId="5505" priority="5506">
      <formula>M379=""</formula>
    </cfRule>
  </conditionalFormatting>
  <conditionalFormatting sqref="C379:E379">
    <cfRule type="expression" dxfId="5504" priority="5505">
      <formula>M379=""</formula>
    </cfRule>
  </conditionalFormatting>
  <conditionalFormatting sqref="M379">
    <cfRule type="expression" dxfId="5503" priority="5504">
      <formula>M379=""</formula>
    </cfRule>
  </conditionalFormatting>
  <conditionalFormatting sqref="C380:E380">
    <cfRule type="expression" dxfId="5502" priority="5503">
      <formula>M379=""</formula>
    </cfRule>
  </conditionalFormatting>
  <conditionalFormatting sqref="M380">
    <cfRule type="expression" dxfId="5501" priority="5502">
      <formula>M379=""</formula>
    </cfRule>
  </conditionalFormatting>
  <conditionalFormatting sqref="F380:L380">
    <cfRule type="expression" dxfId="5500" priority="5501">
      <formula>M379=""</formula>
    </cfRule>
  </conditionalFormatting>
  <conditionalFormatting sqref="O372:Y372">
    <cfRule type="expression" dxfId="5499" priority="5494">
      <formula>Y378=""</formula>
    </cfRule>
    <cfRule type="expression" dxfId="5498" priority="5495">
      <formula>Y378=6</formula>
    </cfRule>
    <cfRule type="expression" dxfId="5497" priority="5496">
      <formula>Y378=5</formula>
    </cfRule>
    <cfRule type="expression" dxfId="5496" priority="5497">
      <formula>Y378=4</formula>
    </cfRule>
    <cfRule type="expression" dxfId="5495" priority="5498">
      <formula>Y378=3</formula>
    </cfRule>
    <cfRule type="expression" dxfId="5494" priority="5499">
      <formula>Y378=2</formula>
    </cfRule>
    <cfRule type="expression" dxfId="5493" priority="5500">
      <formula>Y378=1</formula>
    </cfRule>
  </conditionalFormatting>
  <conditionalFormatting sqref="O373:Q373">
    <cfRule type="expression" dxfId="5492" priority="5493">
      <formula>Y379=""</formula>
    </cfRule>
  </conditionalFormatting>
  <conditionalFormatting sqref="O374:P374">
    <cfRule type="expression" dxfId="5491" priority="5492">
      <formula>Y379=""</formula>
    </cfRule>
  </conditionalFormatting>
  <conditionalFormatting sqref="Q374">
    <cfRule type="expression" dxfId="5490" priority="5491">
      <formula>Y379=""</formula>
    </cfRule>
  </conditionalFormatting>
  <conditionalFormatting sqref="R373:X373">
    <cfRule type="expression" dxfId="5489" priority="5490">
      <formula>Y379=""</formula>
    </cfRule>
  </conditionalFormatting>
  <conditionalFormatting sqref="Y373:Y376">
    <cfRule type="expression" dxfId="5488" priority="5489">
      <formula>Y379=""</formula>
    </cfRule>
  </conditionalFormatting>
  <conditionalFormatting sqref="O375:R375">
    <cfRule type="expression" dxfId="5487" priority="5488">
      <formula>Y379=""</formula>
    </cfRule>
  </conditionalFormatting>
  <conditionalFormatting sqref="S375">
    <cfRule type="expression" dxfId="5486" priority="5487">
      <formula>Y379=""</formula>
    </cfRule>
  </conditionalFormatting>
  <conditionalFormatting sqref="O376:R376">
    <cfRule type="expression" dxfId="5485" priority="5486">
      <formula>Y379=""</formula>
    </cfRule>
  </conditionalFormatting>
  <conditionalFormatting sqref="S376">
    <cfRule type="expression" dxfId="5484" priority="5485">
      <formula>Y379=""</formula>
    </cfRule>
  </conditionalFormatting>
  <conditionalFormatting sqref="O377:S377">
    <cfRule type="expression" dxfId="5483" priority="5484">
      <formula>Y379=""</formula>
    </cfRule>
  </conditionalFormatting>
  <conditionalFormatting sqref="Y377">
    <cfRule type="expression" dxfId="5482" priority="5483">
      <formula>Y379=""</formula>
    </cfRule>
  </conditionalFormatting>
  <conditionalFormatting sqref="O378:Q378">
    <cfRule type="expression" dxfId="5481" priority="5482">
      <formula>Y379=""</formula>
    </cfRule>
  </conditionalFormatting>
  <conditionalFormatting sqref="Y378">
    <cfRule type="expression" dxfId="5480" priority="5481">
      <formula>Y379=""</formula>
    </cfRule>
  </conditionalFormatting>
  <conditionalFormatting sqref="O379:Q379">
    <cfRule type="expression" dxfId="5479" priority="5480">
      <formula>Y379=""</formula>
    </cfRule>
  </conditionalFormatting>
  <conditionalFormatting sqref="Y379">
    <cfRule type="expression" dxfId="5478" priority="5479">
      <formula>Y379=""</formula>
    </cfRule>
  </conditionalFormatting>
  <conditionalFormatting sqref="O380:Q380">
    <cfRule type="expression" dxfId="5477" priority="5478">
      <formula>Y379=""</formula>
    </cfRule>
  </conditionalFormatting>
  <conditionalFormatting sqref="Y380">
    <cfRule type="expression" dxfId="5476" priority="5477">
      <formula>Y379=""</formula>
    </cfRule>
  </conditionalFormatting>
  <conditionalFormatting sqref="R380:X380">
    <cfRule type="expression" dxfId="5475" priority="5476">
      <formula>Y379=""</formula>
    </cfRule>
  </conditionalFormatting>
  <conditionalFormatting sqref="AA372:AK372">
    <cfRule type="expression" dxfId="5474" priority="5469">
      <formula>AK378=""</formula>
    </cfRule>
    <cfRule type="expression" dxfId="5473" priority="5470">
      <formula>AK378=6</formula>
    </cfRule>
    <cfRule type="expression" dxfId="5472" priority="5471">
      <formula>AK378=5</formula>
    </cfRule>
    <cfRule type="expression" dxfId="5471" priority="5472">
      <formula>AK378=4</formula>
    </cfRule>
    <cfRule type="expression" dxfId="5470" priority="5473">
      <formula>AK378=3</formula>
    </cfRule>
    <cfRule type="expression" dxfId="5469" priority="5474">
      <formula>AK378=2</formula>
    </cfRule>
    <cfRule type="expression" dxfId="5468" priority="5475">
      <formula>AK378=1</formula>
    </cfRule>
  </conditionalFormatting>
  <conditionalFormatting sqref="AA373:AC373">
    <cfRule type="expression" dxfId="5467" priority="5468">
      <formula>AK379=""</formula>
    </cfRule>
  </conditionalFormatting>
  <conditionalFormatting sqref="AA374:AB374">
    <cfRule type="expression" dxfId="5466" priority="5467">
      <formula>AK379=""</formula>
    </cfRule>
  </conditionalFormatting>
  <conditionalFormatting sqref="AC374">
    <cfRule type="expression" dxfId="5465" priority="5466">
      <formula>AK379=""</formula>
    </cfRule>
  </conditionalFormatting>
  <conditionalFormatting sqref="AD373:AJ373">
    <cfRule type="expression" dxfId="5464" priority="5465">
      <formula>AK379=""</formula>
    </cfRule>
  </conditionalFormatting>
  <conditionalFormatting sqref="AK373:AK376">
    <cfRule type="expression" dxfId="5463" priority="5464">
      <formula>AK379=""</formula>
    </cfRule>
  </conditionalFormatting>
  <conditionalFormatting sqref="AA375:AD375">
    <cfRule type="expression" dxfId="5462" priority="5463">
      <formula>AK379=""</formula>
    </cfRule>
  </conditionalFormatting>
  <conditionalFormatting sqref="AE375">
    <cfRule type="expression" dxfId="5461" priority="5462">
      <formula>AK379=""</formula>
    </cfRule>
  </conditionalFormatting>
  <conditionalFormatting sqref="AA376:AD376">
    <cfRule type="expression" dxfId="5460" priority="5461">
      <formula>AK379=""</formula>
    </cfRule>
  </conditionalFormatting>
  <conditionalFormatting sqref="AE376">
    <cfRule type="expression" dxfId="5459" priority="5460">
      <formula>AK379=""</formula>
    </cfRule>
  </conditionalFormatting>
  <conditionalFormatting sqref="AA377:AE377">
    <cfRule type="expression" dxfId="5458" priority="5459">
      <formula>AK379=""</formula>
    </cfRule>
  </conditionalFormatting>
  <conditionalFormatting sqref="AK377">
    <cfRule type="expression" dxfId="5457" priority="5458">
      <formula>AK379=""</formula>
    </cfRule>
  </conditionalFormatting>
  <conditionalFormatting sqref="AA378:AC378">
    <cfRule type="expression" dxfId="5456" priority="5457">
      <formula>AK379=""</formula>
    </cfRule>
  </conditionalFormatting>
  <conditionalFormatting sqref="AK378">
    <cfRule type="expression" dxfId="5455" priority="5456">
      <formula>AK379=""</formula>
    </cfRule>
  </conditionalFormatting>
  <conditionalFormatting sqref="AA379:AC379">
    <cfRule type="expression" dxfId="5454" priority="5455">
      <formula>AK379=""</formula>
    </cfRule>
  </conditionalFormatting>
  <conditionalFormatting sqref="AK379">
    <cfRule type="expression" dxfId="5453" priority="5454">
      <formula>AK379=""</formula>
    </cfRule>
  </conditionalFormatting>
  <conditionalFormatting sqref="AA380:AC380">
    <cfRule type="expression" dxfId="5452" priority="5453">
      <formula>AK379=""</formula>
    </cfRule>
  </conditionalFormatting>
  <conditionalFormatting sqref="AK380">
    <cfRule type="expression" dxfId="5451" priority="5452">
      <formula>AK379=""</formula>
    </cfRule>
  </conditionalFormatting>
  <conditionalFormatting sqref="AD380:AJ380">
    <cfRule type="expression" dxfId="5450" priority="5451">
      <formula>AK379=""</formula>
    </cfRule>
  </conditionalFormatting>
  <conditionalFormatting sqref="AM372:AW372">
    <cfRule type="expression" dxfId="5449" priority="5444">
      <formula>AW378=""</formula>
    </cfRule>
    <cfRule type="expression" dxfId="5448" priority="5445">
      <formula>AW378=6</formula>
    </cfRule>
    <cfRule type="expression" dxfId="5447" priority="5446">
      <formula>AW378=5</formula>
    </cfRule>
    <cfRule type="expression" dxfId="5446" priority="5447">
      <formula>AW378=4</formula>
    </cfRule>
    <cfRule type="expression" dxfId="5445" priority="5448">
      <formula>AW378=3</formula>
    </cfRule>
    <cfRule type="expression" dxfId="5444" priority="5449">
      <formula>AW378=2</formula>
    </cfRule>
    <cfRule type="expression" dxfId="5443" priority="5450">
      <formula>AW378=1</formula>
    </cfRule>
  </conditionalFormatting>
  <conditionalFormatting sqref="AM373:AO373">
    <cfRule type="expression" dxfId="5442" priority="5443">
      <formula>AW379=""</formula>
    </cfRule>
  </conditionalFormatting>
  <conditionalFormatting sqref="AM374:AN374">
    <cfRule type="expression" dxfId="5441" priority="5442">
      <formula>AW379=""</formula>
    </cfRule>
  </conditionalFormatting>
  <conditionalFormatting sqref="AO374">
    <cfRule type="expression" dxfId="5440" priority="5441">
      <formula>AW379=""</formula>
    </cfRule>
  </conditionalFormatting>
  <conditionalFormatting sqref="AP373:AV373">
    <cfRule type="expression" dxfId="5439" priority="5440">
      <formula>AW379=""</formula>
    </cfRule>
  </conditionalFormatting>
  <conditionalFormatting sqref="AW373:AW376">
    <cfRule type="expression" dxfId="5438" priority="5439">
      <formula>AW379=""</formula>
    </cfRule>
  </conditionalFormatting>
  <conditionalFormatting sqref="AM375:AP375">
    <cfRule type="expression" dxfId="5437" priority="5438">
      <formula>AW379=""</formula>
    </cfRule>
  </conditionalFormatting>
  <conditionalFormatting sqref="AQ375">
    <cfRule type="expression" dxfId="5436" priority="5437">
      <formula>AW379=""</formula>
    </cfRule>
  </conditionalFormatting>
  <conditionalFormatting sqref="AM376:AP376">
    <cfRule type="expression" dxfId="5435" priority="5436">
      <formula>AW379=""</formula>
    </cfRule>
  </conditionalFormatting>
  <conditionalFormatting sqref="AQ376">
    <cfRule type="expression" dxfId="5434" priority="5435">
      <formula>AW379=""</formula>
    </cfRule>
  </conditionalFormatting>
  <conditionalFormatting sqref="AM377:AQ377">
    <cfRule type="expression" dxfId="5433" priority="5434">
      <formula>AW379=""</formula>
    </cfRule>
  </conditionalFormatting>
  <conditionalFormatting sqref="AW377">
    <cfRule type="expression" dxfId="5432" priority="5433">
      <formula>AW379=""</formula>
    </cfRule>
  </conditionalFormatting>
  <conditionalFormatting sqref="AM378:AO378">
    <cfRule type="expression" dxfId="5431" priority="5432">
      <formula>AW379=""</formula>
    </cfRule>
  </conditionalFormatting>
  <conditionalFormatting sqref="AW378">
    <cfRule type="expression" dxfId="5430" priority="5431">
      <formula>AW379=""</formula>
    </cfRule>
  </conditionalFormatting>
  <conditionalFormatting sqref="AM379:AO379">
    <cfRule type="expression" dxfId="5429" priority="5430">
      <formula>AW379=""</formula>
    </cfRule>
  </conditionalFormatting>
  <conditionalFormatting sqref="AW379">
    <cfRule type="expression" dxfId="5428" priority="5429">
      <formula>AW379=""</formula>
    </cfRule>
  </conditionalFormatting>
  <conditionalFormatting sqref="AM380:AO380">
    <cfRule type="expression" dxfId="5427" priority="5428">
      <formula>AW379=""</formula>
    </cfRule>
  </conditionalFormatting>
  <conditionalFormatting sqref="AW380">
    <cfRule type="expression" dxfId="5426" priority="5427">
      <formula>AW379=""</formula>
    </cfRule>
  </conditionalFormatting>
  <conditionalFormatting sqref="AP380:AV380">
    <cfRule type="expression" dxfId="5425" priority="5426">
      <formula>AW379=""</formula>
    </cfRule>
  </conditionalFormatting>
  <conditionalFormatting sqref="AY372:BI372">
    <cfRule type="expression" dxfId="5424" priority="5419">
      <formula>BI378=""</formula>
    </cfRule>
    <cfRule type="expression" dxfId="5423" priority="5420">
      <formula>BI378=6</formula>
    </cfRule>
    <cfRule type="expression" dxfId="5422" priority="5421">
      <formula>BI378=5</formula>
    </cfRule>
    <cfRule type="expression" dxfId="5421" priority="5422">
      <formula>BI378=4</formula>
    </cfRule>
    <cfRule type="expression" dxfId="5420" priority="5423">
      <formula>BI378=3</formula>
    </cfRule>
    <cfRule type="expression" dxfId="5419" priority="5424">
      <formula>BI378=2</formula>
    </cfRule>
    <cfRule type="expression" dxfId="5418" priority="5425">
      <formula>BI378=1</formula>
    </cfRule>
  </conditionalFormatting>
  <conditionalFormatting sqref="AY373:BA373">
    <cfRule type="expression" dxfId="5417" priority="5418">
      <formula>BI379=""</formula>
    </cfRule>
  </conditionalFormatting>
  <conditionalFormatting sqref="AY374:AZ374">
    <cfRule type="expression" dxfId="5416" priority="5417">
      <formula>BI379=""</formula>
    </cfRule>
  </conditionalFormatting>
  <conditionalFormatting sqref="BA374">
    <cfRule type="expression" dxfId="5415" priority="5416">
      <formula>BI379=""</formula>
    </cfRule>
  </conditionalFormatting>
  <conditionalFormatting sqref="BB373:BH373">
    <cfRule type="expression" dxfId="5414" priority="5415">
      <formula>BI379=""</formula>
    </cfRule>
  </conditionalFormatting>
  <conditionalFormatting sqref="BI373:BI376">
    <cfRule type="expression" dxfId="5413" priority="5414">
      <formula>BI379=""</formula>
    </cfRule>
  </conditionalFormatting>
  <conditionalFormatting sqref="AY375:BB375">
    <cfRule type="expression" dxfId="5412" priority="5413">
      <formula>BI379=""</formula>
    </cfRule>
  </conditionalFormatting>
  <conditionalFormatting sqref="BC375">
    <cfRule type="expression" dxfId="5411" priority="5412">
      <formula>BI379=""</formula>
    </cfRule>
  </conditionalFormatting>
  <conditionalFormatting sqref="AY376:BB376">
    <cfRule type="expression" dxfId="5410" priority="5411">
      <formula>BI379=""</formula>
    </cfRule>
  </conditionalFormatting>
  <conditionalFormatting sqref="BC376">
    <cfRule type="expression" dxfId="5409" priority="5410">
      <formula>BI379=""</formula>
    </cfRule>
  </conditionalFormatting>
  <conditionalFormatting sqref="AY377:BC377">
    <cfRule type="expression" dxfId="5408" priority="5409">
      <formula>BI379=""</formula>
    </cfRule>
  </conditionalFormatting>
  <conditionalFormatting sqref="BI377">
    <cfRule type="expression" dxfId="5407" priority="5408">
      <formula>BI379=""</formula>
    </cfRule>
  </conditionalFormatting>
  <conditionalFormatting sqref="AY378:BA378">
    <cfRule type="expression" dxfId="5406" priority="5407">
      <formula>BI379=""</formula>
    </cfRule>
  </conditionalFormatting>
  <conditionalFormatting sqref="BI378">
    <cfRule type="expression" dxfId="5405" priority="5406">
      <formula>BI379=""</formula>
    </cfRule>
  </conditionalFormatting>
  <conditionalFormatting sqref="AY379:BA379">
    <cfRule type="expression" dxfId="5404" priority="5405">
      <formula>BI379=""</formula>
    </cfRule>
  </conditionalFormatting>
  <conditionalFormatting sqref="BI379">
    <cfRule type="expression" dxfId="5403" priority="5404">
      <formula>BI379=""</formula>
    </cfRule>
  </conditionalFormatting>
  <conditionalFormatting sqref="AY380:BA380">
    <cfRule type="expression" dxfId="5402" priority="5403">
      <formula>BI379=""</formula>
    </cfRule>
  </conditionalFormatting>
  <conditionalFormatting sqref="BI380">
    <cfRule type="expression" dxfId="5401" priority="5402">
      <formula>BI379=""</formula>
    </cfRule>
  </conditionalFormatting>
  <conditionalFormatting sqref="BB380:BH380">
    <cfRule type="expression" dxfId="5400" priority="5401">
      <formula>BI379=""</formula>
    </cfRule>
  </conditionalFormatting>
  <conditionalFormatting sqref="C382:M382">
    <cfRule type="expression" dxfId="5399" priority="5394">
      <formula>M388=""</formula>
    </cfRule>
    <cfRule type="expression" dxfId="5398" priority="5395">
      <formula>M388=6</formula>
    </cfRule>
    <cfRule type="expression" dxfId="5397" priority="5396">
      <formula>M388=5</formula>
    </cfRule>
    <cfRule type="expression" dxfId="5396" priority="5397">
      <formula>M388=4</formula>
    </cfRule>
    <cfRule type="expression" dxfId="5395" priority="5398">
      <formula>M388=3</formula>
    </cfRule>
    <cfRule type="expression" dxfId="5394" priority="5399">
      <formula>M388=2</formula>
    </cfRule>
    <cfRule type="expression" dxfId="5393" priority="5400">
      <formula>M388=1</formula>
    </cfRule>
  </conditionalFormatting>
  <conditionalFormatting sqref="C383:E383">
    <cfRule type="expression" dxfId="5392" priority="5393">
      <formula>M389=""</formula>
    </cfRule>
  </conditionalFormatting>
  <conditionalFormatting sqref="C384:D384">
    <cfRule type="expression" dxfId="5391" priority="5392">
      <formula>M389=""</formula>
    </cfRule>
  </conditionalFormatting>
  <conditionalFormatting sqref="E384">
    <cfRule type="expression" dxfId="5390" priority="5391">
      <formula>M389=""</formula>
    </cfRule>
  </conditionalFormatting>
  <conditionalFormatting sqref="F383:L383">
    <cfRule type="expression" dxfId="5389" priority="5390">
      <formula>M389=""</formula>
    </cfRule>
  </conditionalFormatting>
  <conditionalFormatting sqref="M383:M386">
    <cfRule type="expression" dxfId="5388" priority="5389">
      <formula>M389=""</formula>
    </cfRule>
  </conditionalFormatting>
  <conditionalFormatting sqref="C385:F385">
    <cfRule type="expression" dxfId="5387" priority="5388">
      <formula>M389=""</formula>
    </cfRule>
  </conditionalFormatting>
  <conditionalFormatting sqref="G385">
    <cfRule type="expression" dxfId="5386" priority="5387">
      <formula>M389=""</formula>
    </cfRule>
  </conditionalFormatting>
  <conditionalFormatting sqref="C386:F386">
    <cfRule type="expression" dxfId="5385" priority="5386">
      <formula>M389=""</formula>
    </cfRule>
  </conditionalFormatting>
  <conditionalFormatting sqref="G386">
    <cfRule type="expression" dxfId="5384" priority="5385">
      <formula>M389=""</formula>
    </cfRule>
  </conditionalFormatting>
  <conditionalFormatting sqref="C387:G387">
    <cfRule type="expression" dxfId="5383" priority="5384">
      <formula>M389=""</formula>
    </cfRule>
  </conditionalFormatting>
  <conditionalFormatting sqref="M387">
    <cfRule type="expression" dxfId="5382" priority="5383">
      <formula>M389=""</formula>
    </cfRule>
  </conditionalFormatting>
  <conditionalFormatting sqref="C388:E388">
    <cfRule type="expression" dxfId="5381" priority="5382">
      <formula>M389=""</formula>
    </cfRule>
  </conditionalFormatting>
  <conditionalFormatting sqref="M388">
    <cfRule type="expression" dxfId="5380" priority="5381">
      <formula>M389=""</formula>
    </cfRule>
  </conditionalFormatting>
  <conditionalFormatting sqref="C389:E389">
    <cfRule type="expression" dxfId="5379" priority="5380">
      <formula>M389=""</formula>
    </cfRule>
  </conditionalFormatting>
  <conditionalFormatting sqref="M389">
    <cfRule type="expression" dxfId="5378" priority="5379">
      <formula>M389=""</formula>
    </cfRule>
  </conditionalFormatting>
  <conditionalFormatting sqref="C390:E390">
    <cfRule type="expression" dxfId="5377" priority="5378">
      <formula>M389=""</formula>
    </cfRule>
  </conditionalFormatting>
  <conditionalFormatting sqref="M390">
    <cfRule type="expression" dxfId="5376" priority="5377">
      <formula>M389=""</formula>
    </cfRule>
  </conditionalFormatting>
  <conditionalFormatting sqref="F390:L390">
    <cfRule type="expression" dxfId="5375" priority="5376">
      <formula>M389=""</formula>
    </cfRule>
  </conditionalFormatting>
  <conditionalFormatting sqref="O382:Y382">
    <cfRule type="expression" dxfId="5374" priority="5369">
      <formula>Y388=""</formula>
    </cfRule>
    <cfRule type="expression" dxfId="5373" priority="5370">
      <formula>Y388=6</formula>
    </cfRule>
    <cfRule type="expression" dxfId="5372" priority="5371">
      <formula>Y388=5</formula>
    </cfRule>
    <cfRule type="expression" dxfId="5371" priority="5372">
      <formula>Y388=4</formula>
    </cfRule>
    <cfRule type="expression" dxfId="5370" priority="5373">
      <formula>Y388=3</formula>
    </cfRule>
    <cfRule type="expression" dxfId="5369" priority="5374">
      <formula>Y388=2</formula>
    </cfRule>
    <cfRule type="expression" dxfId="5368" priority="5375">
      <formula>Y388=1</formula>
    </cfRule>
  </conditionalFormatting>
  <conditionalFormatting sqref="O383:Q383">
    <cfRule type="expression" dxfId="5367" priority="5368">
      <formula>Y389=""</formula>
    </cfRule>
  </conditionalFormatting>
  <conditionalFormatting sqref="O384:P384">
    <cfRule type="expression" dxfId="5366" priority="5367">
      <formula>Y389=""</formula>
    </cfRule>
  </conditionalFormatting>
  <conditionalFormatting sqref="Q384">
    <cfRule type="expression" dxfId="5365" priority="5366">
      <formula>Y389=""</formula>
    </cfRule>
  </conditionalFormatting>
  <conditionalFormatting sqref="R383:X383">
    <cfRule type="expression" dxfId="5364" priority="5365">
      <formula>Y389=""</formula>
    </cfRule>
  </conditionalFormatting>
  <conditionalFormatting sqref="Y383:Y386">
    <cfRule type="expression" dxfId="5363" priority="5364">
      <formula>Y389=""</formula>
    </cfRule>
  </conditionalFormatting>
  <conditionalFormatting sqref="O385:R385">
    <cfRule type="expression" dxfId="5362" priority="5363">
      <formula>Y389=""</formula>
    </cfRule>
  </conditionalFormatting>
  <conditionalFormatting sqref="S385">
    <cfRule type="expression" dxfId="5361" priority="5362">
      <formula>Y389=""</formula>
    </cfRule>
  </conditionalFormatting>
  <conditionalFormatting sqref="O386:R386">
    <cfRule type="expression" dxfId="5360" priority="5361">
      <formula>Y389=""</formula>
    </cfRule>
  </conditionalFormatting>
  <conditionalFormatting sqref="S386">
    <cfRule type="expression" dxfId="5359" priority="5360">
      <formula>Y389=""</formula>
    </cfRule>
  </conditionalFormatting>
  <conditionalFormatting sqref="O387:S387">
    <cfRule type="expression" dxfId="5358" priority="5359">
      <formula>Y389=""</formula>
    </cfRule>
  </conditionalFormatting>
  <conditionalFormatting sqref="Y387">
    <cfRule type="expression" dxfId="5357" priority="5358">
      <formula>Y389=""</formula>
    </cfRule>
  </conditionalFormatting>
  <conditionalFormatting sqref="O388:Q388">
    <cfRule type="expression" dxfId="5356" priority="5357">
      <formula>Y389=""</formula>
    </cfRule>
  </conditionalFormatting>
  <conditionalFormatting sqref="Y388">
    <cfRule type="expression" dxfId="5355" priority="5356">
      <formula>Y389=""</formula>
    </cfRule>
  </conditionalFormatting>
  <conditionalFormatting sqref="O389:Q389">
    <cfRule type="expression" dxfId="5354" priority="5355">
      <formula>Y389=""</formula>
    </cfRule>
  </conditionalFormatting>
  <conditionalFormatting sqref="Y389">
    <cfRule type="expression" dxfId="5353" priority="5354">
      <formula>Y389=""</formula>
    </cfRule>
  </conditionalFormatting>
  <conditionalFormatting sqref="O390:Q390">
    <cfRule type="expression" dxfId="5352" priority="5353">
      <formula>Y389=""</formula>
    </cfRule>
  </conditionalFormatting>
  <conditionalFormatting sqref="Y390">
    <cfRule type="expression" dxfId="5351" priority="5352">
      <formula>Y389=""</formula>
    </cfRule>
  </conditionalFormatting>
  <conditionalFormatting sqref="R390:X390">
    <cfRule type="expression" dxfId="5350" priority="5351">
      <formula>Y389=""</formula>
    </cfRule>
  </conditionalFormatting>
  <conditionalFormatting sqref="AA382:AK382">
    <cfRule type="expression" dxfId="5349" priority="5344">
      <formula>AK388=""</formula>
    </cfRule>
    <cfRule type="expression" dxfId="5348" priority="5345">
      <formula>AK388=6</formula>
    </cfRule>
    <cfRule type="expression" dxfId="5347" priority="5346">
      <formula>AK388=5</formula>
    </cfRule>
    <cfRule type="expression" dxfId="5346" priority="5347">
      <formula>AK388=4</formula>
    </cfRule>
    <cfRule type="expression" dxfId="5345" priority="5348">
      <formula>AK388=3</formula>
    </cfRule>
    <cfRule type="expression" dxfId="5344" priority="5349">
      <formula>AK388=2</formula>
    </cfRule>
    <cfRule type="expression" dxfId="5343" priority="5350">
      <formula>AK388=1</formula>
    </cfRule>
  </conditionalFormatting>
  <conditionalFormatting sqref="AA383:AC383">
    <cfRule type="expression" dxfId="5342" priority="5343">
      <formula>AK389=""</formula>
    </cfRule>
  </conditionalFormatting>
  <conditionalFormatting sqref="AA384:AB384">
    <cfRule type="expression" dxfId="5341" priority="5342">
      <formula>AK389=""</formula>
    </cfRule>
  </conditionalFormatting>
  <conditionalFormatting sqref="AC384">
    <cfRule type="expression" dxfId="5340" priority="5341">
      <formula>AK389=""</formula>
    </cfRule>
  </conditionalFormatting>
  <conditionalFormatting sqref="AD383:AJ383">
    <cfRule type="expression" dxfId="5339" priority="5340">
      <formula>AK389=""</formula>
    </cfRule>
  </conditionalFormatting>
  <conditionalFormatting sqref="AK383:AK386">
    <cfRule type="expression" dxfId="5338" priority="5339">
      <formula>AK389=""</formula>
    </cfRule>
  </conditionalFormatting>
  <conditionalFormatting sqref="AA385:AD385">
    <cfRule type="expression" dxfId="5337" priority="5338">
      <formula>AK389=""</formula>
    </cfRule>
  </conditionalFormatting>
  <conditionalFormatting sqref="AE385">
    <cfRule type="expression" dxfId="5336" priority="5337">
      <formula>AK389=""</formula>
    </cfRule>
  </conditionalFormatting>
  <conditionalFormatting sqref="AA386:AD386">
    <cfRule type="expression" dxfId="5335" priority="5336">
      <formula>AK389=""</formula>
    </cfRule>
  </conditionalFormatting>
  <conditionalFormatting sqref="AE386">
    <cfRule type="expression" dxfId="5334" priority="5335">
      <formula>AK389=""</formula>
    </cfRule>
  </conditionalFormatting>
  <conditionalFormatting sqref="AA387:AE387">
    <cfRule type="expression" dxfId="5333" priority="5334">
      <formula>AK389=""</formula>
    </cfRule>
  </conditionalFormatting>
  <conditionalFormatting sqref="AK387">
    <cfRule type="expression" dxfId="5332" priority="5333">
      <formula>AK389=""</formula>
    </cfRule>
  </conditionalFormatting>
  <conditionalFormatting sqref="AA388:AC388">
    <cfRule type="expression" dxfId="5331" priority="5332">
      <formula>AK389=""</formula>
    </cfRule>
  </conditionalFormatting>
  <conditionalFormatting sqref="AK388">
    <cfRule type="expression" dxfId="5330" priority="5331">
      <formula>AK389=""</formula>
    </cfRule>
  </conditionalFormatting>
  <conditionalFormatting sqref="AA389:AC389">
    <cfRule type="expression" dxfId="5329" priority="5330">
      <formula>AK389=""</formula>
    </cfRule>
  </conditionalFormatting>
  <conditionalFormatting sqref="AK389">
    <cfRule type="expression" dxfId="5328" priority="5329">
      <formula>AK389=""</formula>
    </cfRule>
  </conditionalFormatting>
  <conditionalFormatting sqref="AA390:AC390">
    <cfRule type="expression" dxfId="5327" priority="5328">
      <formula>AK389=""</formula>
    </cfRule>
  </conditionalFormatting>
  <conditionalFormatting sqref="AK390">
    <cfRule type="expression" dxfId="5326" priority="5327">
      <formula>AK389=""</formula>
    </cfRule>
  </conditionalFormatting>
  <conditionalFormatting sqref="AD390:AJ390">
    <cfRule type="expression" dxfId="5325" priority="5326">
      <formula>AK389=""</formula>
    </cfRule>
  </conditionalFormatting>
  <conditionalFormatting sqref="AM382:AW382">
    <cfRule type="expression" dxfId="5324" priority="5319">
      <formula>AW388=""</formula>
    </cfRule>
    <cfRule type="expression" dxfId="5323" priority="5320">
      <formula>AW388=6</formula>
    </cfRule>
    <cfRule type="expression" dxfId="5322" priority="5321">
      <formula>AW388=5</formula>
    </cfRule>
    <cfRule type="expression" dxfId="5321" priority="5322">
      <formula>AW388=4</formula>
    </cfRule>
    <cfRule type="expression" dxfId="5320" priority="5323">
      <formula>AW388=3</formula>
    </cfRule>
    <cfRule type="expression" dxfId="5319" priority="5324">
      <formula>AW388=2</formula>
    </cfRule>
    <cfRule type="expression" dxfId="5318" priority="5325">
      <formula>AW388=1</formula>
    </cfRule>
  </conditionalFormatting>
  <conditionalFormatting sqref="AM383:AO383">
    <cfRule type="expression" dxfId="5317" priority="5318">
      <formula>AW389=""</formula>
    </cfRule>
  </conditionalFormatting>
  <conditionalFormatting sqref="AM384:AN384">
    <cfRule type="expression" dxfId="5316" priority="5317">
      <formula>AW389=""</formula>
    </cfRule>
  </conditionalFormatting>
  <conditionalFormatting sqref="AO384">
    <cfRule type="expression" dxfId="5315" priority="5316">
      <formula>AW389=""</formula>
    </cfRule>
  </conditionalFormatting>
  <conditionalFormatting sqref="AP383:AV383">
    <cfRule type="expression" dxfId="5314" priority="5315">
      <formula>AW389=""</formula>
    </cfRule>
  </conditionalFormatting>
  <conditionalFormatting sqref="AW383:AW386">
    <cfRule type="expression" dxfId="5313" priority="5314">
      <formula>AW389=""</formula>
    </cfRule>
  </conditionalFormatting>
  <conditionalFormatting sqref="AM385:AP385">
    <cfRule type="expression" dxfId="5312" priority="5313">
      <formula>AW389=""</formula>
    </cfRule>
  </conditionalFormatting>
  <conditionalFormatting sqref="AQ385">
    <cfRule type="expression" dxfId="5311" priority="5312">
      <formula>AW389=""</formula>
    </cfRule>
  </conditionalFormatting>
  <conditionalFormatting sqref="AM386:AP386">
    <cfRule type="expression" dxfId="5310" priority="5311">
      <formula>AW389=""</formula>
    </cfRule>
  </conditionalFormatting>
  <conditionalFormatting sqref="AQ386">
    <cfRule type="expression" dxfId="5309" priority="5310">
      <formula>AW389=""</formula>
    </cfRule>
  </conditionalFormatting>
  <conditionalFormatting sqref="AM387:AQ387">
    <cfRule type="expression" dxfId="5308" priority="5309">
      <formula>AW389=""</formula>
    </cfRule>
  </conditionalFormatting>
  <conditionalFormatting sqref="AW387">
    <cfRule type="expression" dxfId="5307" priority="5308">
      <formula>AW389=""</formula>
    </cfRule>
  </conditionalFormatting>
  <conditionalFormatting sqref="AM388:AO388">
    <cfRule type="expression" dxfId="5306" priority="5307">
      <formula>AW389=""</formula>
    </cfRule>
  </conditionalFormatting>
  <conditionalFormatting sqref="AW388">
    <cfRule type="expression" dxfId="5305" priority="5306">
      <formula>AW389=""</formula>
    </cfRule>
  </conditionalFormatting>
  <conditionalFormatting sqref="AM389:AO389">
    <cfRule type="expression" dxfId="5304" priority="5305">
      <formula>AW389=""</formula>
    </cfRule>
  </conditionalFormatting>
  <conditionalFormatting sqref="AW389">
    <cfRule type="expression" dxfId="5303" priority="5304">
      <formula>AW389=""</formula>
    </cfRule>
  </conditionalFormatting>
  <conditionalFormatting sqref="AM390:AO390">
    <cfRule type="expression" dxfId="5302" priority="5303">
      <formula>AW389=""</formula>
    </cfRule>
  </conditionalFormatting>
  <conditionalFormatting sqref="AW390">
    <cfRule type="expression" dxfId="5301" priority="5302">
      <formula>AW389=""</formula>
    </cfRule>
  </conditionalFormatting>
  <conditionalFormatting sqref="AP390:AV390">
    <cfRule type="expression" dxfId="5300" priority="5301">
      <formula>AW389=""</formula>
    </cfRule>
  </conditionalFormatting>
  <conditionalFormatting sqref="AY382:BI382">
    <cfRule type="expression" dxfId="5299" priority="5294">
      <formula>BI388=""</formula>
    </cfRule>
    <cfRule type="expression" dxfId="5298" priority="5295">
      <formula>BI388=6</formula>
    </cfRule>
    <cfRule type="expression" dxfId="5297" priority="5296">
      <formula>BI388=5</formula>
    </cfRule>
    <cfRule type="expression" dxfId="5296" priority="5297">
      <formula>BI388=4</formula>
    </cfRule>
    <cfRule type="expression" dxfId="5295" priority="5298">
      <formula>BI388=3</formula>
    </cfRule>
    <cfRule type="expression" dxfId="5294" priority="5299">
      <formula>BI388=2</formula>
    </cfRule>
    <cfRule type="expression" dxfId="5293" priority="5300">
      <formula>BI388=1</formula>
    </cfRule>
  </conditionalFormatting>
  <conditionalFormatting sqref="AY383:BA383">
    <cfRule type="expression" dxfId="5292" priority="5293">
      <formula>BI389=""</formula>
    </cfRule>
  </conditionalFormatting>
  <conditionalFormatting sqref="AY384:AZ384">
    <cfRule type="expression" dxfId="5291" priority="5292">
      <formula>BI389=""</formula>
    </cfRule>
  </conditionalFormatting>
  <conditionalFormatting sqref="BA384">
    <cfRule type="expression" dxfId="5290" priority="5291">
      <formula>BI389=""</formula>
    </cfRule>
  </conditionalFormatting>
  <conditionalFormatting sqref="BB383:BH383">
    <cfRule type="expression" dxfId="5289" priority="5290">
      <formula>BI389=""</formula>
    </cfRule>
  </conditionalFormatting>
  <conditionalFormatting sqref="BI383:BI386">
    <cfRule type="expression" dxfId="5288" priority="5289">
      <formula>BI389=""</formula>
    </cfRule>
  </conditionalFormatting>
  <conditionalFormatting sqref="AY385:BB385">
    <cfRule type="expression" dxfId="5287" priority="5288">
      <formula>BI389=""</formula>
    </cfRule>
  </conditionalFormatting>
  <conditionalFormatting sqref="BC385">
    <cfRule type="expression" dxfId="5286" priority="5287">
      <formula>BI389=""</formula>
    </cfRule>
  </conditionalFormatting>
  <conditionalFormatting sqref="AY386:BB386">
    <cfRule type="expression" dxfId="5285" priority="5286">
      <formula>BI389=""</formula>
    </cfRule>
  </conditionalFormatting>
  <conditionalFormatting sqref="BC386">
    <cfRule type="expression" dxfId="5284" priority="5285">
      <formula>BI389=""</formula>
    </cfRule>
  </conditionalFormatting>
  <conditionalFormatting sqref="AY387:BC387">
    <cfRule type="expression" dxfId="5283" priority="5284">
      <formula>BI389=""</formula>
    </cfRule>
  </conditionalFormatting>
  <conditionalFormatting sqref="BI387">
    <cfRule type="expression" dxfId="5282" priority="5283">
      <formula>BI389=""</formula>
    </cfRule>
  </conditionalFormatting>
  <conditionalFormatting sqref="AY388:BA388">
    <cfRule type="expression" dxfId="5281" priority="5282">
      <formula>BI389=""</formula>
    </cfRule>
  </conditionalFormatting>
  <conditionalFormatting sqref="BI388">
    <cfRule type="expression" dxfId="5280" priority="5281">
      <formula>BI389=""</formula>
    </cfRule>
  </conditionalFormatting>
  <conditionalFormatting sqref="AY389:BA389">
    <cfRule type="expression" dxfId="5279" priority="5280">
      <formula>BI389=""</formula>
    </cfRule>
  </conditionalFormatting>
  <conditionalFormatting sqref="BI389">
    <cfRule type="expression" dxfId="5278" priority="5279">
      <formula>BI389=""</formula>
    </cfRule>
  </conditionalFormatting>
  <conditionalFormatting sqref="AY390:BA390">
    <cfRule type="expression" dxfId="5277" priority="5278">
      <formula>BI389=""</formula>
    </cfRule>
  </conditionalFormatting>
  <conditionalFormatting sqref="BI390">
    <cfRule type="expression" dxfId="5276" priority="5277">
      <formula>BI389=""</formula>
    </cfRule>
  </conditionalFormatting>
  <conditionalFormatting sqref="BB390:BH390">
    <cfRule type="expression" dxfId="5275" priority="5276">
      <formula>BI389=""</formula>
    </cfRule>
  </conditionalFormatting>
  <conditionalFormatting sqref="C392:M392">
    <cfRule type="expression" dxfId="5274" priority="5269">
      <formula>M398=""</formula>
    </cfRule>
    <cfRule type="expression" dxfId="5273" priority="5270">
      <formula>M398=6</formula>
    </cfRule>
    <cfRule type="expression" dxfId="5272" priority="5271">
      <formula>M398=5</formula>
    </cfRule>
    <cfRule type="expression" dxfId="5271" priority="5272">
      <formula>M398=4</formula>
    </cfRule>
    <cfRule type="expression" dxfId="5270" priority="5273">
      <formula>M398=3</formula>
    </cfRule>
    <cfRule type="expression" dxfId="5269" priority="5274">
      <formula>M398=2</formula>
    </cfRule>
    <cfRule type="expression" dxfId="5268" priority="5275">
      <formula>M398=1</formula>
    </cfRule>
  </conditionalFormatting>
  <conditionalFormatting sqref="C393:E393">
    <cfRule type="expression" dxfId="5267" priority="5268">
      <formula>M399=""</formula>
    </cfRule>
  </conditionalFormatting>
  <conditionalFormatting sqref="C394:D394">
    <cfRule type="expression" dxfId="5266" priority="5267">
      <formula>M399=""</formula>
    </cfRule>
  </conditionalFormatting>
  <conditionalFormatting sqref="E394">
    <cfRule type="expression" dxfId="5265" priority="5266">
      <formula>M399=""</formula>
    </cfRule>
  </conditionalFormatting>
  <conditionalFormatting sqref="F393:L393">
    <cfRule type="expression" dxfId="5264" priority="5265">
      <formula>M399=""</formula>
    </cfRule>
  </conditionalFormatting>
  <conditionalFormatting sqref="M393:M396">
    <cfRule type="expression" dxfId="5263" priority="5264">
      <formula>M399=""</formula>
    </cfRule>
  </conditionalFormatting>
  <conditionalFormatting sqref="C395:F395">
    <cfRule type="expression" dxfId="5262" priority="5263">
      <formula>M399=""</formula>
    </cfRule>
  </conditionalFormatting>
  <conditionalFormatting sqref="G395">
    <cfRule type="expression" dxfId="5261" priority="5262">
      <formula>M399=""</formula>
    </cfRule>
  </conditionalFormatting>
  <conditionalFormatting sqref="C396:F396">
    <cfRule type="expression" dxfId="5260" priority="5261">
      <formula>M399=""</formula>
    </cfRule>
  </conditionalFormatting>
  <conditionalFormatting sqref="G396">
    <cfRule type="expression" dxfId="5259" priority="5260">
      <formula>M399=""</formula>
    </cfRule>
  </conditionalFormatting>
  <conditionalFormatting sqref="C397:G397">
    <cfRule type="expression" dxfId="5258" priority="5259">
      <formula>M399=""</formula>
    </cfRule>
  </conditionalFormatting>
  <conditionalFormatting sqref="M397">
    <cfRule type="expression" dxfId="5257" priority="5258">
      <formula>M399=""</formula>
    </cfRule>
  </conditionalFormatting>
  <conditionalFormatting sqref="C398:E398">
    <cfRule type="expression" dxfId="5256" priority="5257">
      <formula>M399=""</formula>
    </cfRule>
  </conditionalFormatting>
  <conditionalFormatting sqref="M398">
    <cfRule type="expression" dxfId="5255" priority="5256">
      <formula>M399=""</formula>
    </cfRule>
  </conditionalFormatting>
  <conditionalFormatting sqref="C399:E399">
    <cfRule type="expression" dxfId="5254" priority="5255">
      <formula>M399=""</formula>
    </cfRule>
  </conditionalFormatting>
  <conditionalFormatting sqref="M399">
    <cfRule type="expression" dxfId="5253" priority="5254">
      <formula>M399=""</formula>
    </cfRule>
  </conditionalFormatting>
  <conditionalFormatting sqref="C400:E400">
    <cfRule type="expression" dxfId="5252" priority="5253">
      <formula>M399=""</formula>
    </cfRule>
  </conditionalFormatting>
  <conditionalFormatting sqref="M400">
    <cfRule type="expression" dxfId="5251" priority="5252">
      <formula>M399=""</formula>
    </cfRule>
  </conditionalFormatting>
  <conditionalFormatting sqref="F400:L400">
    <cfRule type="expression" dxfId="5250" priority="5251">
      <formula>M399=""</formula>
    </cfRule>
  </conditionalFormatting>
  <conditionalFormatting sqref="O392:Y392">
    <cfRule type="expression" dxfId="5249" priority="5244">
      <formula>Y398=""</formula>
    </cfRule>
    <cfRule type="expression" dxfId="5248" priority="5245">
      <formula>Y398=6</formula>
    </cfRule>
    <cfRule type="expression" dxfId="5247" priority="5246">
      <formula>Y398=5</formula>
    </cfRule>
    <cfRule type="expression" dxfId="5246" priority="5247">
      <formula>Y398=4</formula>
    </cfRule>
    <cfRule type="expression" dxfId="5245" priority="5248">
      <formula>Y398=3</formula>
    </cfRule>
    <cfRule type="expression" dxfId="5244" priority="5249">
      <formula>Y398=2</formula>
    </cfRule>
    <cfRule type="expression" dxfId="5243" priority="5250">
      <formula>Y398=1</formula>
    </cfRule>
  </conditionalFormatting>
  <conditionalFormatting sqref="O393:Q393">
    <cfRule type="expression" dxfId="5242" priority="5243">
      <formula>Y399=""</formula>
    </cfRule>
  </conditionalFormatting>
  <conditionalFormatting sqref="O394:P394">
    <cfRule type="expression" dxfId="5241" priority="5242">
      <formula>Y399=""</formula>
    </cfRule>
  </conditionalFormatting>
  <conditionalFormatting sqref="Q394">
    <cfRule type="expression" dxfId="5240" priority="5241">
      <formula>Y399=""</formula>
    </cfRule>
  </conditionalFormatting>
  <conditionalFormatting sqref="R393:X393">
    <cfRule type="expression" dxfId="5239" priority="5240">
      <formula>Y399=""</formula>
    </cfRule>
  </conditionalFormatting>
  <conditionalFormatting sqref="Y393:Y396">
    <cfRule type="expression" dxfId="5238" priority="5239">
      <formula>Y399=""</formula>
    </cfRule>
  </conditionalFormatting>
  <conditionalFormatting sqref="O395:R395">
    <cfRule type="expression" dxfId="5237" priority="5238">
      <formula>Y399=""</formula>
    </cfRule>
  </conditionalFormatting>
  <conditionalFormatting sqref="S395">
    <cfRule type="expression" dxfId="5236" priority="5237">
      <formula>Y399=""</formula>
    </cfRule>
  </conditionalFormatting>
  <conditionalFormatting sqref="O396:R396">
    <cfRule type="expression" dxfId="5235" priority="5236">
      <formula>Y399=""</formula>
    </cfRule>
  </conditionalFormatting>
  <conditionalFormatting sqref="S396">
    <cfRule type="expression" dxfId="5234" priority="5235">
      <formula>Y399=""</formula>
    </cfRule>
  </conditionalFormatting>
  <conditionalFormatting sqref="O397:S397">
    <cfRule type="expression" dxfId="5233" priority="5234">
      <formula>Y399=""</formula>
    </cfRule>
  </conditionalFormatting>
  <conditionalFormatting sqref="Y397">
    <cfRule type="expression" dxfId="5232" priority="5233">
      <formula>Y399=""</formula>
    </cfRule>
  </conditionalFormatting>
  <conditionalFormatting sqref="O398:Q398">
    <cfRule type="expression" dxfId="5231" priority="5232">
      <formula>Y399=""</formula>
    </cfRule>
  </conditionalFormatting>
  <conditionalFormatting sqref="Y398">
    <cfRule type="expression" dxfId="5230" priority="5231">
      <formula>Y399=""</formula>
    </cfRule>
  </conditionalFormatting>
  <conditionalFormatting sqref="O399:Q399">
    <cfRule type="expression" dxfId="5229" priority="5230">
      <formula>Y399=""</formula>
    </cfRule>
  </conditionalFormatting>
  <conditionalFormatting sqref="Y399">
    <cfRule type="expression" dxfId="5228" priority="5229">
      <formula>Y399=""</formula>
    </cfRule>
  </conditionalFormatting>
  <conditionalFormatting sqref="O400:Q400">
    <cfRule type="expression" dxfId="5227" priority="5228">
      <formula>Y399=""</formula>
    </cfRule>
  </conditionalFormatting>
  <conditionalFormatting sqref="Y400">
    <cfRule type="expression" dxfId="5226" priority="5227">
      <formula>Y399=""</formula>
    </cfRule>
  </conditionalFormatting>
  <conditionalFormatting sqref="R400:X400">
    <cfRule type="expression" dxfId="5225" priority="5226">
      <formula>Y399=""</formula>
    </cfRule>
  </conditionalFormatting>
  <conditionalFormatting sqref="AA392:AK392">
    <cfRule type="expression" dxfId="5224" priority="5219">
      <formula>AK398=""</formula>
    </cfRule>
    <cfRule type="expression" dxfId="5223" priority="5220">
      <formula>AK398=6</formula>
    </cfRule>
    <cfRule type="expression" dxfId="5222" priority="5221">
      <formula>AK398=5</formula>
    </cfRule>
    <cfRule type="expression" dxfId="5221" priority="5222">
      <formula>AK398=4</formula>
    </cfRule>
    <cfRule type="expression" dxfId="5220" priority="5223">
      <formula>AK398=3</formula>
    </cfRule>
    <cfRule type="expression" dxfId="5219" priority="5224">
      <formula>AK398=2</formula>
    </cfRule>
    <cfRule type="expression" dxfId="5218" priority="5225">
      <formula>AK398=1</formula>
    </cfRule>
  </conditionalFormatting>
  <conditionalFormatting sqref="AA393:AC393">
    <cfRule type="expression" dxfId="5217" priority="5218">
      <formula>AK399=""</formula>
    </cfRule>
  </conditionalFormatting>
  <conditionalFormatting sqref="AA394:AB394">
    <cfRule type="expression" dxfId="5216" priority="5217">
      <formula>AK399=""</formula>
    </cfRule>
  </conditionalFormatting>
  <conditionalFormatting sqref="AC394">
    <cfRule type="expression" dxfId="5215" priority="5216">
      <formula>AK399=""</formula>
    </cfRule>
  </conditionalFormatting>
  <conditionalFormatting sqref="AD393:AJ393">
    <cfRule type="expression" dxfId="5214" priority="5215">
      <formula>AK399=""</formula>
    </cfRule>
  </conditionalFormatting>
  <conditionalFormatting sqref="AK393:AK396">
    <cfRule type="expression" dxfId="5213" priority="5214">
      <formula>AK399=""</formula>
    </cfRule>
  </conditionalFormatting>
  <conditionalFormatting sqref="AA395:AD395">
    <cfRule type="expression" dxfId="5212" priority="5213">
      <formula>AK399=""</formula>
    </cfRule>
  </conditionalFormatting>
  <conditionalFormatting sqref="AE395">
    <cfRule type="expression" dxfId="5211" priority="5212">
      <formula>AK399=""</formula>
    </cfRule>
  </conditionalFormatting>
  <conditionalFormatting sqref="AA396:AD396">
    <cfRule type="expression" dxfId="5210" priority="5211">
      <formula>AK399=""</formula>
    </cfRule>
  </conditionalFormatting>
  <conditionalFormatting sqref="AE396">
    <cfRule type="expression" dxfId="5209" priority="5210">
      <formula>AK399=""</formula>
    </cfRule>
  </conditionalFormatting>
  <conditionalFormatting sqref="AA397:AE397">
    <cfRule type="expression" dxfId="5208" priority="5209">
      <formula>AK399=""</formula>
    </cfRule>
  </conditionalFormatting>
  <conditionalFormatting sqref="AK397">
    <cfRule type="expression" dxfId="5207" priority="5208">
      <formula>AK399=""</formula>
    </cfRule>
  </conditionalFormatting>
  <conditionalFormatting sqref="AA398:AC398">
    <cfRule type="expression" dxfId="5206" priority="5207">
      <formula>AK399=""</formula>
    </cfRule>
  </conditionalFormatting>
  <conditionalFormatting sqref="AK398">
    <cfRule type="expression" dxfId="5205" priority="5206">
      <formula>AK399=""</formula>
    </cfRule>
  </conditionalFormatting>
  <conditionalFormatting sqref="AA399:AC399">
    <cfRule type="expression" dxfId="5204" priority="5205">
      <formula>AK399=""</formula>
    </cfRule>
  </conditionalFormatting>
  <conditionalFormatting sqref="AK399">
    <cfRule type="expression" dxfId="5203" priority="5204">
      <formula>AK399=""</formula>
    </cfRule>
  </conditionalFormatting>
  <conditionalFormatting sqref="AA400:AC400">
    <cfRule type="expression" dxfId="5202" priority="5203">
      <formula>AK399=""</formula>
    </cfRule>
  </conditionalFormatting>
  <conditionalFormatting sqref="AK400">
    <cfRule type="expression" dxfId="5201" priority="5202">
      <formula>AK399=""</formula>
    </cfRule>
  </conditionalFormatting>
  <conditionalFormatting sqref="AD400:AJ400">
    <cfRule type="expression" dxfId="5200" priority="5201">
      <formula>AK399=""</formula>
    </cfRule>
  </conditionalFormatting>
  <conditionalFormatting sqref="AM392:AW392">
    <cfRule type="expression" dxfId="5199" priority="5194">
      <formula>AW398=""</formula>
    </cfRule>
    <cfRule type="expression" dxfId="5198" priority="5195">
      <formula>AW398=6</formula>
    </cfRule>
    <cfRule type="expression" dxfId="5197" priority="5196">
      <formula>AW398=5</formula>
    </cfRule>
    <cfRule type="expression" dxfId="5196" priority="5197">
      <formula>AW398=4</formula>
    </cfRule>
    <cfRule type="expression" dxfId="5195" priority="5198">
      <formula>AW398=3</formula>
    </cfRule>
    <cfRule type="expression" dxfId="5194" priority="5199">
      <formula>AW398=2</formula>
    </cfRule>
    <cfRule type="expression" dxfId="5193" priority="5200">
      <formula>AW398=1</formula>
    </cfRule>
  </conditionalFormatting>
  <conditionalFormatting sqref="AM393:AO393">
    <cfRule type="expression" dxfId="5192" priority="5193">
      <formula>AW399=""</formula>
    </cfRule>
  </conditionalFormatting>
  <conditionalFormatting sqref="AM394:AN394">
    <cfRule type="expression" dxfId="5191" priority="5192">
      <formula>AW399=""</formula>
    </cfRule>
  </conditionalFormatting>
  <conditionalFormatting sqref="AO394">
    <cfRule type="expression" dxfId="5190" priority="5191">
      <formula>AW399=""</formula>
    </cfRule>
  </conditionalFormatting>
  <conditionalFormatting sqref="AP393:AV393">
    <cfRule type="expression" dxfId="5189" priority="5190">
      <formula>AW399=""</formula>
    </cfRule>
  </conditionalFormatting>
  <conditionalFormatting sqref="AW393:AW396">
    <cfRule type="expression" dxfId="5188" priority="5189">
      <formula>AW399=""</formula>
    </cfRule>
  </conditionalFormatting>
  <conditionalFormatting sqref="AM395:AP395">
    <cfRule type="expression" dxfId="5187" priority="5188">
      <formula>AW399=""</formula>
    </cfRule>
  </conditionalFormatting>
  <conditionalFormatting sqref="AQ395">
    <cfRule type="expression" dxfId="5186" priority="5187">
      <formula>AW399=""</formula>
    </cfRule>
  </conditionalFormatting>
  <conditionalFormatting sqref="AM396:AP396">
    <cfRule type="expression" dxfId="5185" priority="5186">
      <formula>AW399=""</formula>
    </cfRule>
  </conditionalFormatting>
  <conditionalFormatting sqref="AQ396">
    <cfRule type="expression" dxfId="5184" priority="5185">
      <formula>AW399=""</formula>
    </cfRule>
  </conditionalFormatting>
  <conditionalFormatting sqref="AM397:AQ397">
    <cfRule type="expression" dxfId="5183" priority="5184">
      <formula>AW399=""</formula>
    </cfRule>
  </conditionalFormatting>
  <conditionalFormatting sqref="AW397">
    <cfRule type="expression" dxfId="5182" priority="5183">
      <formula>AW399=""</formula>
    </cfRule>
  </conditionalFormatting>
  <conditionalFormatting sqref="AM398:AO398">
    <cfRule type="expression" dxfId="5181" priority="5182">
      <formula>AW399=""</formula>
    </cfRule>
  </conditionalFormatting>
  <conditionalFormatting sqref="AW398">
    <cfRule type="expression" dxfId="5180" priority="5181">
      <formula>AW399=""</formula>
    </cfRule>
  </conditionalFormatting>
  <conditionalFormatting sqref="AM399:AO399">
    <cfRule type="expression" dxfId="5179" priority="5180">
      <formula>AW399=""</formula>
    </cfRule>
  </conditionalFormatting>
  <conditionalFormatting sqref="AW399">
    <cfRule type="expression" dxfId="5178" priority="5179">
      <formula>AW399=""</formula>
    </cfRule>
  </conditionalFormatting>
  <conditionalFormatting sqref="AM400:AO400">
    <cfRule type="expression" dxfId="5177" priority="5178">
      <formula>AW399=""</formula>
    </cfRule>
  </conditionalFormatting>
  <conditionalFormatting sqref="AW400">
    <cfRule type="expression" dxfId="5176" priority="5177">
      <formula>AW399=""</formula>
    </cfRule>
  </conditionalFormatting>
  <conditionalFormatting sqref="AP400:AV400">
    <cfRule type="expression" dxfId="5175" priority="5176">
      <formula>AW399=""</formula>
    </cfRule>
  </conditionalFormatting>
  <conditionalFormatting sqref="AY392:BI392">
    <cfRule type="expression" dxfId="5174" priority="5169">
      <formula>BI398=""</formula>
    </cfRule>
    <cfRule type="expression" dxfId="5173" priority="5170">
      <formula>BI398=6</formula>
    </cfRule>
    <cfRule type="expression" dxfId="5172" priority="5171">
      <formula>BI398=5</formula>
    </cfRule>
    <cfRule type="expression" dxfId="5171" priority="5172">
      <formula>BI398=4</formula>
    </cfRule>
    <cfRule type="expression" dxfId="5170" priority="5173">
      <formula>BI398=3</formula>
    </cfRule>
    <cfRule type="expression" dxfId="5169" priority="5174">
      <formula>BI398=2</formula>
    </cfRule>
    <cfRule type="expression" dxfId="5168" priority="5175">
      <formula>BI398=1</formula>
    </cfRule>
  </conditionalFormatting>
  <conditionalFormatting sqref="AY393:BA393">
    <cfRule type="expression" dxfId="5167" priority="5168">
      <formula>BI399=""</formula>
    </cfRule>
  </conditionalFormatting>
  <conditionalFormatting sqref="AY394:AZ394">
    <cfRule type="expression" dxfId="5166" priority="5167">
      <formula>BI399=""</formula>
    </cfRule>
  </conditionalFormatting>
  <conditionalFormatting sqref="BA394">
    <cfRule type="expression" dxfId="5165" priority="5166">
      <formula>BI399=""</formula>
    </cfRule>
  </conditionalFormatting>
  <conditionalFormatting sqref="BB393:BH393">
    <cfRule type="expression" dxfId="5164" priority="5165">
      <formula>BI399=""</formula>
    </cfRule>
  </conditionalFormatting>
  <conditionalFormatting sqref="BI393:BI396">
    <cfRule type="expression" dxfId="5163" priority="5164">
      <formula>BI399=""</formula>
    </cfRule>
  </conditionalFormatting>
  <conditionalFormatting sqref="AY395:BB395">
    <cfRule type="expression" dxfId="5162" priority="5163">
      <formula>BI399=""</formula>
    </cfRule>
  </conditionalFormatting>
  <conditionalFormatting sqref="BC395">
    <cfRule type="expression" dxfId="5161" priority="5162">
      <formula>BI399=""</formula>
    </cfRule>
  </conditionalFormatting>
  <conditionalFormatting sqref="AY396:BB396">
    <cfRule type="expression" dxfId="5160" priority="5161">
      <formula>BI399=""</formula>
    </cfRule>
  </conditionalFormatting>
  <conditionalFormatting sqref="BC396">
    <cfRule type="expression" dxfId="5159" priority="5160">
      <formula>BI399=""</formula>
    </cfRule>
  </conditionalFormatting>
  <conditionalFormatting sqref="AY397:BC397">
    <cfRule type="expression" dxfId="5158" priority="5159">
      <formula>BI399=""</formula>
    </cfRule>
  </conditionalFormatting>
  <conditionalFormatting sqref="BI397">
    <cfRule type="expression" dxfId="5157" priority="5158">
      <formula>BI399=""</formula>
    </cfRule>
  </conditionalFormatting>
  <conditionalFormatting sqref="AY398:BA398">
    <cfRule type="expression" dxfId="5156" priority="5157">
      <formula>BI399=""</formula>
    </cfRule>
  </conditionalFormatting>
  <conditionalFormatting sqref="BI398">
    <cfRule type="expression" dxfId="5155" priority="5156">
      <formula>BI399=""</formula>
    </cfRule>
  </conditionalFormatting>
  <conditionalFormatting sqref="AY399:BA399">
    <cfRule type="expression" dxfId="5154" priority="5155">
      <formula>BI399=""</formula>
    </cfRule>
  </conditionalFormatting>
  <conditionalFormatting sqref="BI399">
    <cfRule type="expression" dxfId="5153" priority="5154">
      <formula>BI399=""</formula>
    </cfRule>
  </conditionalFormatting>
  <conditionalFormatting sqref="AY400:BA400">
    <cfRule type="expression" dxfId="5152" priority="5153">
      <formula>BI399=""</formula>
    </cfRule>
  </conditionalFormatting>
  <conditionalFormatting sqref="BI400">
    <cfRule type="expression" dxfId="5151" priority="5152">
      <formula>BI399=""</formula>
    </cfRule>
  </conditionalFormatting>
  <conditionalFormatting sqref="BB400:BH400">
    <cfRule type="expression" dxfId="5150" priority="5151">
      <formula>BI399=""</formula>
    </cfRule>
  </conditionalFormatting>
  <conditionalFormatting sqref="C402:M402">
    <cfRule type="expression" dxfId="5149" priority="5144">
      <formula>M408=""</formula>
    </cfRule>
    <cfRule type="expression" dxfId="5148" priority="5145">
      <formula>M408=6</formula>
    </cfRule>
    <cfRule type="expression" dxfId="5147" priority="5146">
      <formula>M408=5</formula>
    </cfRule>
    <cfRule type="expression" dxfId="5146" priority="5147">
      <formula>M408=4</formula>
    </cfRule>
    <cfRule type="expression" dxfId="5145" priority="5148">
      <formula>M408=3</formula>
    </cfRule>
    <cfRule type="expression" dxfId="5144" priority="5149">
      <formula>M408=2</formula>
    </cfRule>
    <cfRule type="expression" dxfId="5143" priority="5150">
      <formula>M408=1</formula>
    </cfRule>
  </conditionalFormatting>
  <conditionalFormatting sqref="C403:E403">
    <cfRule type="expression" dxfId="5142" priority="5143">
      <formula>M409=""</formula>
    </cfRule>
  </conditionalFormatting>
  <conditionalFormatting sqref="C404:D404">
    <cfRule type="expression" dxfId="5141" priority="5142">
      <formula>M409=""</formula>
    </cfRule>
  </conditionalFormatting>
  <conditionalFormatting sqref="E404">
    <cfRule type="expression" dxfId="5140" priority="5141">
      <formula>M409=""</formula>
    </cfRule>
  </conditionalFormatting>
  <conditionalFormatting sqref="F403:L403">
    <cfRule type="expression" dxfId="5139" priority="5140">
      <formula>M409=""</formula>
    </cfRule>
  </conditionalFormatting>
  <conditionalFormatting sqref="M403:M406">
    <cfRule type="expression" dxfId="5138" priority="5139">
      <formula>M409=""</formula>
    </cfRule>
  </conditionalFormatting>
  <conditionalFormatting sqref="C405:F405">
    <cfRule type="expression" dxfId="5137" priority="5138">
      <formula>M409=""</formula>
    </cfRule>
  </conditionalFormatting>
  <conditionalFormatting sqref="G405">
    <cfRule type="expression" dxfId="5136" priority="5137">
      <formula>M409=""</formula>
    </cfRule>
  </conditionalFormatting>
  <conditionalFormatting sqref="C406:F406">
    <cfRule type="expression" dxfId="5135" priority="5136">
      <formula>M409=""</formula>
    </cfRule>
  </conditionalFormatting>
  <conditionalFormatting sqref="G406">
    <cfRule type="expression" dxfId="5134" priority="5135">
      <formula>M409=""</formula>
    </cfRule>
  </conditionalFormatting>
  <conditionalFormatting sqref="C407:G407">
    <cfRule type="expression" dxfId="5133" priority="5134">
      <formula>M409=""</formula>
    </cfRule>
  </conditionalFormatting>
  <conditionalFormatting sqref="M407">
    <cfRule type="expression" dxfId="5132" priority="5133">
      <formula>M409=""</formula>
    </cfRule>
  </conditionalFormatting>
  <conditionalFormatting sqref="C408:E408">
    <cfRule type="expression" dxfId="5131" priority="5132">
      <formula>M409=""</formula>
    </cfRule>
  </conditionalFormatting>
  <conditionalFormatting sqref="M408">
    <cfRule type="expression" dxfId="5130" priority="5131">
      <formula>M409=""</formula>
    </cfRule>
  </conditionalFormatting>
  <conditionalFormatting sqref="C409:E409">
    <cfRule type="expression" dxfId="5129" priority="5130">
      <formula>M409=""</formula>
    </cfRule>
  </conditionalFormatting>
  <conditionalFormatting sqref="M409">
    <cfRule type="expression" dxfId="5128" priority="5129">
      <formula>M409=""</formula>
    </cfRule>
  </conditionalFormatting>
  <conditionalFormatting sqref="C410:E410">
    <cfRule type="expression" dxfId="5127" priority="5128">
      <formula>M409=""</formula>
    </cfRule>
  </conditionalFormatting>
  <conditionalFormatting sqref="M410">
    <cfRule type="expression" dxfId="5126" priority="5127">
      <formula>M409=""</formula>
    </cfRule>
  </conditionalFormatting>
  <conditionalFormatting sqref="F410:L410">
    <cfRule type="expression" dxfId="5125" priority="5126">
      <formula>M409=""</formula>
    </cfRule>
  </conditionalFormatting>
  <conditionalFormatting sqref="O402:Y402">
    <cfRule type="expression" dxfId="5124" priority="5119">
      <formula>Y408=""</formula>
    </cfRule>
    <cfRule type="expression" dxfId="5123" priority="5120">
      <formula>Y408=6</formula>
    </cfRule>
    <cfRule type="expression" dxfId="5122" priority="5121">
      <formula>Y408=5</formula>
    </cfRule>
    <cfRule type="expression" dxfId="5121" priority="5122">
      <formula>Y408=4</formula>
    </cfRule>
    <cfRule type="expression" dxfId="5120" priority="5123">
      <formula>Y408=3</formula>
    </cfRule>
    <cfRule type="expression" dxfId="5119" priority="5124">
      <formula>Y408=2</formula>
    </cfRule>
    <cfRule type="expression" dxfId="5118" priority="5125">
      <formula>Y408=1</formula>
    </cfRule>
  </conditionalFormatting>
  <conditionalFormatting sqref="O403:Q403">
    <cfRule type="expression" dxfId="5117" priority="5118">
      <formula>Y409=""</formula>
    </cfRule>
  </conditionalFormatting>
  <conditionalFormatting sqref="O404:P404">
    <cfRule type="expression" dxfId="5116" priority="5117">
      <formula>Y409=""</formula>
    </cfRule>
  </conditionalFormatting>
  <conditionalFormatting sqref="Q404">
    <cfRule type="expression" dxfId="5115" priority="5116">
      <formula>Y409=""</formula>
    </cfRule>
  </conditionalFormatting>
  <conditionalFormatting sqref="R403:X403">
    <cfRule type="expression" dxfId="5114" priority="5115">
      <formula>Y409=""</formula>
    </cfRule>
  </conditionalFormatting>
  <conditionalFormatting sqref="Y403:Y406">
    <cfRule type="expression" dxfId="5113" priority="5114">
      <formula>Y409=""</formula>
    </cfRule>
  </conditionalFormatting>
  <conditionalFormatting sqref="O405:R405">
    <cfRule type="expression" dxfId="5112" priority="5113">
      <formula>Y409=""</formula>
    </cfRule>
  </conditionalFormatting>
  <conditionalFormatting sqref="S405">
    <cfRule type="expression" dxfId="5111" priority="5112">
      <formula>Y409=""</formula>
    </cfRule>
  </conditionalFormatting>
  <conditionalFormatting sqref="O406:R406">
    <cfRule type="expression" dxfId="5110" priority="5111">
      <formula>Y409=""</formula>
    </cfRule>
  </conditionalFormatting>
  <conditionalFormatting sqref="S406">
    <cfRule type="expression" dxfId="5109" priority="5110">
      <formula>Y409=""</formula>
    </cfRule>
  </conditionalFormatting>
  <conditionalFormatting sqref="O407:S407">
    <cfRule type="expression" dxfId="5108" priority="5109">
      <formula>Y409=""</formula>
    </cfRule>
  </conditionalFormatting>
  <conditionalFormatting sqref="Y407">
    <cfRule type="expression" dxfId="5107" priority="5108">
      <formula>Y409=""</formula>
    </cfRule>
  </conditionalFormatting>
  <conditionalFormatting sqref="O408:Q408">
    <cfRule type="expression" dxfId="5106" priority="5107">
      <formula>Y409=""</formula>
    </cfRule>
  </conditionalFormatting>
  <conditionalFormatting sqref="Y408">
    <cfRule type="expression" dxfId="5105" priority="5106">
      <formula>Y409=""</formula>
    </cfRule>
  </conditionalFormatting>
  <conditionalFormatting sqref="O409:Q409">
    <cfRule type="expression" dxfId="5104" priority="5105">
      <formula>Y409=""</formula>
    </cfRule>
  </conditionalFormatting>
  <conditionalFormatting sqref="Y409">
    <cfRule type="expression" dxfId="5103" priority="5104">
      <formula>Y409=""</formula>
    </cfRule>
  </conditionalFormatting>
  <conditionalFormatting sqref="O410:Q410">
    <cfRule type="expression" dxfId="5102" priority="5103">
      <formula>Y409=""</formula>
    </cfRule>
  </conditionalFormatting>
  <conditionalFormatting sqref="Y410">
    <cfRule type="expression" dxfId="5101" priority="5102">
      <formula>Y409=""</formula>
    </cfRule>
  </conditionalFormatting>
  <conditionalFormatting sqref="R410:X410">
    <cfRule type="expression" dxfId="5100" priority="5101">
      <formula>Y409=""</formula>
    </cfRule>
  </conditionalFormatting>
  <conditionalFormatting sqref="AA402:AK402">
    <cfRule type="expression" dxfId="5099" priority="5094">
      <formula>AK408=""</formula>
    </cfRule>
    <cfRule type="expression" dxfId="5098" priority="5095">
      <formula>AK408=6</formula>
    </cfRule>
    <cfRule type="expression" dxfId="5097" priority="5096">
      <formula>AK408=5</formula>
    </cfRule>
    <cfRule type="expression" dxfId="5096" priority="5097">
      <formula>AK408=4</formula>
    </cfRule>
    <cfRule type="expression" dxfId="5095" priority="5098">
      <formula>AK408=3</formula>
    </cfRule>
    <cfRule type="expression" dxfId="5094" priority="5099">
      <formula>AK408=2</formula>
    </cfRule>
    <cfRule type="expression" dxfId="5093" priority="5100">
      <formula>AK408=1</formula>
    </cfRule>
  </conditionalFormatting>
  <conditionalFormatting sqref="AA403:AC403">
    <cfRule type="expression" dxfId="5092" priority="5093">
      <formula>AK409=""</formula>
    </cfRule>
  </conditionalFormatting>
  <conditionalFormatting sqref="AA404:AB404">
    <cfRule type="expression" dxfId="5091" priority="5092">
      <formula>AK409=""</formula>
    </cfRule>
  </conditionalFormatting>
  <conditionalFormatting sqref="AC404">
    <cfRule type="expression" dxfId="5090" priority="5091">
      <formula>AK409=""</formula>
    </cfRule>
  </conditionalFormatting>
  <conditionalFormatting sqref="AD403:AJ403">
    <cfRule type="expression" dxfId="5089" priority="5090">
      <formula>AK409=""</formula>
    </cfRule>
  </conditionalFormatting>
  <conditionalFormatting sqref="AK403:AK406">
    <cfRule type="expression" dxfId="5088" priority="5089">
      <formula>AK409=""</formula>
    </cfRule>
  </conditionalFormatting>
  <conditionalFormatting sqref="AA405:AD405">
    <cfRule type="expression" dxfId="5087" priority="5088">
      <formula>AK409=""</formula>
    </cfRule>
  </conditionalFormatting>
  <conditionalFormatting sqref="AE405">
    <cfRule type="expression" dxfId="5086" priority="5087">
      <formula>AK409=""</formula>
    </cfRule>
  </conditionalFormatting>
  <conditionalFormatting sqref="AA406:AD406">
    <cfRule type="expression" dxfId="5085" priority="5086">
      <formula>AK409=""</formula>
    </cfRule>
  </conditionalFormatting>
  <conditionalFormatting sqref="AE406">
    <cfRule type="expression" dxfId="5084" priority="5085">
      <formula>AK409=""</formula>
    </cfRule>
  </conditionalFormatting>
  <conditionalFormatting sqref="AA407:AE407">
    <cfRule type="expression" dxfId="5083" priority="5084">
      <formula>AK409=""</formula>
    </cfRule>
  </conditionalFormatting>
  <conditionalFormatting sqref="AK407">
    <cfRule type="expression" dxfId="5082" priority="5083">
      <formula>AK409=""</formula>
    </cfRule>
  </conditionalFormatting>
  <conditionalFormatting sqref="AA408:AC408">
    <cfRule type="expression" dxfId="5081" priority="5082">
      <formula>AK409=""</formula>
    </cfRule>
  </conditionalFormatting>
  <conditionalFormatting sqref="AK408">
    <cfRule type="expression" dxfId="5080" priority="5081">
      <formula>AK409=""</formula>
    </cfRule>
  </conditionalFormatting>
  <conditionalFormatting sqref="AA409:AC409">
    <cfRule type="expression" dxfId="5079" priority="5080">
      <formula>AK409=""</formula>
    </cfRule>
  </conditionalFormatting>
  <conditionalFormatting sqref="AK409">
    <cfRule type="expression" dxfId="5078" priority="5079">
      <formula>AK409=""</formula>
    </cfRule>
  </conditionalFormatting>
  <conditionalFormatting sqref="AA410:AC410">
    <cfRule type="expression" dxfId="5077" priority="5078">
      <formula>AK409=""</formula>
    </cfRule>
  </conditionalFormatting>
  <conditionalFormatting sqref="AK410">
    <cfRule type="expression" dxfId="5076" priority="5077">
      <formula>AK409=""</formula>
    </cfRule>
  </conditionalFormatting>
  <conditionalFormatting sqref="AD410:AJ410">
    <cfRule type="expression" dxfId="5075" priority="5076">
      <formula>AK409=""</formula>
    </cfRule>
  </conditionalFormatting>
  <conditionalFormatting sqref="AM402:AW402">
    <cfRule type="expression" dxfId="5074" priority="5069">
      <formula>AW408=""</formula>
    </cfRule>
    <cfRule type="expression" dxfId="5073" priority="5070">
      <formula>AW408=6</formula>
    </cfRule>
    <cfRule type="expression" dxfId="5072" priority="5071">
      <formula>AW408=5</formula>
    </cfRule>
    <cfRule type="expression" dxfId="5071" priority="5072">
      <formula>AW408=4</formula>
    </cfRule>
    <cfRule type="expression" dxfId="5070" priority="5073">
      <formula>AW408=3</formula>
    </cfRule>
    <cfRule type="expression" dxfId="5069" priority="5074">
      <formula>AW408=2</formula>
    </cfRule>
    <cfRule type="expression" dxfId="5068" priority="5075">
      <formula>AW408=1</formula>
    </cfRule>
  </conditionalFormatting>
  <conditionalFormatting sqref="AM403:AO403">
    <cfRule type="expression" dxfId="5067" priority="5068">
      <formula>AW409=""</formula>
    </cfRule>
  </conditionalFormatting>
  <conditionalFormatting sqref="AM404:AN404">
    <cfRule type="expression" dxfId="5066" priority="5067">
      <formula>AW409=""</formula>
    </cfRule>
  </conditionalFormatting>
  <conditionalFormatting sqref="AO404">
    <cfRule type="expression" dxfId="5065" priority="5066">
      <formula>AW409=""</formula>
    </cfRule>
  </conditionalFormatting>
  <conditionalFormatting sqref="AP403:AV403">
    <cfRule type="expression" dxfId="5064" priority="5065">
      <formula>AW409=""</formula>
    </cfRule>
  </conditionalFormatting>
  <conditionalFormatting sqref="AW403:AW406">
    <cfRule type="expression" dxfId="5063" priority="5064">
      <formula>AW409=""</formula>
    </cfRule>
  </conditionalFormatting>
  <conditionalFormatting sqref="AM405:AP405">
    <cfRule type="expression" dxfId="5062" priority="5063">
      <formula>AW409=""</formula>
    </cfRule>
  </conditionalFormatting>
  <conditionalFormatting sqref="AQ405">
    <cfRule type="expression" dxfId="5061" priority="5062">
      <formula>AW409=""</formula>
    </cfRule>
  </conditionalFormatting>
  <conditionalFormatting sqref="AM406:AP406">
    <cfRule type="expression" dxfId="5060" priority="5061">
      <formula>AW409=""</formula>
    </cfRule>
  </conditionalFormatting>
  <conditionalFormatting sqref="AQ406">
    <cfRule type="expression" dxfId="5059" priority="5060">
      <formula>AW409=""</formula>
    </cfRule>
  </conditionalFormatting>
  <conditionalFormatting sqref="AM407:AQ407">
    <cfRule type="expression" dxfId="5058" priority="5059">
      <formula>AW409=""</formula>
    </cfRule>
  </conditionalFormatting>
  <conditionalFormatting sqref="AW407">
    <cfRule type="expression" dxfId="5057" priority="5058">
      <formula>AW409=""</formula>
    </cfRule>
  </conditionalFormatting>
  <conditionalFormatting sqref="AM408:AO408">
    <cfRule type="expression" dxfId="5056" priority="5057">
      <formula>AW409=""</formula>
    </cfRule>
  </conditionalFormatting>
  <conditionalFormatting sqref="AW408">
    <cfRule type="expression" dxfId="5055" priority="5056">
      <formula>AW409=""</formula>
    </cfRule>
  </conditionalFormatting>
  <conditionalFormatting sqref="AM409:AO409">
    <cfRule type="expression" dxfId="5054" priority="5055">
      <formula>AW409=""</formula>
    </cfRule>
  </conditionalFormatting>
  <conditionalFormatting sqref="AW409">
    <cfRule type="expression" dxfId="5053" priority="5054">
      <formula>AW409=""</formula>
    </cfRule>
  </conditionalFormatting>
  <conditionalFormatting sqref="AM410:AO410">
    <cfRule type="expression" dxfId="5052" priority="5053">
      <formula>AW409=""</formula>
    </cfRule>
  </conditionalFormatting>
  <conditionalFormatting sqref="AW410">
    <cfRule type="expression" dxfId="5051" priority="5052">
      <formula>AW409=""</formula>
    </cfRule>
  </conditionalFormatting>
  <conditionalFormatting sqref="AP410:AV410">
    <cfRule type="expression" dxfId="5050" priority="5051">
      <formula>AW409=""</formula>
    </cfRule>
  </conditionalFormatting>
  <conditionalFormatting sqref="AY402:BI402">
    <cfRule type="expression" dxfId="5049" priority="5044">
      <formula>BI408=""</formula>
    </cfRule>
    <cfRule type="expression" dxfId="5048" priority="5045">
      <formula>BI408=6</formula>
    </cfRule>
    <cfRule type="expression" dxfId="5047" priority="5046">
      <formula>BI408=5</formula>
    </cfRule>
    <cfRule type="expression" dxfId="5046" priority="5047">
      <formula>BI408=4</formula>
    </cfRule>
    <cfRule type="expression" dxfId="5045" priority="5048">
      <formula>BI408=3</formula>
    </cfRule>
    <cfRule type="expression" dxfId="5044" priority="5049">
      <formula>BI408=2</formula>
    </cfRule>
    <cfRule type="expression" dxfId="5043" priority="5050">
      <formula>BI408=1</formula>
    </cfRule>
  </conditionalFormatting>
  <conditionalFormatting sqref="AY403:BA403">
    <cfRule type="expression" dxfId="5042" priority="5043">
      <formula>BI409=""</formula>
    </cfRule>
  </conditionalFormatting>
  <conditionalFormatting sqref="AY404:AZ404">
    <cfRule type="expression" dxfId="5041" priority="5042">
      <formula>BI409=""</formula>
    </cfRule>
  </conditionalFormatting>
  <conditionalFormatting sqref="BA404">
    <cfRule type="expression" dxfId="5040" priority="5041">
      <formula>BI409=""</formula>
    </cfRule>
  </conditionalFormatting>
  <conditionalFormatting sqref="BB403:BH403">
    <cfRule type="expression" dxfId="5039" priority="5040">
      <formula>BI409=""</formula>
    </cfRule>
  </conditionalFormatting>
  <conditionalFormatting sqref="BI403:BI406">
    <cfRule type="expression" dxfId="5038" priority="5039">
      <formula>BI409=""</formula>
    </cfRule>
  </conditionalFormatting>
  <conditionalFormatting sqref="AY405:BB405">
    <cfRule type="expression" dxfId="5037" priority="5038">
      <formula>BI409=""</formula>
    </cfRule>
  </conditionalFormatting>
  <conditionalFormatting sqref="BC405">
    <cfRule type="expression" dxfId="5036" priority="5037">
      <formula>BI409=""</formula>
    </cfRule>
  </conditionalFormatting>
  <conditionalFormatting sqref="AY406:BB406">
    <cfRule type="expression" dxfId="5035" priority="5036">
      <formula>BI409=""</formula>
    </cfRule>
  </conditionalFormatting>
  <conditionalFormatting sqref="BC406">
    <cfRule type="expression" dxfId="5034" priority="5035">
      <formula>BI409=""</formula>
    </cfRule>
  </conditionalFormatting>
  <conditionalFormatting sqref="AY407:BC407">
    <cfRule type="expression" dxfId="5033" priority="5034">
      <formula>BI409=""</formula>
    </cfRule>
  </conditionalFormatting>
  <conditionalFormatting sqref="BI407">
    <cfRule type="expression" dxfId="5032" priority="5033">
      <formula>BI409=""</formula>
    </cfRule>
  </conditionalFormatting>
  <conditionalFormatting sqref="AY408:BA408">
    <cfRule type="expression" dxfId="5031" priority="5032">
      <formula>BI409=""</formula>
    </cfRule>
  </conditionalFormatting>
  <conditionalFormatting sqref="BI408">
    <cfRule type="expression" dxfId="5030" priority="5031">
      <formula>BI409=""</formula>
    </cfRule>
  </conditionalFormatting>
  <conditionalFormatting sqref="AY409:BA409">
    <cfRule type="expression" dxfId="5029" priority="5030">
      <formula>BI409=""</formula>
    </cfRule>
  </conditionalFormatting>
  <conditionalFormatting sqref="BI409">
    <cfRule type="expression" dxfId="5028" priority="5029">
      <formula>BI409=""</formula>
    </cfRule>
  </conditionalFormatting>
  <conditionalFormatting sqref="AY410:BA410">
    <cfRule type="expression" dxfId="5027" priority="5028">
      <formula>BI409=""</formula>
    </cfRule>
  </conditionalFormatting>
  <conditionalFormatting sqref="BI410">
    <cfRule type="expression" dxfId="5026" priority="5027">
      <formula>BI409=""</formula>
    </cfRule>
  </conditionalFormatting>
  <conditionalFormatting sqref="BB410:BH410">
    <cfRule type="expression" dxfId="5025" priority="5026">
      <formula>BI409=""</formula>
    </cfRule>
  </conditionalFormatting>
  <conditionalFormatting sqref="C415:M415">
    <cfRule type="expression" dxfId="5024" priority="5019">
      <formula>M421=""</formula>
    </cfRule>
    <cfRule type="expression" dxfId="5023" priority="5020">
      <formula>M421=6</formula>
    </cfRule>
    <cfRule type="expression" dxfId="5022" priority="5021">
      <formula>M421=5</formula>
    </cfRule>
    <cfRule type="expression" dxfId="5021" priority="5022">
      <formula>M421=4</formula>
    </cfRule>
    <cfRule type="expression" dxfId="5020" priority="5023">
      <formula>M421=3</formula>
    </cfRule>
    <cfRule type="expression" dxfId="5019" priority="5024">
      <formula>M421=2</formula>
    </cfRule>
    <cfRule type="expression" dxfId="5018" priority="5025">
      <formula>M421=1</formula>
    </cfRule>
  </conditionalFormatting>
  <conditionalFormatting sqref="C416:E416">
    <cfRule type="expression" dxfId="5017" priority="5018">
      <formula>M422=""</formula>
    </cfRule>
  </conditionalFormatting>
  <conditionalFormatting sqref="C417:D417">
    <cfRule type="expression" dxfId="5016" priority="5017">
      <formula>M422=""</formula>
    </cfRule>
  </conditionalFormatting>
  <conditionalFormatting sqref="E417">
    <cfRule type="expression" dxfId="5015" priority="5016">
      <formula>M422=""</formula>
    </cfRule>
  </conditionalFormatting>
  <conditionalFormatting sqref="F416:L416">
    <cfRule type="expression" dxfId="5014" priority="5015">
      <formula>M422=""</formula>
    </cfRule>
  </conditionalFormatting>
  <conditionalFormatting sqref="M416:M419">
    <cfRule type="expression" dxfId="5013" priority="5014">
      <formula>M422=""</formula>
    </cfRule>
  </conditionalFormatting>
  <conditionalFormatting sqref="C418:F418">
    <cfRule type="expression" dxfId="5012" priority="5013">
      <formula>M422=""</formula>
    </cfRule>
  </conditionalFormatting>
  <conditionalFormatting sqref="G418">
    <cfRule type="expression" dxfId="5011" priority="5012">
      <formula>M422=""</formula>
    </cfRule>
  </conditionalFormatting>
  <conditionalFormatting sqref="C419:F419">
    <cfRule type="expression" dxfId="5010" priority="5011">
      <formula>M422=""</formula>
    </cfRule>
  </conditionalFormatting>
  <conditionalFormatting sqref="G419">
    <cfRule type="expression" dxfId="5009" priority="5010">
      <formula>M422=""</formula>
    </cfRule>
  </conditionalFormatting>
  <conditionalFormatting sqref="C420:G420">
    <cfRule type="expression" dxfId="5008" priority="5009">
      <formula>M422=""</formula>
    </cfRule>
  </conditionalFormatting>
  <conditionalFormatting sqref="M420">
    <cfRule type="expression" dxfId="5007" priority="5008">
      <formula>M422=""</formula>
    </cfRule>
  </conditionalFormatting>
  <conditionalFormatting sqref="C421:E421">
    <cfRule type="expression" dxfId="5006" priority="5007">
      <formula>M422=""</formula>
    </cfRule>
  </conditionalFormatting>
  <conditionalFormatting sqref="M421">
    <cfRule type="expression" dxfId="5005" priority="5006">
      <formula>M422=""</formula>
    </cfRule>
  </conditionalFormatting>
  <conditionalFormatting sqref="C422:E422">
    <cfRule type="expression" dxfId="5004" priority="5005">
      <formula>M422=""</formula>
    </cfRule>
  </conditionalFormatting>
  <conditionalFormatting sqref="M422">
    <cfRule type="expression" dxfId="5003" priority="5004">
      <formula>M422=""</formula>
    </cfRule>
  </conditionalFormatting>
  <conditionalFormatting sqref="C423:E423">
    <cfRule type="expression" dxfId="5002" priority="5003">
      <formula>M422=""</formula>
    </cfRule>
  </conditionalFormatting>
  <conditionalFormatting sqref="M423">
    <cfRule type="expression" dxfId="5001" priority="5002">
      <formula>M422=""</formula>
    </cfRule>
  </conditionalFormatting>
  <conditionalFormatting sqref="F423:L423">
    <cfRule type="expression" dxfId="5000" priority="5001">
      <formula>M422=""</formula>
    </cfRule>
  </conditionalFormatting>
  <conditionalFormatting sqref="O415:Y415">
    <cfRule type="expression" dxfId="4999" priority="4994">
      <formula>Y421=""</formula>
    </cfRule>
    <cfRule type="expression" dxfId="4998" priority="4995">
      <formula>Y421=6</formula>
    </cfRule>
    <cfRule type="expression" dxfId="4997" priority="4996">
      <formula>Y421=5</formula>
    </cfRule>
    <cfRule type="expression" dxfId="4996" priority="4997">
      <formula>Y421=4</formula>
    </cfRule>
    <cfRule type="expression" dxfId="4995" priority="4998">
      <formula>Y421=3</formula>
    </cfRule>
    <cfRule type="expression" dxfId="4994" priority="4999">
      <formula>Y421=2</formula>
    </cfRule>
    <cfRule type="expression" dxfId="4993" priority="5000">
      <formula>Y421=1</formula>
    </cfRule>
  </conditionalFormatting>
  <conditionalFormatting sqref="O416:Q416">
    <cfRule type="expression" dxfId="4992" priority="4993">
      <formula>Y422=""</formula>
    </cfRule>
  </conditionalFormatting>
  <conditionalFormatting sqref="O417:P417">
    <cfRule type="expression" dxfId="4991" priority="4992">
      <formula>Y422=""</formula>
    </cfRule>
  </conditionalFormatting>
  <conditionalFormatting sqref="Q417">
    <cfRule type="expression" dxfId="4990" priority="4991">
      <formula>Y422=""</formula>
    </cfRule>
  </conditionalFormatting>
  <conditionalFormatting sqref="R416:X416">
    <cfRule type="expression" dxfId="4989" priority="4990">
      <formula>Y422=""</formula>
    </cfRule>
  </conditionalFormatting>
  <conditionalFormatting sqref="Y416:Y419">
    <cfRule type="expression" dxfId="4988" priority="4989">
      <formula>Y422=""</formula>
    </cfRule>
  </conditionalFormatting>
  <conditionalFormatting sqref="O418:R418">
    <cfRule type="expression" dxfId="4987" priority="4988">
      <formula>Y422=""</formula>
    </cfRule>
  </conditionalFormatting>
  <conditionalFormatting sqref="S418">
    <cfRule type="expression" dxfId="4986" priority="4987">
      <formula>Y422=""</formula>
    </cfRule>
  </conditionalFormatting>
  <conditionalFormatting sqref="O419:R419">
    <cfRule type="expression" dxfId="4985" priority="4986">
      <formula>Y422=""</formula>
    </cfRule>
  </conditionalFormatting>
  <conditionalFormatting sqref="S419">
    <cfRule type="expression" dxfId="4984" priority="4985">
      <formula>Y422=""</formula>
    </cfRule>
  </conditionalFormatting>
  <conditionalFormatting sqref="O420:S420">
    <cfRule type="expression" dxfId="4983" priority="4984">
      <formula>Y422=""</formula>
    </cfRule>
  </conditionalFormatting>
  <conditionalFormatting sqref="Y420">
    <cfRule type="expression" dxfId="4982" priority="4983">
      <formula>Y422=""</formula>
    </cfRule>
  </conditionalFormatting>
  <conditionalFormatting sqref="O421:Q421">
    <cfRule type="expression" dxfId="4981" priority="4982">
      <formula>Y422=""</formula>
    </cfRule>
  </conditionalFormatting>
  <conditionalFormatting sqref="Y421">
    <cfRule type="expression" dxfId="4980" priority="4981">
      <formula>Y422=""</formula>
    </cfRule>
  </conditionalFormatting>
  <conditionalFormatting sqref="O422:Q422">
    <cfRule type="expression" dxfId="4979" priority="4980">
      <formula>Y422=""</formula>
    </cfRule>
  </conditionalFormatting>
  <conditionalFormatting sqref="Y422">
    <cfRule type="expression" dxfId="4978" priority="4979">
      <formula>Y422=""</formula>
    </cfRule>
  </conditionalFormatting>
  <conditionalFormatting sqref="O423:Q423">
    <cfRule type="expression" dxfId="4977" priority="4978">
      <formula>Y422=""</formula>
    </cfRule>
  </conditionalFormatting>
  <conditionalFormatting sqref="Y423">
    <cfRule type="expression" dxfId="4976" priority="4977">
      <formula>Y422=""</formula>
    </cfRule>
  </conditionalFormatting>
  <conditionalFormatting sqref="R423:X423">
    <cfRule type="expression" dxfId="4975" priority="4976">
      <formula>Y422=""</formula>
    </cfRule>
  </conditionalFormatting>
  <conditionalFormatting sqref="AA415:AK415">
    <cfRule type="expression" dxfId="4974" priority="4969">
      <formula>AK421=""</formula>
    </cfRule>
    <cfRule type="expression" dxfId="4973" priority="4970">
      <formula>AK421=6</formula>
    </cfRule>
    <cfRule type="expression" dxfId="4972" priority="4971">
      <formula>AK421=5</formula>
    </cfRule>
    <cfRule type="expression" dxfId="4971" priority="4972">
      <formula>AK421=4</formula>
    </cfRule>
    <cfRule type="expression" dxfId="4970" priority="4973">
      <formula>AK421=3</formula>
    </cfRule>
    <cfRule type="expression" dxfId="4969" priority="4974">
      <formula>AK421=2</formula>
    </cfRule>
    <cfRule type="expression" dxfId="4968" priority="4975">
      <formula>AK421=1</formula>
    </cfRule>
  </conditionalFormatting>
  <conditionalFormatting sqref="AA416:AC416">
    <cfRule type="expression" dxfId="4967" priority="4968">
      <formula>AK422=""</formula>
    </cfRule>
  </conditionalFormatting>
  <conditionalFormatting sqref="AA417:AB417">
    <cfRule type="expression" dxfId="4966" priority="4967">
      <formula>AK422=""</formula>
    </cfRule>
  </conditionalFormatting>
  <conditionalFormatting sqref="AC417">
    <cfRule type="expression" dxfId="4965" priority="4966">
      <formula>AK422=""</formula>
    </cfRule>
  </conditionalFormatting>
  <conditionalFormatting sqref="AD416:AJ416">
    <cfRule type="expression" dxfId="4964" priority="4965">
      <formula>AK422=""</formula>
    </cfRule>
  </conditionalFormatting>
  <conditionalFormatting sqref="AK416:AK419">
    <cfRule type="expression" dxfId="4963" priority="4964">
      <formula>AK422=""</formula>
    </cfRule>
  </conditionalFormatting>
  <conditionalFormatting sqref="AA418:AD418">
    <cfRule type="expression" dxfId="4962" priority="4963">
      <formula>AK422=""</formula>
    </cfRule>
  </conditionalFormatting>
  <conditionalFormatting sqref="AE418">
    <cfRule type="expression" dxfId="4961" priority="4962">
      <formula>AK422=""</formula>
    </cfRule>
  </conditionalFormatting>
  <conditionalFormatting sqref="AA419:AD419">
    <cfRule type="expression" dxfId="4960" priority="4961">
      <formula>AK422=""</formula>
    </cfRule>
  </conditionalFormatting>
  <conditionalFormatting sqref="AE419">
    <cfRule type="expression" dxfId="4959" priority="4960">
      <formula>AK422=""</formula>
    </cfRule>
  </conditionalFormatting>
  <conditionalFormatting sqref="AA420:AE420">
    <cfRule type="expression" dxfId="4958" priority="4959">
      <formula>AK422=""</formula>
    </cfRule>
  </conditionalFormatting>
  <conditionalFormatting sqref="AK420">
    <cfRule type="expression" dxfId="4957" priority="4958">
      <formula>AK422=""</formula>
    </cfRule>
  </conditionalFormatting>
  <conditionalFormatting sqref="AA421:AC421">
    <cfRule type="expression" dxfId="4956" priority="4957">
      <formula>AK422=""</formula>
    </cfRule>
  </conditionalFormatting>
  <conditionalFormatting sqref="AK421">
    <cfRule type="expression" dxfId="4955" priority="4956">
      <formula>AK422=""</formula>
    </cfRule>
  </conditionalFormatting>
  <conditionalFormatting sqref="AA422:AC422">
    <cfRule type="expression" dxfId="4954" priority="4955">
      <formula>AK422=""</formula>
    </cfRule>
  </conditionalFormatting>
  <conditionalFormatting sqref="AK422">
    <cfRule type="expression" dxfId="4953" priority="4954">
      <formula>AK422=""</formula>
    </cfRule>
  </conditionalFormatting>
  <conditionalFormatting sqref="AA423:AC423">
    <cfRule type="expression" dxfId="4952" priority="4953">
      <formula>AK422=""</formula>
    </cfRule>
  </conditionalFormatting>
  <conditionalFormatting sqref="AK423">
    <cfRule type="expression" dxfId="4951" priority="4952">
      <formula>AK422=""</formula>
    </cfRule>
  </conditionalFormatting>
  <conditionalFormatting sqref="AD423:AJ423">
    <cfRule type="expression" dxfId="4950" priority="4951">
      <formula>AK422=""</formula>
    </cfRule>
  </conditionalFormatting>
  <conditionalFormatting sqref="AM415:AW415">
    <cfRule type="expression" dxfId="4949" priority="4944">
      <formula>AW421=""</formula>
    </cfRule>
    <cfRule type="expression" dxfId="4948" priority="4945">
      <formula>AW421=6</formula>
    </cfRule>
    <cfRule type="expression" dxfId="4947" priority="4946">
      <formula>AW421=5</formula>
    </cfRule>
    <cfRule type="expression" dxfId="4946" priority="4947">
      <formula>AW421=4</formula>
    </cfRule>
    <cfRule type="expression" dxfId="4945" priority="4948">
      <formula>AW421=3</formula>
    </cfRule>
    <cfRule type="expression" dxfId="4944" priority="4949">
      <formula>AW421=2</formula>
    </cfRule>
    <cfRule type="expression" dxfId="4943" priority="4950">
      <formula>AW421=1</formula>
    </cfRule>
  </conditionalFormatting>
  <conditionalFormatting sqref="AM416:AO416">
    <cfRule type="expression" dxfId="4942" priority="4943">
      <formula>AW422=""</formula>
    </cfRule>
  </conditionalFormatting>
  <conditionalFormatting sqref="AM417:AN417">
    <cfRule type="expression" dxfId="4941" priority="4942">
      <formula>AW422=""</formula>
    </cfRule>
  </conditionalFormatting>
  <conditionalFormatting sqref="AO417">
    <cfRule type="expression" dxfId="4940" priority="4941">
      <formula>AW422=""</formula>
    </cfRule>
  </conditionalFormatting>
  <conditionalFormatting sqref="AP416:AV416">
    <cfRule type="expression" dxfId="4939" priority="4940">
      <formula>AW422=""</formula>
    </cfRule>
  </conditionalFormatting>
  <conditionalFormatting sqref="AW416:AW419">
    <cfRule type="expression" dxfId="4938" priority="4939">
      <formula>AW422=""</formula>
    </cfRule>
  </conditionalFormatting>
  <conditionalFormatting sqref="AM418:AP418">
    <cfRule type="expression" dxfId="4937" priority="4938">
      <formula>AW422=""</formula>
    </cfRule>
  </conditionalFormatting>
  <conditionalFormatting sqref="AQ418">
    <cfRule type="expression" dxfId="4936" priority="4937">
      <formula>AW422=""</formula>
    </cfRule>
  </conditionalFormatting>
  <conditionalFormatting sqref="AM419:AP419">
    <cfRule type="expression" dxfId="4935" priority="4936">
      <formula>AW422=""</formula>
    </cfRule>
  </conditionalFormatting>
  <conditionalFormatting sqref="AQ419">
    <cfRule type="expression" dxfId="4934" priority="4935">
      <formula>AW422=""</formula>
    </cfRule>
  </conditionalFormatting>
  <conditionalFormatting sqref="AM420:AQ420">
    <cfRule type="expression" dxfId="4933" priority="4934">
      <formula>AW422=""</formula>
    </cfRule>
  </conditionalFormatting>
  <conditionalFormatting sqref="AW420">
    <cfRule type="expression" dxfId="4932" priority="4933">
      <formula>AW422=""</formula>
    </cfRule>
  </conditionalFormatting>
  <conditionalFormatting sqref="AM421:AO421">
    <cfRule type="expression" dxfId="4931" priority="4932">
      <formula>AW422=""</formula>
    </cfRule>
  </conditionalFormatting>
  <conditionalFormatting sqref="AW421">
    <cfRule type="expression" dxfId="4930" priority="4931">
      <formula>AW422=""</formula>
    </cfRule>
  </conditionalFormatting>
  <conditionalFormatting sqref="AM422:AO422">
    <cfRule type="expression" dxfId="4929" priority="4930">
      <formula>AW422=""</formula>
    </cfRule>
  </conditionalFormatting>
  <conditionalFormatting sqref="AW422">
    <cfRule type="expression" dxfId="4928" priority="4929">
      <formula>AW422=""</formula>
    </cfRule>
  </conditionalFormatting>
  <conditionalFormatting sqref="AM423:AO423">
    <cfRule type="expression" dxfId="4927" priority="4928">
      <formula>AW422=""</formula>
    </cfRule>
  </conditionalFormatting>
  <conditionalFormatting sqref="AW423">
    <cfRule type="expression" dxfId="4926" priority="4927">
      <formula>AW422=""</formula>
    </cfRule>
  </conditionalFormatting>
  <conditionalFormatting sqref="AP423:AV423">
    <cfRule type="expression" dxfId="4925" priority="4926">
      <formula>AW422=""</formula>
    </cfRule>
  </conditionalFormatting>
  <conditionalFormatting sqref="AY415:BI415">
    <cfRule type="expression" dxfId="4924" priority="4919">
      <formula>BI421=""</formula>
    </cfRule>
    <cfRule type="expression" dxfId="4923" priority="4920">
      <formula>BI421=6</formula>
    </cfRule>
    <cfRule type="expression" dxfId="4922" priority="4921">
      <formula>BI421=5</formula>
    </cfRule>
    <cfRule type="expression" dxfId="4921" priority="4922">
      <formula>BI421=4</formula>
    </cfRule>
    <cfRule type="expression" dxfId="4920" priority="4923">
      <formula>BI421=3</formula>
    </cfRule>
    <cfRule type="expression" dxfId="4919" priority="4924">
      <formula>BI421=2</formula>
    </cfRule>
    <cfRule type="expression" dxfId="4918" priority="4925">
      <formula>BI421=1</formula>
    </cfRule>
  </conditionalFormatting>
  <conditionalFormatting sqref="AY416:BA416">
    <cfRule type="expression" dxfId="4917" priority="4918">
      <formula>BI422=""</formula>
    </cfRule>
  </conditionalFormatting>
  <conditionalFormatting sqref="AY417:AZ417">
    <cfRule type="expression" dxfId="4916" priority="4917">
      <formula>BI422=""</formula>
    </cfRule>
  </conditionalFormatting>
  <conditionalFormatting sqref="BA417">
    <cfRule type="expression" dxfId="4915" priority="4916">
      <formula>BI422=""</formula>
    </cfRule>
  </conditionalFormatting>
  <conditionalFormatting sqref="BB416:BH416">
    <cfRule type="expression" dxfId="4914" priority="4915">
      <formula>BI422=""</formula>
    </cfRule>
  </conditionalFormatting>
  <conditionalFormatting sqref="BI416:BI419">
    <cfRule type="expression" dxfId="4913" priority="4914">
      <formula>BI422=""</formula>
    </cfRule>
  </conditionalFormatting>
  <conditionalFormatting sqref="AY418:BB418">
    <cfRule type="expression" dxfId="4912" priority="4913">
      <formula>BI422=""</formula>
    </cfRule>
  </conditionalFormatting>
  <conditionalFormatting sqref="BC418">
    <cfRule type="expression" dxfId="4911" priority="4912">
      <formula>BI422=""</formula>
    </cfRule>
  </conditionalFormatting>
  <conditionalFormatting sqref="AY419:BB419">
    <cfRule type="expression" dxfId="4910" priority="4911">
      <formula>BI422=""</formula>
    </cfRule>
  </conditionalFormatting>
  <conditionalFormatting sqref="BC419">
    <cfRule type="expression" dxfId="4909" priority="4910">
      <formula>BI422=""</formula>
    </cfRule>
  </conditionalFormatting>
  <conditionalFormatting sqref="AY420:BC420">
    <cfRule type="expression" dxfId="4908" priority="4909">
      <formula>BI422=""</formula>
    </cfRule>
  </conditionalFormatting>
  <conditionalFormatting sqref="BI420">
    <cfRule type="expression" dxfId="4907" priority="4908">
      <formula>BI422=""</formula>
    </cfRule>
  </conditionalFormatting>
  <conditionalFormatting sqref="AY421:BA421">
    <cfRule type="expression" dxfId="4906" priority="4907">
      <formula>BI422=""</formula>
    </cfRule>
  </conditionalFormatting>
  <conditionalFormatting sqref="BI421">
    <cfRule type="expression" dxfId="4905" priority="4906">
      <formula>BI422=""</formula>
    </cfRule>
  </conditionalFormatting>
  <conditionalFormatting sqref="AY422:BA422">
    <cfRule type="expression" dxfId="4904" priority="4905">
      <formula>BI422=""</formula>
    </cfRule>
  </conditionalFormatting>
  <conditionalFormatting sqref="BI422">
    <cfRule type="expression" dxfId="4903" priority="4904">
      <formula>BI422=""</formula>
    </cfRule>
  </conditionalFormatting>
  <conditionalFormatting sqref="AY423:BA423">
    <cfRule type="expression" dxfId="4902" priority="4903">
      <formula>BI422=""</formula>
    </cfRule>
  </conditionalFormatting>
  <conditionalFormatting sqref="BI423">
    <cfRule type="expression" dxfId="4901" priority="4902">
      <formula>BI422=""</formula>
    </cfRule>
  </conditionalFormatting>
  <conditionalFormatting sqref="BB423:BH423">
    <cfRule type="expression" dxfId="4900" priority="4901">
      <formula>BI422=""</formula>
    </cfRule>
  </conditionalFormatting>
  <conditionalFormatting sqref="C425:M425">
    <cfRule type="expression" dxfId="4899" priority="4894">
      <formula>M431=""</formula>
    </cfRule>
    <cfRule type="expression" dxfId="4898" priority="4895">
      <formula>M431=6</formula>
    </cfRule>
    <cfRule type="expression" dxfId="4897" priority="4896">
      <formula>M431=5</formula>
    </cfRule>
    <cfRule type="expression" dxfId="4896" priority="4897">
      <formula>M431=4</formula>
    </cfRule>
    <cfRule type="expression" dxfId="4895" priority="4898">
      <formula>M431=3</formula>
    </cfRule>
    <cfRule type="expression" dxfId="4894" priority="4899">
      <formula>M431=2</formula>
    </cfRule>
    <cfRule type="expression" dxfId="4893" priority="4900">
      <formula>M431=1</formula>
    </cfRule>
  </conditionalFormatting>
  <conditionalFormatting sqref="C426:E426">
    <cfRule type="expression" dxfId="4892" priority="4893">
      <formula>M432=""</formula>
    </cfRule>
  </conditionalFormatting>
  <conditionalFormatting sqref="C427:D427">
    <cfRule type="expression" dxfId="4891" priority="4892">
      <formula>M432=""</formula>
    </cfRule>
  </conditionalFormatting>
  <conditionalFormatting sqref="E427">
    <cfRule type="expression" dxfId="4890" priority="4891">
      <formula>M432=""</formula>
    </cfRule>
  </conditionalFormatting>
  <conditionalFormatting sqref="F426:L426">
    <cfRule type="expression" dxfId="4889" priority="4890">
      <formula>M432=""</formula>
    </cfRule>
  </conditionalFormatting>
  <conditionalFormatting sqref="M426:M429">
    <cfRule type="expression" dxfId="4888" priority="4889">
      <formula>M432=""</formula>
    </cfRule>
  </conditionalFormatting>
  <conditionalFormatting sqref="C428:F428">
    <cfRule type="expression" dxfId="4887" priority="4888">
      <formula>M432=""</formula>
    </cfRule>
  </conditionalFormatting>
  <conditionalFormatting sqref="G428">
    <cfRule type="expression" dxfId="4886" priority="4887">
      <formula>M432=""</formula>
    </cfRule>
  </conditionalFormatting>
  <conditionalFormatting sqref="C429:F429">
    <cfRule type="expression" dxfId="4885" priority="4886">
      <formula>M432=""</formula>
    </cfRule>
  </conditionalFormatting>
  <conditionalFormatting sqref="G429">
    <cfRule type="expression" dxfId="4884" priority="4885">
      <formula>M432=""</formula>
    </cfRule>
  </conditionalFormatting>
  <conditionalFormatting sqref="C430:G430">
    <cfRule type="expression" dxfId="4883" priority="4884">
      <formula>M432=""</formula>
    </cfRule>
  </conditionalFormatting>
  <conditionalFormatting sqref="M430">
    <cfRule type="expression" dxfId="4882" priority="4883">
      <formula>M432=""</formula>
    </cfRule>
  </conditionalFormatting>
  <conditionalFormatting sqref="C431:E431">
    <cfRule type="expression" dxfId="4881" priority="4882">
      <formula>M432=""</formula>
    </cfRule>
  </conditionalFormatting>
  <conditionalFormatting sqref="M431">
    <cfRule type="expression" dxfId="4880" priority="4881">
      <formula>M432=""</formula>
    </cfRule>
  </conditionalFormatting>
  <conditionalFormatting sqref="C432:E432">
    <cfRule type="expression" dxfId="4879" priority="4880">
      <formula>M432=""</formula>
    </cfRule>
  </conditionalFormatting>
  <conditionalFormatting sqref="M432">
    <cfRule type="expression" dxfId="4878" priority="4879">
      <formula>M432=""</formula>
    </cfRule>
  </conditionalFormatting>
  <conditionalFormatting sqref="C433:E433">
    <cfRule type="expression" dxfId="4877" priority="4878">
      <formula>M432=""</formula>
    </cfRule>
  </conditionalFormatting>
  <conditionalFormatting sqref="M433">
    <cfRule type="expression" dxfId="4876" priority="4877">
      <formula>M432=""</formula>
    </cfRule>
  </conditionalFormatting>
  <conditionalFormatting sqref="F433:L433">
    <cfRule type="expression" dxfId="4875" priority="4876">
      <formula>M432=""</formula>
    </cfRule>
  </conditionalFormatting>
  <conditionalFormatting sqref="O425:Y425">
    <cfRule type="expression" dxfId="4874" priority="4869">
      <formula>Y431=""</formula>
    </cfRule>
    <cfRule type="expression" dxfId="4873" priority="4870">
      <formula>Y431=6</formula>
    </cfRule>
    <cfRule type="expression" dxfId="4872" priority="4871">
      <formula>Y431=5</formula>
    </cfRule>
    <cfRule type="expression" dxfId="4871" priority="4872">
      <formula>Y431=4</formula>
    </cfRule>
    <cfRule type="expression" dxfId="4870" priority="4873">
      <formula>Y431=3</formula>
    </cfRule>
    <cfRule type="expression" dxfId="4869" priority="4874">
      <formula>Y431=2</formula>
    </cfRule>
    <cfRule type="expression" dxfId="4868" priority="4875">
      <formula>Y431=1</formula>
    </cfRule>
  </conditionalFormatting>
  <conditionalFormatting sqref="O426:Q426">
    <cfRule type="expression" dxfId="4867" priority="4868">
      <formula>Y432=""</formula>
    </cfRule>
  </conditionalFormatting>
  <conditionalFormatting sqref="O427:P427">
    <cfRule type="expression" dxfId="4866" priority="4867">
      <formula>Y432=""</formula>
    </cfRule>
  </conditionalFormatting>
  <conditionalFormatting sqref="Q427">
    <cfRule type="expression" dxfId="4865" priority="4866">
      <formula>Y432=""</formula>
    </cfRule>
  </conditionalFormatting>
  <conditionalFormatting sqref="R426:X426">
    <cfRule type="expression" dxfId="4864" priority="4865">
      <formula>Y432=""</formula>
    </cfRule>
  </conditionalFormatting>
  <conditionalFormatting sqref="Y426:Y429">
    <cfRule type="expression" dxfId="4863" priority="4864">
      <formula>Y432=""</formula>
    </cfRule>
  </conditionalFormatting>
  <conditionalFormatting sqref="O428:R428">
    <cfRule type="expression" dxfId="4862" priority="4863">
      <formula>Y432=""</formula>
    </cfRule>
  </conditionalFormatting>
  <conditionalFormatting sqref="S428">
    <cfRule type="expression" dxfId="4861" priority="4862">
      <formula>Y432=""</formula>
    </cfRule>
  </conditionalFormatting>
  <conditionalFormatting sqref="O429:R429">
    <cfRule type="expression" dxfId="4860" priority="4861">
      <formula>Y432=""</formula>
    </cfRule>
  </conditionalFormatting>
  <conditionalFormatting sqref="S429">
    <cfRule type="expression" dxfId="4859" priority="4860">
      <formula>Y432=""</formula>
    </cfRule>
  </conditionalFormatting>
  <conditionalFormatting sqref="O430:S430">
    <cfRule type="expression" dxfId="4858" priority="4859">
      <formula>Y432=""</formula>
    </cfRule>
  </conditionalFormatting>
  <conditionalFormatting sqref="Y430">
    <cfRule type="expression" dxfId="4857" priority="4858">
      <formula>Y432=""</formula>
    </cfRule>
  </conditionalFormatting>
  <conditionalFormatting sqref="O431:Q431">
    <cfRule type="expression" dxfId="4856" priority="4857">
      <formula>Y432=""</formula>
    </cfRule>
  </conditionalFormatting>
  <conditionalFormatting sqref="Y431">
    <cfRule type="expression" dxfId="4855" priority="4856">
      <formula>Y432=""</formula>
    </cfRule>
  </conditionalFormatting>
  <conditionalFormatting sqref="O432:Q432">
    <cfRule type="expression" dxfId="4854" priority="4855">
      <formula>Y432=""</formula>
    </cfRule>
  </conditionalFormatting>
  <conditionalFormatting sqref="Y432">
    <cfRule type="expression" dxfId="4853" priority="4854">
      <formula>Y432=""</formula>
    </cfRule>
  </conditionalFormatting>
  <conditionalFormatting sqref="O433:Q433">
    <cfRule type="expression" dxfId="4852" priority="4853">
      <formula>Y432=""</formula>
    </cfRule>
  </conditionalFormatting>
  <conditionalFormatting sqref="Y433">
    <cfRule type="expression" dxfId="4851" priority="4852">
      <formula>Y432=""</formula>
    </cfRule>
  </conditionalFormatting>
  <conditionalFormatting sqref="R433:X433">
    <cfRule type="expression" dxfId="4850" priority="4851">
      <formula>Y432=""</formula>
    </cfRule>
  </conditionalFormatting>
  <conditionalFormatting sqref="AA425:AK425">
    <cfRule type="expression" dxfId="4849" priority="4844">
      <formula>AK431=""</formula>
    </cfRule>
    <cfRule type="expression" dxfId="4848" priority="4845">
      <formula>AK431=6</formula>
    </cfRule>
    <cfRule type="expression" dxfId="4847" priority="4846">
      <formula>AK431=5</formula>
    </cfRule>
    <cfRule type="expression" dxfId="4846" priority="4847">
      <formula>AK431=4</formula>
    </cfRule>
    <cfRule type="expression" dxfId="4845" priority="4848">
      <formula>AK431=3</formula>
    </cfRule>
    <cfRule type="expression" dxfId="4844" priority="4849">
      <formula>AK431=2</formula>
    </cfRule>
    <cfRule type="expression" dxfId="4843" priority="4850">
      <formula>AK431=1</formula>
    </cfRule>
  </conditionalFormatting>
  <conditionalFormatting sqref="AA426:AC426">
    <cfRule type="expression" dxfId="4842" priority="4843">
      <formula>AK432=""</formula>
    </cfRule>
  </conditionalFormatting>
  <conditionalFormatting sqref="AA427:AB427">
    <cfRule type="expression" dxfId="4841" priority="4842">
      <formula>AK432=""</formula>
    </cfRule>
  </conditionalFormatting>
  <conditionalFormatting sqref="AC427">
    <cfRule type="expression" dxfId="4840" priority="4841">
      <formula>AK432=""</formula>
    </cfRule>
  </conditionalFormatting>
  <conditionalFormatting sqref="AD426:AJ426">
    <cfRule type="expression" dxfId="4839" priority="4840">
      <formula>AK432=""</formula>
    </cfRule>
  </conditionalFormatting>
  <conditionalFormatting sqref="AK426:AK429">
    <cfRule type="expression" dxfId="4838" priority="4839">
      <formula>AK432=""</formula>
    </cfRule>
  </conditionalFormatting>
  <conditionalFormatting sqref="AA428:AD428">
    <cfRule type="expression" dxfId="4837" priority="4838">
      <formula>AK432=""</formula>
    </cfRule>
  </conditionalFormatting>
  <conditionalFormatting sqref="AE428">
    <cfRule type="expression" dxfId="4836" priority="4837">
      <formula>AK432=""</formula>
    </cfRule>
  </conditionalFormatting>
  <conditionalFormatting sqref="AA429:AD429">
    <cfRule type="expression" dxfId="4835" priority="4836">
      <formula>AK432=""</formula>
    </cfRule>
  </conditionalFormatting>
  <conditionalFormatting sqref="AE429">
    <cfRule type="expression" dxfId="4834" priority="4835">
      <formula>AK432=""</formula>
    </cfRule>
  </conditionalFormatting>
  <conditionalFormatting sqref="AA430:AE430">
    <cfRule type="expression" dxfId="4833" priority="4834">
      <formula>AK432=""</formula>
    </cfRule>
  </conditionalFormatting>
  <conditionalFormatting sqref="AK430">
    <cfRule type="expression" dxfId="4832" priority="4833">
      <formula>AK432=""</formula>
    </cfRule>
  </conditionalFormatting>
  <conditionalFormatting sqref="AA431:AC431">
    <cfRule type="expression" dxfId="4831" priority="4832">
      <formula>AK432=""</formula>
    </cfRule>
  </conditionalFormatting>
  <conditionalFormatting sqref="AK431">
    <cfRule type="expression" dxfId="4830" priority="4831">
      <formula>AK432=""</formula>
    </cfRule>
  </conditionalFormatting>
  <conditionalFormatting sqref="AA432:AC432">
    <cfRule type="expression" dxfId="4829" priority="4830">
      <formula>AK432=""</formula>
    </cfRule>
  </conditionalFormatting>
  <conditionalFormatting sqref="AK432">
    <cfRule type="expression" dxfId="4828" priority="4829">
      <formula>AK432=""</formula>
    </cfRule>
  </conditionalFormatting>
  <conditionalFormatting sqref="AA433:AC433">
    <cfRule type="expression" dxfId="4827" priority="4828">
      <formula>AK432=""</formula>
    </cfRule>
  </conditionalFormatting>
  <conditionalFormatting sqref="AK433">
    <cfRule type="expression" dxfId="4826" priority="4827">
      <formula>AK432=""</formula>
    </cfRule>
  </conditionalFormatting>
  <conditionalFormatting sqref="AD433:AJ433">
    <cfRule type="expression" dxfId="4825" priority="4826">
      <formula>AK432=""</formula>
    </cfRule>
  </conditionalFormatting>
  <conditionalFormatting sqref="AM425:AW425">
    <cfRule type="expression" dxfId="4824" priority="4819">
      <formula>AW431=""</formula>
    </cfRule>
    <cfRule type="expression" dxfId="4823" priority="4820">
      <formula>AW431=6</formula>
    </cfRule>
    <cfRule type="expression" dxfId="4822" priority="4821">
      <formula>AW431=5</formula>
    </cfRule>
    <cfRule type="expression" dxfId="4821" priority="4822">
      <formula>AW431=4</formula>
    </cfRule>
    <cfRule type="expression" dxfId="4820" priority="4823">
      <formula>AW431=3</formula>
    </cfRule>
    <cfRule type="expression" dxfId="4819" priority="4824">
      <formula>AW431=2</formula>
    </cfRule>
    <cfRule type="expression" dxfId="4818" priority="4825">
      <formula>AW431=1</formula>
    </cfRule>
  </conditionalFormatting>
  <conditionalFormatting sqref="AM426:AO426">
    <cfRule type="expression" dxfId="4817" priority="4818">
      <formula>AW432=""</formula>
    </cfRule>
  </conditionalFormatting>
  <conditionalFormatting sqref="AM427:AN427">
    <cfRule type="expression" dxfId="4816" priority="4817">
      <formula>AW432=""</formula>
    </cfRule>
  </conditionalFormatting>
  <conditionalFormatting sqref="AO427">
    <cfRule type="expression" dxfId="4815" priority="4816">
      <formula>AW432=""</formula>
    </cfRule>
  </conditionalFormatting>
  <conditionalFormatting sqref="AP426:AV426">
    <cfRule type="expression" dxfId="4814" priority="4815">
      <formula>AW432=""</formula>
    </cfRule>
  </conditionalFormatting>
  <conditionalFormatting sqref="AW426:AW429">
    <cfRule type="expression" dxfId="4813" priority="4814">
      <formula>AW432=""</formula>
    </cfRule>
  </conditionalFormatting>
  <conditionalFormatting sqref="AM428:AP428">
    <cfRule type="expression" dxfId="4812" priority="4813">
      <formula>AW432=""</formula>
    </cfRule>
  </conditionalFormatting>
  <conditionalFormatting sqref="AQ428">
    <cfRule type="expression" dxfId="4811" priority="4812">
      <formula>AW432=""</formula>
    </cfRule>
  </conditionalFormatting>
  <conditionalFormatting sqref="AM429:AP429">
    <cfRule type="expression" dxfId="4810" priority="4811">
      <formula>AW432=""</formula>
    </cfRule>
  </conditionalFormatting>
  <conditionalFormatting sqref="AQ429">
    <cfRule type="expression" dxfId="4809" priority="4810">
      <formula>AW432=""</formula>
    </cfRule>
  </conditionalFormatting>
  <conditionalFormatting sqref="AM430:AQ430">
    <cfRule type="expression" dxfId="4808" priority="4809">
      <formula>AW432=""</formula>
    </cfRule>
  </conditionalFormatting>
  <conditionalFormatting sqref="AW430">
    <cfRule type="expression" dxfId="4807" priority="4808">
      <formula>AW432=""</formula>
    </cfRule>
  </conditionalFormatting>
  <conditionalFormatting sqref="AM431:AO431">
    <cfRule type="expression" dxfId="4806" priority="4807">
      <formula>AW432=""</formula>
    </cfRule>
  </conditionalFormatting>
  <conditionalFormatting sqref="AW431">
    <cfRule type="expression" dxfId="4805" priority="4806">
      <formula>AW432=""</formula>
    </cfRule>
  </conditionalFormatting>
  <conditionalFormatting sqref="AM432:AO432">
    <cfRule type="expression" dxfId="4804" priority="4805">
      <formula>AW432=""</formula>
    </cfRule>
  </conditionalFormatting>
  <conditionalFormatting sqref="AW432">
    <cfRule type="expression" dxfId="4803" priority="4804">
      <formula>AW432=""</formula>
    </cfRule>
  </conditionalFormatting>
  <conditionalFormatting sqref="AM433:AO433">
    <cfRule type="expression" dxfId="4802" priority="4803">
      <formula>AW432=""</formula>
    </cfRule>
  </conditionalFormatting>
  <conditionalFormatting sqref="AW433">
    <cfRule type="expression" dxfId="4801" priority="4802">
      <formula>AW432=""</formula>
    </cfRule>
  </conditionalFormatting>
  <conditionalFormatting sqref="AP433:AV433">
    <cfRule type="expression" dxfId="4800" priority="4801">
      <formula>AW432=""</formula>
    </cfRule>
  </conditionalFormatting>
  <conditionalFormatting sqref="AY425:BI425">
    <cfRule type="expression" dxfId="4799" priority="4794">
      <formula>BI431=""</formula>
    </cfRule>
    <cfRule type="expression" dxfId="4798" priority="4795">
      <formula>BI431=6</formula>
    </cfRule>
    <cfRule type="expression" dxfId="4797" priority="4796">
      <formula>BI431=5</formula>
    </cfRule>
    <cfRule type="expression" dxfId="4796" priority="4797">
      <formula>BI431=4</formula>
    </cfRule>
    <cfRule type="expression" dxfId="4795" priority="4798">
      <formula>BI431=3</formula>
    </cfRule>
    <cfRule type="expression" dxfId="4794" priority="4799">
      <formula>BI431=2</formula>
    </cfRule>
    <cfRule type="expression" dxfId="4793" priority="4800">
      <formula>BI431=1</formula>
    </cfRule>
  </conditionalFormatting>
  <conditionalFormatting sqref="AY426:BA426">
    <cfRule type="expression" dxfId="4792" priority="4793">
      <formula>BI432=""</formula>
    </cfRule>
  </conditionalFormatting>
  <conditionalFormatting sqref="AY427:AZ427">
    <cfRule type="expression" dxfId="4791" priority="4792">
      <formula>BI432=""</formula>
    </cfRule>
  </conditionalFormatting>
  <conditionalFormatting sqref="BA427">
    <cfRule type="expression" dxfId="4790" priority="4791">
      <formula>BI432=""</formula>
    </cfRule>
  </conditionalFormatting>
  <conditionalFormatting sqref="BB426:BH426">
    <cfRule type="expression" dxfId="4789" priority="4790">
      <formula>BI432=""</formula>
    </cfRule>
  </conditionalFormatting>
  <conditionalFormatting sqref="BI426:BI429">
    <cfRule type="expression" dxfId="4788" priority="4789">
      <formula>BI432=""</formula>
    </cfRule>
  </conditionalFormatting>
  <conditionalFormatting sqref="AY428:BB428">
    <cfRule type="expression" dxfId="4787" priority="4788">
      <formula>BI432=""</formula>
    </cfRule>
  </conditionalFormatting>
  <conditionalFormatting sqref="BC428">
    <cfRule type="expression" dxfId="4786" priority="4787">
      <formula>BI432=""</formula>
    </cfRule>
  </conditionalFormatting>
  <conditionalFormatting sqref="AY429:BB429">
    <cfRule type="expression" dxfId="4785" priority="4786">
      <formula>BI432=""</formula>
    </cfRule>
  </conditionalFormatting>
  <conditionalFormatting sqref="BC429">
    <cfRule type="expression" dxfId="4784" priority="4785">
      <formula>BI432=""</formula>
    </cfRule>
  </conditionalFormatting>
  <conditionalFormatting sqref="AY430:BC430">
    <cfRule type="expression" dxfId="4783" priority="4784">
      <formula>BI432=""</formula>
    </cfRule>
  </conditionalFormatting>
  <conditionalFormatting sqref="BI430">
    <cfRule type="expression" dxfId="4782" priority="4783">
      <formula>BI432=""</formula>
    </cfRule>
  </conditionalFormatting>
  <conditionalFormatting sqref="AY431:BA431">
    <cfRule type="expression" dxfId="4781" priority="4782">
      <formula>BI432=""</formula>
    </cfRule>
  </conditionalFormatting>
  <conditionalFormatting sqref="BI431">
    <cfRule type="expression" dxfId="4780" priority="4781">
      <formula>BI432=""</formula>
    </cfRule>
  </conditionalFormatting>
  <conditionalFormatting sqref="AY432:BA432">
    <cfRule type="expression" dxfId="4779" priority="4780">
      <formula>BI432=""</formula>
    </cfRule>
  </conditionalFormatting>
  <conditionalFormatting sqref="BI432">
    <cfRule type="expression" dxfId="4778" priority="4779">
      <formula>BI432=""</formula>
    </cfRule>
  </conditionalFormatting>
  <conditionalFormatting sqref="AY433:BA433">
    <cfRule type="expression" dxfId="4777" priority="4778">
      <formula>BI432=""</formula>
    </cfRule>
  </conditionalFormatting>
  <conditionalFormatting sqref="BI433">
    <cfRule type="expression" dxfId="4776" priority="4777">
      <formula>BI432=""</formula>
    </cfRule>
  </conditionalFormatting>
  <conditionalFormatting sqref="BB433:BH433">
    <cfRule type="expression" dxfId="4775" priority="4776">
      <formula>BI432=""</formula>
    </cfRule>
  </conditionalFormatting>
  <conditionalFormatting sqref="C435:M435">
    <cfRule type="expression" dxfId="4774" priority="4769">
      <formula>M441=""</formula>
    </cfRule>
    <cfRule type="expression" dxfId="4773" priority="4770">
      <formula>M441=6</formula>
    </cfRule>
    <cfRule type="expression" dxfId="4772" priority="4771">
      <formula>M441=5</formula>
    </cfRule>
    <cfRule type="expression" dxfId="4771" priority="4772">
      <formula>M441=4</formula>
    </cfRule>
    <cfRule type="expression" dxfId="4770" priority="4773">
      <formula>M441=3</formula>
    </cfRule>
    <cfRule type="expression" dxfId="4769" priority="4774">
      <formula>M441=2</formula>
    </cfRule>
    <cfRule type="expression" dxfId="4768" priority="4775">
      <formula>M441=1</formula>
    </cfRule>
  </conditionalFormatting>
  <conditionalFormatting sqref="C436:E436">
    <cfRule type="expression" dxfId="4767" priority="4768">
      <formula>M442=""</formula>
    </cfRule>
  </conditionalFormatting>
  <conditionalFormatting sqref="C437:D437">
    <cfRule type="expression" dxfId="4766" priority="4767">
      <formula>M442=""</formula>
    </cfRule>
  </conditionalFormatting>
  <conditionalFormatting sqref="E437">
    <cfRule type="expression" dxfId="4765" priority="4766">
      <formula>M442=""</formula>
    </cfRule>
  </conditionalFormatting>
  <conditionalFormatting sqref="F436:L436">
    <cfRule type="expression" dxfId="4764" priority="4765">
      <formula>M442=""</formula>
    </cfRule>
  </conditionalFormatting>
  <conditionalFormatting sqref="M436:M439">
    <cfRule type="expression" dxfId="4763" priority="4764">
      <formula>M442=""</formula>
    </cfRule>
  </conditionalFormatting>
  <conditionalFormatting sqref="C438:F438">
    <cfRule type="expression" dxfId="4762" priority="4763">
      <formula>M442=""</formula>
    </cfRule>
  </conditionalFormatting>
  <conditionalFormatting sqref="G438">
    <cfRule type="expression" dxfId="4761" priority="4762">
      <formula>M442=""</formula>
    </cfRule>
  </conditionalFormatting>
  <conditionalFormatting sqref="C439:F439">
    <cfRule type="expression" dxfId="4760" priority="4761">
      <formula>M442=""</formula>
    </cfRule>
  </conditionalFormatting>
  <conditionalFormatting sqref="G439">
    <cfRule type="expression" dxfId="4759" priority="4760">
      <formula>M442=""</formula>
    </cfRule>
  </conditionalFormatting>
  <conditionalFormatting sqref="C440:G440">
    <cfRule type="expression" dxfId="4758" priority="4759">
      <formula>M442=""</formula>
    </cfRule>
  </conditionalFormatting>
  <conditionalFormatting sqref="M440">
    <cfRule type="expression" dxfId="4757" priority="4758">
      <formula>M442=""</formula>
    </cfRule>
  </conditionalFormatting>
  <conditionalFormatting sqref="C441:E441">
    <cfRule type="expression" dxfId="4756" priority="4757">
      <formula>M442=""</formula>
    </cfRule>
  </conditionalFormatting>
  <conditionalFormatting sqref="M441">
    <cfRule type="expression" dxfId="4755" priority="4756">
      <formula>M442=""</formula>
    </cfRule>
  </conditionalFormatting>
  <conditionalFormatting sqref="C442:E442">
    <cfRule type="expression" dxfId="4754" priority="4755">
      <formula>M442=""</formula>
    </cfRule>
  </conditionalFormatting>
  <conditionalFormatting sqref="M442">
    <cfRule type="expression" dxfId="4753" priority="4754">
      <formula>M442=""</formula>
    </cfRule>
  </conditionalFormatting>
  <conditionalFormatting sqref="C443:E443">
    <cfRule type="expression" dxfId="4752" priority="4753">
      <formula>M442=""</formula>
    </cfRule>
  </conditionalFormatting>
  <conditionalFormatting sqref="M443">
    <cfRule type="expression" dxfId="4751" priority="4752">
      <formula>M442=""</formula>
    </cfRule>
  </conditionalFormatting>
  <conditionalFormatting sqref="F443:L443">
    <cfRule type="expression" dxfId="4750" priority="4751">
      <formula>M442=""</formula>
    </cfRule>
  </conditionalFormatting>
  <conditionalFormatting sqref="O435:Y435">
    <cfRule type="expression" dxfId="4749" priority="4744">
      <formula>Y441=""</formula>
    </cfRule>
    <cfRule type="expression" dxfId="4748" priority="4745">
      <formula>Y441=6</formula>
    </cfRule>
    <cfRule type="expression" dxfId="4747" priority="4746">
      <formula>Y441=5</formula>
    </cfRule>
    <cfRule type="expression" dxfId="4746" priority="4747">
      <formula>Y441=4</formula>
    </cfRule>
    <cfRule type="expression" dxfId="4745" priority="4748">
      <formula>Y441=3</formula>
    </cfRule>
    <cfRule type="expression" dxfId="4744" priority="4749">
      <formula>Y441=2</formula>
    </cfRule>
    <cfRule type="expression" dxfId="4743" priority="4750">
      <formula>Y441=1</formula>
    </cfRule>
  </conditionalFormatting>
  <conditionalFormatting sqref="O436:Q436">
    <cfRule type="expression" dxfId="4742" priority="4743">
      <formula>Y442=""</formula>
    </cfRule>
  </conditionalFormatting>
  <conditionalFormatting sqref="O437:P437">
    <cfRule type="expression" dxfId="4741" priority="4742">
      <formula>Y442=""</formula>
    </cfRule>
  </conditionalFormatting>
  <conditionalFormatting sqref="Q437">
    <cfRule type="expression" dxfId="4740" priority="4741">
      <formula>Y442=""</formula>
    </cfRule>
  </conditionalFormatting>
  <conditionalFormatting sqref="R436:X436">
    <cfRule type="expression" dxfId="4739" priority="4740">
      <formula>Y442=""</formula>
    </cfRule>
  </conditionalFormatting>
  <conditionalFormatting sqref="Y436:Y439">
    <cfRule type="expression" dxfId="4738" priority="4739">
      <formula>Y442=""</formula>
    </cfRule>
  </conditionalFormatting>
  <conditionalFormatting sqref="O438:R438">
    <cfRule type="expression" dxfId="4737" priority="4738">
      <formula>Y442=""</formula>
    </cfRule>
  </conditionalFormatting>
  <conditionalFormatting sqref="S438">
    <cfRule type="expression" dxfId="4736" priority="4737">
      <formula>Y442=""</formula>
    </cfRule>
  </conditionalFormatting>
  <conditionalFormatting sqref="O439:R439">
    <cfRule type="expression" dxfId="4735" priority="4736">
      <formula>Y442=""</formula>
    </cfRule>
  </conditionalFormatting>
  <conditionalFormatting sqref="S439">
    <cfRule type="expression" dxfId="4734" priority="4735">
      <formula>Y442=""</formula>
    </cfRule>
  </conditionalFormatting>
  <conditionalFormatting sqref="O440:S440">
    <cfRule type="expression" dxfId="4733" priority="4734">
      <formula>Y442=""</formula>
    </cfRule>
  </conditionalFormatting>
  <conditionalFormatting sqref="Y440">
    <cfRule type="expression" dxfId="4732" priority="4733">
      <formula>Y442=""</formula>
    </cfRule>
  </conditionalFormatting>
  <conditionalFormatting sqref="O441:Q441">
    <cfRule type="expression" dxfId="4731" priority="4732">
      <formula>Y442=""</formula>
    </cfRule>
  </conditionalFormatting>
  <conditionalFormatting sqref="Y441">
    <cfRule type="expression" dxfId="4730" priority="4731">
      <formula>Y442=""</formula>
    </cfRule>
  </conditionalFormatting>
  <conditionalFormatting sqref="O442:Q442">
    <cfRule type="expression" dxfId="4729" priority="4730">
      <formula>Y442=""</formula>
    </cfRule>
  </conditionalFormatting>
  <conditionalFormatting sqref="Y442">
    <cfRule type="expression" dxfId="4728" priority="4729">
      <formula>Y442=""</formula>
    </cfRule>
  </conditionalFormatting>
  <conditionalFormatting sqref="O443:Q443">
    <cfRule type="expression" dxfId="4727" priority="4728">
      <formula>Y442=""</formula>
    </cfRule>
  </conditionalFormatting>
  <conditionalFormatting sqref="Y443">
    <cfRule type="expression" dxfId="4726" priority="4727">
      <formula>Y442=""</formula>
    </cfRule>
  </conditionalFormatting>
  <conditionalFormatting sqref="R443:X443">
    <cfRule type="expression" dxfId="4725" priority="4726">
      <formula>Y442=""</formula>
    </cfRule>
  </conditionalFormatting>
  <conditionalFormatting sqref="AA435:AK435">
    <cfRule type="expression" dxfId="4724" priority="4719">
      <formula>AK441=""</formula>
    </cfRule>
    <cfRule type="expression" dxfId="4723" priority="4720">
      <formula>AK441=6</formula>
    </cfRule>
    <cfRule type="expression" dxfId="4722" priority="4721">
      <formula>AK441=5</formula>
    </cfRule>
    <cfRule type="expression" dxfId="4721" priority="4722">
      <formula>AK441=4</formula>
    </cfRule>
    <cfRule type="expression" dxfId="4720" priority="4723">
      <formula>AK441=3</formula>
    </cfRule>
    <cfRule type="expression" dxfId="4719" priority="4724">
      <formula>AK441=2</formula>
    </cfRule>
    <cfRule type="expression" dxfId="4718" priority="4725">
      <formula>AK441=1</formula>
    </cfRule>
  </conditionalFormatting>
  <conditionalFormatting sqref="AA436:AC436">
    <cfRule type="expression" dxfId="4717" priority="4718">
      <formula>AK442=""</formula>
    </cfRule>
  </conditionalFormatting>
  <conditionalFormatting sqref="AA437:AB437">
    <cfRule type="expression" dxfId="4716" priority="4717">
      <formula>AK442=""</formula>
    </cfRule>
  </conditionalFormatting>
  <conditionalFormatting sqref="AC437">
    <cfRule type="expression" dxfId="4715" priority="4716">
      <formula>AK442=""</formula>
    </cfRule>
  </conditionalFormatting>
  <conditionalFormatting sqref="AD436:AJ436">
    <cfRule type="expression" dxfId="4714" priority="4715">
      <formula>AK442=""</formula>
    </cfRule>
  </conditionalFormatting>
  <conditionalFormatting sqref="AK436:AK439">
    <cfRule type="expression" dxfId="4713" priority="4714">
      <formula>AK442=""</formula>
    </cfRule>
  </conditionalFormatting>
  <conditionalFormatting sqref="AA438:AD438">
    <cfRule type="expression" dxfId="4712" priority="4713">
      <formula>AK442=""</formula>
    </cfRule>
  </conditionalFormatting>
  <conditionalFormatting sqref="AE438">
    <cfRule type="expression" dxfId="4711" priority="4712">
      <formula>AK442=""</formula>
    </cfRule>
  </conditionalFormatting>
  <conditionalFormatting sqref="AA439:AD439">
    <cfRule type="expression" dxfId="4710" priority="4711">
      <formula>AK442=""</formula>
    </cfRule>
  </conditionalFormatting>
  <conditionalFormatting sqref="AE439">
    <cfRule type="expression" dxfId="4709" priority="4710">
      <formula>AK442=""</formula>
    </cfRule>
  </conditionalFormatting>
  <conditionalFormatting sqref="AA440:AE440">
    <cfRule type="expression" dxfId="4708" priority="4709">
      <formula>AK442=""</formula>
    </cfRule>
  </conditionalFormatting>
  <conditionalFormatting sqref="AK440">
    <cfRule type="expression" dxfId="4707" priority="4708">
      <formula>AK442=""</formula>
    </cfRule>
  </conditionalFormatting>
  <conditionalFormatting sqref="AA441:AC441">
    <cfRule type="expression" dxfId="4706" priority="4707">
      <formula>AK442=""</formula>
    </cfRule>
  </conditionalFormatting>
  <conditionalFormatting sqref="AK441">
    <cfRule type="expression" dxfId="4705" priority="4706">
      <formula>AK442=""</formula>
    </cfRule>
  </conditionalFormatting>
  <conditionalFormatting sqref="AA442:AC442">
    <cfRule type="expression" dxfId="4704" priority="4705">
      <formula>AK442=""</formula>
    </cfRule>
  </conditionalFormatting>
  <conditionalFormatting sqref="AK442">
    <cfRule type="expression" dxfId="4703" priority="4704">
      <formula>AK442=""</formula>
    </cfRule>
  </conditionalFormatting>
  <conditionalFormatting sqref="AA443:AC443">
    <cfRule type="expression" dxfId="4702" priority="4703">
      <formula>AK442=""</formula>
    </cfRule>
  </conditionalFormatting>
  <conditionalFormatting sqref="AK443">
    <cfRule type="expression" dxfId="4701" priority="4702">
      <formula>AK442=""</formula>
    </cfRule>
  </conditionalFormatting>
  <conditionalFormatting sqref="AD443:AJ443">
    <cfRule type="expression" dxfId="4700" priority="4701">
      <formula>AK442=""</formula>
    </cfRule>
  </conditionalFormatting>
  <conditionalFormatting sqref="AM435:AW435">
    <cfRule type="expression" dxfId="4699" priority="4694">
      <formula>AW441=""</formula>
    </cfRule>
    <cfRule type="expression" dxfId="4698" priority="4695">
      <formula>AW441=6</formula>
    </cfRule>
    <cfRule type="expression" dxfId="4697" priority="4696">
      <formula>AW441=5</formula>
    </cfRule>
    <cfRule type="expression" dxfId="4696" priority="4697">
      <formula>AW441=4</formula>
    </cfRule>
    <cfRule type="expression" dxfId="4695" priority="4698">
      <formula>AW441=3</formula>
    </cfRule>
    <cfRule type="expression" dxfId="4694" priority="4699">
      <formula>AW441=2</formula>
    </cfRule>
    <cfRule type="expression" dxfId="4693" priority="4700">
      <formula>AW441=1</formula>
    </cfRule>
  </conditionalFormatting>
  <conditionalFormatting sqref="AM436:AO436">
    <cfRule type="expression" dxfId="4692" priority="4693">
      <formula>AW442=""</formula>
    </cfRule>
  </conditionalFormatting>
  <conditionalFormatting sqref="AM437:AN437">
    <cfRule type="expression" dxfId="4691" priority="4692">
      <formula>AW442=""</formula>
    </cfRule>
  </conditionalFormatting>
  <conditionalFormatting sqref="AO437">
    <cfRule type="expression" dxfId="4690" priority="4691">
      <formula>AW442=""</formula>
    </cfRule>
  </conditionalFormatting>
  <conditionalFormatting sqref="AP436:AV436">
    <cfRule type="expression" dxfId="4689" priority="4690">
      <formula>AW442=""</formula>
    </cfRule>
  </conditionalFormatting>
  <conditionalFormatting sqref="AW436:AW439">
    <cfRule type="expression" dxfId="4688" priority="4689">
      <formula>AW442=""</formula>
    </cfRule>
  </conditionalFormatting>
  <conditionalFormatting sqref="AM438:AP438">
    <cfRule type="expression" dxfId="4687" priority="4688">
      <formula>AW442=""</formula>
    </cfRule>
  </conditionalFormatting>
  <conditionalFormatting sqref="AQ438">
    <cfRule type="expression" dxfId="4686" priority="4687">
      <formula>AW442=""</formula>
    </cfRule>
  </conditionalFormatting>
  <conditionalFormatting sqref="AM439:AP439">
    <cfRule type="expression" dxfId="4685" priority="4686">
      <formula>AW442=""</formula>
    </cfRule>
  </conditionalFormatting>
  <conditionalFormatting sqref="AQ439">
    <cfRule type="expression" dxfId="4684" priority="4685">
      <formula>AW442=""</formula>
    </cfRule>
  </conditionalFormatting>
  <conditionalFormatting sqref="AM440:AQ440">
    <cfRule type="expression" dxfId="4683" priority="4684">
      <formula>AW442=""</formula>
    </cfRule>
  </conditionalFormatting>
  <conditionalFormatting sqref="AW440">
    <cfRule type="expression" dxfId="4682" priority="4683">
      <formula>AW442=""</formula>
    </cfRule>
  </conditionalFormatting>
  <conditionalFormatting sqref="AM441:AO441">
    <cfRule type="expression" dxfId="4681" priority="4682">
      <formula>AW442=""</formula>
    </cfRule>
  </conditionalFormatting>
  <conditionalFormatting sqref="AW441">
    <cfRule type="expression" dxfId="4680" priority="4681">
      <formula>AW442=""</formula>
    </cfRule>
  </conditionalFormatting>
  <conditionalFormatting sqref="AM442:AO442">
    <cfRule type="expression" dxfId="4679" priority="4680">
      <formula>AW442=""</formula>
    </cfRule>
  </conditionalFormatting>
  <conditionalFormatting sqref="AW442">
    <cfRule type="expression" dxfId="4678" priority="4679">
      <formula>AW442=""</formula>
    </cfRule>
  </conditionalFormatting>
  <conditionalFormatting sqref="AM443:AO443">
    <cfRule type="expression" dxfId="4677" priority="4678">
      <formula>AW442=""</formula>
    </cfRule>
  </conditionalFormatting>
  <conditionalFormatting sqref="AW443">
    <cfRule type="expression" dxfId="4676" priority="4677">
      <formula>AW442=""</formula>
    </cfRule>
  </conditionalFormatting>
  <conditionalFormatting sqref="AP443:AV443">
    <cfRule type="expression" dxfId="4675" priority="4676">
      <formula>AW442=""</formula>
    </cfRule>
  </conditionalFormatting>
  <conditionalFormatting sqref="AY435:BI435">
    <cfRule type="expression" dxfId="4674" priority="4669">
      <formula>BI441=""</formula>
    </cfRule>
    <cfRule type="expression" dxfId="4673" priority="4670">
      <formula>BI441=6</formula>
    </cfRule>
    <cfRule type="expression" dxfId="4672" priority="4671">
      <formula>BI441=5</formula>
    </cfRule>
    <cfRule type="expression" dxfId="4671" priority="4672">
      <formula>BI441=4</formula>
    </cfRule>
    <cfRule type="expression" dxfId="4670" priority="4673">
      <formula>BI441=3</formula>
    </cfRule>
    <cfRule type="expression" dxfId="4669" priority="4674">
      <formula>BI441=2</formula>
    </cfRule>
    <cfRule type="expression" dxfId="4668" priority="4675">
      <formula>BI441=1</formula>
    </cfRule>
  </conditionalFormatting>
  <conditionalFormatting sqref="AY436:BA436">
    <cfRule type="expression" dxfId="4667" priority="4668">
      <formula>BI442=""</formula>
    </cfRule>
  </conditionalFormatting>
  <conditionalFormatting sqref="AY437:AZ437">
    <cfRule type="expression" dxfId="4666" priority="4667">
      <formula>BI442=""</formula>
    </cfRule>
  </conditionalFormatting>
  <conditionalFormatting sqref="BA437">
    <cfRule type="expression" dxfId="4665" priority="4666">
      <formula>BI442=""</formula>
    </cfRule>
  </conditionalFormatting>
  <conditionalFormatting sqref="BB436:BH436">
    <cfRule type="expression" dxfId="4664" priority="4665">
      <formula>BI442=""</formula>
    </cfRule>
  </conditionalFormatting>
  <conditionalFormatting sqref="BI436:BI439">
    <cfRule type="expression" dxfId="4663" priority="4664">
      <formula>BI442=""</formula>
    </cfRule>
  </conditionalFormatting>
  <conditionalFormatting sqref="AY438:BB438">
    <cfRule type="expression" dxfId="4662" priority="4663">
      <formula>BI442=""</formula>
    </cfRule>
  </conditionalFormatting>
  <conditionalFormatting sqref="BC438">
    <cfRule type="expression" dxfId="4661" priority="4662">
      <formula>BI442=""</formula>
    </cfRule>
  </conditionalFormatting>
  <conditionalFormatting sqref="AY439:BB439">
    <cfRule type="expression" dxfId="4660" priority="4661">
      <formula>BI442=""</formula>
    </cfRule>
  </conditionalFormatting>
  <conditionalFormatting sqref="BC439">
    <cfRule type="expression" dxfId="4659" priority="4660">
      <formula>BI442=""</formula>
    </cfRule>
  </conditionalFormatting>
  <conditionalFormatting sqref="AY440:BC440">
    <cfRule type="expression" dxfId="4658" priority="4659">
      <formula>BI442=""</formula>
    </cfRule>
  </conditionalFormatting>
  <conditionalFormatting sqref="BI440">
    <cfRule type="expression" dxfId="4657" priority="4658">
      <formula>BI442=""</formula>
    </cfRule>
  </conditionalFormatting>
  <conditionalFormatting sqref="AY441:BA441">
    <cfRule type="expression" dxfId="4656" priority="4657">
      <formula>BI442=""</formula>
    </cfRule>
  </conditionalFormatting>
  <conditionalFormatting sqref="BI441">
    <cfRule type="expression" dxfId="4655" priority="4656">
      <formula>BI442=""</formula>
    </cfRule>
  </conditionalFormatting>
  <conditionalFormatting sqref="AY442:BA442">
    <cfRule type="expression" dxfId="4654" priority="4655">
      <formula>BI442=""</formula>
    </cfRule>
  </conditionalFormatting>
  <conditionalFormatting sqref="BI442">
    <cfRule type="expression" dxfId="4653" priority="4654">
      <formula>BI442=""</formula>
    </cfRule>
  </conditionalFormatting>
  <conditionalFormatting sqref="AY443:BA443">
    <cfRule type="expression" dxfId="4652" priority="4653">
      <formula>BI442=""</formula>
    </cfRule>
  </conditionalFormatting>
  <conditionalFormatting sqref="BI443">
    <cfRule type="expression" dxfId="4651" priority="4652">
      <formula>BI442=""</formula>
    </cfRule>
  </conditionalFormatting>
  <conditionalFormatting sqref="BB443:BH443">
    <cfRule type="expression" dxfId="4650" priority="4651">
      <formula>BI442=""</formula>
    </cfRule>
  </conditionalFormatting>
  <conditionalFormatting sqref="C445:M445">
    <cfRule type="expression" dxfId="4649" priority="4644">
      <formula>M451=""</formula>
    </cfRule>
    <cfRule type="expression" dxfId="4648" priority="4645">
      <formula>M451=6</formula>
    </cfRule>
    <cfRule type="expression" dxfId="4647" priority="4646">
      <formula>M451=5</formula>
    </cfRule>
    <cfRule type="expression" dxfId="4646" priority="4647">
      <formula>M451=4</formula>
    </cfRule>
    <cfRule type="expression" dxfId="4645" priority="4648">
      <formula>M451=3</formula>
    </cfRule>
    <cfRule type="expression" dxfId="4644" priority="4649">
      <formula>M451=2</formula>
    </cfRule>
    <cfRule type="expression" dxfId="4643" priority="4650">
      <formula>M451=1</formula>
    </cfRule>
  </conditionalFormatting>
  <conditionalFormatting sqref="C446:E446">
    <cfRule type="expression" dxfId="4642" priority="4643">
      <formula>M452=""</formula>
    </cfRule>
  </conditionalFormatting>
  <conditionalFormatting sqref="C447:D447">
    <cfRule type="expression" dxfId="4641" priority="4642">
      <formula>M452=""</formula>
    </cfRule>
  </conditionalFormatting>
  <conditionalFormatting sqref="E447">
    <cfRule type="expression" dxfId="4640" priority="4641">
      <formula>M452=""</formula>
    </cfRule>
  </conditionalFormatting>
  <conditionalFormatting sqref="F446:L446">
    <cfRule type="expression" dxfId="4639" priority="4640">
      <formula>M452=""</formula>
    </cfRule>
  </conditionalFormatting>
  <conditionalFormatting sqref="M446:M449">
    <cfRule type="expression" dxfId="4638" priority="4639">
      <formula>M452=""</formula>
    </cfRule>
  </conditionalFormatting>
  <conditionalFormatting sqref="C448:F448">
    <cfRule type="expression" dxfId="4637" priority="4638">
      <formula>M452=""</formula>
    </cfRule>
  </conditionalFormatting>
  <conditionalFormatting sqref="G448">
    <cfRule type="expression" dxfId="4636" priority="4637">
      <formula>M452=""</formula>
    </cfRule>
  </conditionalFormatting>
  <conditionalFormatting sqref="C449:F449">
    <cfRule type="expression" dxfId="4635" priority="4636">
      <formula>M452=""</formula>
    </cfRule>
  </conditionalFormatting>
  <conditionalFormatting sqref="G449">
    <cfRule type="expression" dxfId="4634" priority="4635">
      <formula>M452=""</formula>
    </cfRule>
  </conditionalFormatting>
  <conditionalFormatting sqref="C450:G450">
    <cfRule type="expression" dxfId="4633" priority="4634">
      <formula>M452=""</formula>
    </cfRule>
  </conditionalFormatting>
  <conditionalFormatting sqref="M450">
    <cfRule type="expression" dxfId="4632" priority="4633">
      <formula>M452=""</formula>
    </cfRule>
  </conditionalFormatting>
  <conditionalFormatting sqref="C451:E451">
    <cfRule type="expression" dxfId="4631" priority="4632">
      <formula>M452=""</formula>
    </cfRule>
  </conditionalFormatting>
  <conditionalFormatting sqref="M451">
    <cfRule type="expression" dxfId="4630" priority="4631">
      <formula>M452=""</formula>
    </cfRule>
  </conditionalFormatting>
  <conditionalFormatting sqref="C452:E452">
    <cfRule type="expression" dxfId="4629" priority="4630">
      <formula>M452=""</formula>
    </cfRule>
  </conditionalFormatting>
  <conditionalFormatting sqref="M452">
    <cfRule type="expression" dxfId="4628" priority="4629">
      <formula>M452=""</formula>
    </cfRule>
  </conditionalFormatting>
  <conditionalFormatting sqref="C453:E453">
    <cfRule type="expression" dxfId="4627" priority="4628">
      <formula>M452=""</formula>
    </cfRule>
  </conditionalFormatting>
  <conditionalFormatting sqref="M453">
    <cfRule type="expression" dxfId="4626" priority="4627">
      <formula>M452=""</formula>
    </cfRule>
  </conditionalFormatting>
  <conditionalFormatting sqref="F453:L453">
    <cfRule type="expression" dxfId="4625" priority="4626">
      <formula>M452=""</formula>
    </cfRule>
  </conditionalFormatting>
  <conditionalFormatting sqref="C455:M455">
    <cfRule type="expression" dxfId="4624" priority="4619">
      <formula>M461=""</formula>
    </cfRule>
    <cfRule type="expression" dxfId="4623" priority="4620">
      <formula>M461=6</formula>
    </cfRule>
    <cfRule type="expression" dxfId="4622" priority="4621">
      <formula>M461=5</formula>
    </cfRule>
    <cfRule type="expression" dxfId="4621" priority="4622">
      <formula>M461=4</formula>
    </cfRule>
    <cfRule type="expression" dxfId="4620" priority="4623">
      <formula>M461=3</formula>
    </cfRule>
    <cfRule type="expression" dxfId="4619" priority="4624">
      <formula>M461=2</formula>
    </cfRule>
    <cfRule type="expression" dxfId="4618" priority="4625">
      <formula>M461=1</formula>
    </cfRule>
  </conditionalFormatting>
  <conditionalFormatting sqref="C456:E456">
    <cfRule type="expression" dxfId="4617" priority="4618">
      <formula>M462=""</formula>
    </cfRule>
  </conditionalFormatting>
  <conditionalFormatting sqref="C457:D457">
    <cfRule type="expression" dxfId="4616" priority="4617">
      <formula>M462=""</formula>
    </cfRule>
  </conditionalFormatting>
  <conditionalFormatting sqref="E457">
    <cfRule type="expression" dxfId="4615" priority="4616">
      <formula>M462=""</formula>
    </cfRule>
  </conditionalFormatting>
  <conditionalFormatting sqref="F456:L456">
    <cfRule type="expression" dxfId="4614" priority="4615">
      <formula>M462=""</formula>
    </cfRule>
  </conditionalFormatting>
  <conditionalFormatting sqref="M456:M459">
    <cfRule type="expression" dxfId="4613" priority="4614">
      <formula>M462=""</formula>
    </cfRule>
  </conditionalFormatting>
  <conditionalFormatting sqref="C458:F458">
    <cfRule type="expression" dxfId="4612" priority="4613">
      <formula>M462=""</formula>
    </cfRule>
  </conditionalFormatting>
  <conditionalFormatting sqref="G458">
    <cfRule type="expression" dxfId="4611" priority="4612">
      <formula>M462=""</formula>
    </cfRule>
  </conditionalFormatting>
  <conditionalFormatting sqref="C459:F459">
    <cfRule type="expression" dxfId="4610" priority="4611">
      <formula>M462=""</formula>
    </cfRule>
  </conditionalFormatting>
  <conditionalFormatting sqref="G459">
    <cfRule type="expression" dxfId="4609" priority="4610">
      <formula>M462=""</formula>
    </cfRule>
  </conditionalFormatting>
  <conditionalFormatting sqref="C460:G460">
    <cfRule type="expression" dxfId="4608" priority="4609">
      <formula>M462=""</formula>
    </cfRule>
  </conditionalFormatting>
  <conditionalFormatting sqref="M460">
    <cfRule type="expression" dxfId="4607" priority="4608">
      <formula>M462=""</formula>
    </cfRule>
  </conditionalFormatting>
  <conditionalFormatting sqref="C461:E461">
    <cfRule type="expression" dxfId="4606" priority="4607">
      <formula>M462=""</formula>
    </cfRule>
  </conditionalFormatting>
  <conditionalFormatting sqref="M461">
    <cfRule type="expression" dxfId="4605" priority="4606">
      <formula>M462=""</formula>
    </cfRule>
  </conditionalFormatting>
  <conditionalFormatting sqref="C462:E462">
    <cfRule type="expression" dxfId="4604" priority="4605">
      <formula>M462=""</formula>
    </cfRule>
  </conditionalFormatting>
  <conditionalFormatting sqref="M462">
    <cfRule type="expression" dxfId="4603" priority="4604">
      <formula>M462=""</formula>
    </cfRule>
  </conditionalFormatting>
  <conditionalFormatting sqref="C463:E463">
    <cfRule type="expression" dxfId="4602" priority="4603">
      <formula>M462=""</formula>
    </cfRule>
  </conditionalFormatting>
  <conditionalFormatting sqref="M463">
    <cfRule type="expression" dxfId="4601" priority="4602">
      <formula>M462=""</formula>
    </cfRule>
  </conditionalFormatting>
  <conditionalFormatting sqref="F463:L463">
    <cfRule type="expression" dxfId="4600" priority="4601">
      <formula>M462=""</formula>
    </cfRule>
  </conditionalFormatting>
  <conditionalFormatting sqref="C465:M465">
    <cfRule type="expression" dxfId="4599" priority="4594">
      <formula>M471=""</formula>
    </cfRule>
    <cfRule type="expression" dxfId="4598" priority="4595">
      <formula>M471=6</formula>
    </cfRule>
    <cfRule type="expression" dxfId="4597" priority="4596">
      <formula>M471=5</formula>
    </cfRule>
    <cfRule type="expression" dxfId="4596" priority="4597">
      <formula>M471=4</formula>
    </cfRule>
    <cfRule type="expression" dxfId="4595" priority="4598">
      <formula>M471=3</formula>
    </cfRule>
    <cfRule type="expression" dxfId="4594" priority="4599">
      <formula>M471=2</formula>
    </cfRule>
    <cfRule type="expression" dxfId="4593" priority="4600">
      <formula>M471=1</formula>
    </cfRule>
  </conditionalFormatting>
  <conditionalFormatting sqref="C466:E466">
    <cfRule type="expression" dxfId="4592" priority="4593">
      <formula>M472=""</formula>
    </cfRule>
  </conditionalFormatting>
  <conditionalFormatting sqref="C467:D467">
    <cfRule type="expression" dxfId="4591" priority="4592">
      <formula>M472=""</formula>
    </cfRule>
  </conditionalFormatting>
  <conditionalFormatting sqref="E467">
    <cfRule type="expression" dxfId="4590" priority="4591">
      <formula>M472=""</formula>
    </cfRule>
  </conditionalFormatting>
  <conditionalFormatting sqref="F466:L466">
    <cfRule type="expression" dxfId="4589" priority="4590">
      <formula>M472=""</formula>
    </cfRule>
  </conditionalFormatting>
  <conditionalFormatting sqref="M466:M469">
    <cfRule type="expression" dxfId="4588" priority="4589">
      <formula>M472=""</formula>
    </cfRule>
  </conditionalFormatting>
  <conditionalFormatting sqref="C468:F468">
    <cfRule type="expression" dxfId="4587" priority="4588">
      <formula>M472=""</formula>
    </cfRule>
  </conditionalFormatting>
  <conditionalFormatting sqref="G468">
    <cfRule type="expression" dxfId="4586" priority="4587">
      <formula>M472=""</formula>
    </cfRule>
  </conditionalFormatting>
  <conditionalFormatting sqref="C469:F469">
    <cfRule type="expression" dxfId="4585" priority="4586">
      <formula>M472=""</formula>
    </cfRule>
  </conditionalFormatting>
  <conditionalFormatting sqref="G469">
    <cfRule type="expression" dxfId="4584" priority="4585">
      <formula>M472=""</formula>
    </cfRule>
  </conditionalFormatting>
  <conditionalFormatting sqref="C470:G470">
    <cfRule type="expression" dxfId="4583" priority="4584">
      <formula>M472=""</formula>
    </cfRule>
  </conditionalFormatting>
  <conditionalFormatting sqref="M470">
    <cfRule type="expression" dxfId="4582" priority="4583">
      <formula>M472=""</formula>
    </cfRule>
  </conditionalFormatting>
  <conditionalFormatting sqref="C471:E471">
    <cfRule type="expression" dxfId="4581" priority="4582">
      <formula>M472=""</formula>
    </cfRule>
  </conditionalFormatting>
  <conditionalFormatting sqref="M471">
    <cfRule type="expression" dxfId="4580" priority="4581">
      <formula>M472=""</formula>
    </cfRule>
  </conditionalFormatting>
  <conditionalFormatting sqref="C472:E472">
    <cfRule type="expression" dxfId="4579" priority="4580">
      <formula>M472=""</formula>
    </cfRule>
  </conditionalFormatting>
  <conditionalFormatting sqref="M472">
    <cfRule type="expression" dxfId="4578" priority="4579">
      <formula>M472=""</formula>
    </cfRule>
  </conditionalFormatting>
  <conditionalFormatting sqref="C473:E473">
    <cfRule type="expression" dxfId="4577" priority="4578">
      <formula>M472=""</formula>
    </cfRule>
  </conditionalFormatting>
  <conditionalFormatting sqref="M473">
    <cfRule type="expression" dxfId="4576" priority="4577">
      <formula>M472=""</formula>
    </cfRule>
  </conditionalFormatting>
  <conditionalFormatting sqref="F473:L473">
    <cfRule type="expression" dxfId="4575" priority="4576">
      <formula>M472=""</formula>
    </cfRule>
  </conditionalFormatting>
  <conditionalFormatting sqref="O445:Y445">
    <cfRule type="expression" dxfId="4574" priority="4569">
      <formula>Y451=""</formula>
    </cfRule>
    <cfRule type="expression" dxfId="4573" priority="4570">
      <formula>Y451=6</formula>
    </cfRule>
    <cfRule type="expression" dxfId="4572" priority="4571">
      <formula>Y451=5</formula>
    </cfRule>
    <cfRule type="expression" dxfId="4571" priority="4572">
      <formula>Y451=4</formula>
    </cfRule>
    <cfRule type="expression" dxfId="4570" priority="4573">
      <formula>Y451=3</formula>
    </cfRule>
    <cfRule type="expression" dxfId="4569" priority="4574">
      <formula>Y451=2</formula>
    </cfRule>
    <cfRule type="expression" dxfId="4568" priority="4575">
      <formula>Y451=1</formula>
    </cfRule>
  </conditionalFormatting>
  <conditionalFormatting sqref="O446:Q446">
    <cfRule type="expression" dxfId="4567" priority="4568">
      <formula>Y452=""</formula>
    </cfRule>
  </conditionalFormatting>
  <conditionalFormatting sqref="O447:P447">
    <cfRule type="expression" dxfId="4566" priority="4567">
      <formula>Y452=""</formula>
    </cfRule>
  </conditionalFormatting>
  <conditionalFormatting sqref="Q447">
    <cfRule type="expression" dxfId="4565" priority="4566">
      <formula>Y452=""</formula>
    </cfRule>
  </conditionalFormatting>
  <conditionalFormatting sqref="R446:X446">
    <cfRule type="expression" dxfId="4564" priority="4565">
      <formula>Y452=""</formula>
    </cfRule>
  </conditionalFormatting>
  <conditionalFormatting sqref="Y446:Y449">
    <cfRule type="expression" dxfId="4563" priority="4564">
      <formula>Y452=""</formula>
    </cfRule>
  </conditionalFormatting>
  <conditionalFormatting sqref="O448:R448">
    <cfRule type="expression" dxfId="4562" priority="4563">
      <formula>Y452=""</formula>
    </cfRule>
  </conditionalFormatting>
  <conditionalFormatting sqref="S448">
    <cfRule type="expression" dxfId="4561" priority="4562">
      <formula>Y452=""</formula>
    </cfRule>
  </conditionalFormatting>
  <conditionalFormatting sqref="O449:R449">
    <cfRule type="expression" dxfId="4560" priority="4561">
      <formula>Y452=""</formula>
    </cfRule>
  </conditionalFormatting>
  <conditionalFormatting sqref="S449">
    <cfRule type="expression" dxfId="4559" priority="4560">
      <formula>Y452=""</formula>
    </cfRule>
  </conditionalFormatting>
  <conditionalFormatting sqref="O450:S450">
    <cfRule type="expression" dxfId="4558" priority="4559">
      <formula>Y452=""</formula>
    </cfRule>
  </conditionalFormatting>
  <conditionalFormatting sqref="Y450">
    <cfRule type="expression" dxfId="4557" priority="4558">
      <formula>Y452=""</formula>
    </cfRule>
  </conditionalFormatting>
  <conditionalFormatting sqref="O451:Q451">
    <cfRule type="expression" dxfId="4556" priority="4557">
      <formula>Y452=""</formula>
    </cfRule>
  </conditionalFormatting>
  <conditionalFormatting sqref="Y451">
    <cfRule type="expression" dxfId="4555" priority="4556">
      <formula>Y452=""</formula>
    </cfRule>
  </conditionalFormatting>
  <conditionalFormatting sqref="O452:Q452">
    <cfRule type="expression" dxfId="4554" priority="4555">
      <formula>Y452=""</formula>
    </cfRule>
  </conditionalFormatting>
  <conditionalFormatting sqref="Y452">
    <cfRule type="expression" dxfId="4553" priority="4554">
      <formula>Y452=""</formula>
    </cfRule>
  </conditionalFormatting>
  <conditionalFormatting sqref="O453:Q453">
    <cfRule type="expression" dxfId="4552" priority="4553">
      <formula>Y452=""</formula>
    </cfRule>
  </conditionalFormatting>
  <conditionalFormatting sqref="Y453">
    <cfRule type="expression" dxfId="4551" priority="4552">
      <formula>Y452=""</formula>
    </cfRule>
  </conditionalFormatting>
  <conditionalFormatting sqref="R453:X453">
    <cfRule type="expression" dxfId="4550" priority="4551">
      <formula>Y452=""</formula>
    </cfRule>
  </conditionalFormatting>
  <conditionalFormatting sqref="AA445:AK445">
    <cfRule type="expression" dxfId="4549" priority="4544">
      <formula>AK451=""</formula>
    </cfRule>
    <cfRule type="expression" dxfId="4548" priority="4545">
      <formula>AK451=6</formula>
    </cfRule>
    <cfRule type="expression" dxfId="4547" priority="4546">
      <formula>AK451=5</formula>
    </cfRule>
    <cfRule type="expression" dxfId="4546" priority="4547">
      <formula>AK451=4</formula>
    </cfRule>
    <cfRule type="expression" dxfId="4545" priority="4548">
      <formula>AK451=3</formula>
    </cfRule>
    <cfRule type="expression" dxfId="4544" priority="4549">
      <formula>AK451=2</formula>
    </cfRule>
    <cfRule type="expression" dxfId="4543" priority="4550">
      <formula>AK451=1</formula>
    </cfRule>
  </conditionalFormatting>
  <conditionalFormatting sqref="AA446:AC446">
    <cfRule type="expression" dxfId="4542" priority="4543">
      <formula>AK452=""</formula>
    </cfRule>
  </conditionalFormatting>
  <conditionalFormatting sqref="AA447:AB447">
    <cfRule type="expression" dxfId="4541" priority="4542">
      <formula>AK452=""</formula>
    </cfRule>
  </conditionalFormatting>
  <conditionalFormatting sqref="AC447">
    <cfRule type="expression" dxfId="4540" priority="4541">
      <formula>AK452=""</formula>
    </cfRule>
  </conditionalFormatting>
  <conditionalFormatting sqref="AD446:AJ446">
    <cfRule type="expression" dxfId="4539" priority="4540">
      <formula>AK452=""</formula>
    </cfRule>
  </conditionalFormatting>
  <conditionalFormatting sqref="AK446:AK449">
    <cfRule type="expression" dxfId="4538" priority="4539">
      <formula>AK452=""</formula>
    </cfRule>
  </conditionalFormatting>
  <conditionalFormatting sqref="AA448:AD448">
    <cfRule type="expression" dxfId="4537" priority="4538">
      <formula>AK452=""</formula>
    </cfRule>
  </conditionalFormatting>
  <conditionalFormatting sqref="AE448">
    <cfRule type="expression" dxfId="4536" priority="4537">
      <formula>AK452=""</formula>
    </cfRule>
  </conditionalFormatting>
  <conditionalFormatting sqref="AA449:AD449">
    <cfRule type="expression" dxfId="4535" priority="4536">
      <formula>AK452=""</formula>
    </cfRule>
  </conditionalFormatting>
  <conditionalFormatting sqref="AE449">
    <cfRule type="expression" dxfId="4534" priority="4535">
      <formula>AK452=""</formula>
    </cfRule>
  </conditionalFormatting>
  <conditionalFormatting sqref="AA450:AE450">
    <cfRule type="expression" dxfId="4533" priority="4534">
      <formula>AK452=""</formula>
    </cfRule>
  </conditionalFormatting>
  <conditionalFormatting sqref="AK450">
    <cfRule type="expression" dxfId="4532" priority="4533">
      <formula>AK452=""</formula>
    </cfRule>
  </conditionalFormatting>
  <conditionalFormatting sqref="AA451:AC451">
    <cfRule type="expression" dxfId="4531" priority="4532">
      <formula>AK452=""</formula>
    </cfRule>
  </conditionalFormatting>
  <conditionalFormatting sqref="AK451">
    <cfRule type="expression" dxfId="4530" priority="4531">
      <formula>AK452=""</formula>
    </cfRule>
  </conditionalFormatting>
  <conditionalFormatting sqref="AA452:AC452">
    <cfRule type="expression" dxfId="4529" priority="4530">
      <formula>AK452=""</formula>
    </cfRule>
  </conditionalFormatting>
  <conditionalFormatting sqref="AK452">
    <cfRule type="expression" dxfId="4528" priority="4529">
      <formula>AK452=""</formula>
    </cfRule>
  </conditionalFormatting>
  <conditionalFormatting sqref="AA453:AC453">
    <cfRule type="expression" dxfId="4527" priority="4528">
      <formula>AK452=""</formula>
    </cfRule>
  </conditionalFormatting>
  <conditionalFormatting sqref="AK453">
    <cfRule type="expression" dxfId="4526" priority="4527">
      <formula>AK452=""</formula>
    </cfRule>
  </conditionalFormatting>
  <conditionalFormatting sqref="AD453:AJ453">
    <cfRule type="expression" dxfId="4525" priority="4526">
      <formula>AK452=""</formula>
    </cfRule>
  </conditionalFormatting>
  <conditionalFormatting sqref="AM445:AW445">
    <cfRule type="expression" dxfId="4524" priority="4519">
      <formula>AW451=""</formula>
    </cfRule>
    <cfRule type="expression" dxfId="4523" priority="4520">
      <formula>AW451=6</formula>
    </cfRule>
    <cfRule type="expression" dxfId="4522" priority="4521">
      <formula>AW451=5</formula>
    </cfRule>
    <cfRule type="expression" dxfId="4521" priority="4522">
      <formula>AW451=4</formula>
    </cfRule>
    <cfRule type="expression" dxfId="4520" priority="4523">
      <formula>AW451=3</formula>
    </cfRule>
    <cfRule type="expression" dxfId="4519" priority="4524">
      <formula>AW451=2</formula>
    </cfRule>
    <cfRule type="expression" dxfId="4518" priority="4525">
      <formula>AW451=1</formula>
    </cfRule>
  </conditionalFormatting>
  <conditionalFormatting sqref="AM446:AO446">
    <cfRule type="expression" dxfId="4517" priority="4518">
      <formula>AW452=""</formula>
    </cfRule>
  </conditionalFormatting>
  <conditionalFormatting sqref="AM447:AN447">
    <cfRule type="expression" dxfId="4516" priority="4517">
      <formula>AW452=""</formula>
    </cfRule>
  </conditionalFormatting>
  <conditionalFormatting sqref="AO447">
    <cfRule type="expression" dxfId="4515" priority="4516">
      <formula>AW452=""</formula>
    </cfRule>
  </conditionalFormatting>
  <conditionalFormatting sqref="AP446:AV446">
    <cfRule type="expression" dxfId="4514" priority="4515">
      <formula>AW452=""</formula>
    </cfRule>
  </conditionalFormatting>
  <conditionalFormatting sqref="AW446:AW449">
    <cfRule type="expression" dxfId="4513" priority="4514">
      <formula>AW452=""</formula>
    </cfRule>
  </conditionalFormatting>
  <conditionalFormatting sqref="AM448:AP448">
    <cfRule type="expression" dxfId="4512" priority="4513">
      <formula>AW452=""</formula>
    </cfRule>
  </conditionalFormatting>
  <conditionalFormatting sqref="AQ448">
    <cfRule type="expression" dxfId="4511" priority="4512">
      <formula>AW452=""</formula>
    </cfRule>
  </conditionalFormatting>
  <conditionalFormatting sqref="AM449:AP449">
    <cfRule type="expression" dxfId="4510" priority="4511">
      <formula>AW452=""</formula>
    </cfRule>
  </conditionalFormatting>
  <conditionalFormatting sqref="AQ449">
    <cfRule type="expression" dxfId="4509" priority="4510">
      <formula>AW452=""</formula>
    </cfRule>
  </conditionalFormatting>
  <conditionalFormatting sqref="AM450:AQ450">
    <cfRule type="expression" dxfId="4508" priority="4509">
      <formula>AW452=""</formula>
    </cfRule>
  </conditionalFormatting>
  <conditionalFormatting sqref="AW450">
    <cfRule type="expression" dxfId="4507" priority="4508">
      <formula>AW452=""</formula>
    </cfRule>
  </conditionalFormatting>
  <conditionalFormatting sqref="AM451:AO451">
    <cfRule type="expression" dxfId="4506" priority="4507">
      <formula>AW452=""</formula>
    </cfRule>
  </conditionalFormatting>
  <conditionalFormatting sqref="AW451">
    <cfRule type="expression" dxfId="4505" priority="4506">
      <formula>AW452=""</formula>
    </cfRule>
  </conditionalFormatting>
  <conditionalFormatting sqref="AM452:AO452">
    <cfRule type="expression" dxfId="4504" priority="4505">
      <formula>AW452=""</formula>
    </cfRule>
  </conditionalFormatting>
  <conditionalFormatting sqref="AW452">
    <cfRule type="expression" dxfId="4503" priority="4504">
      <formula>AW452=""</formula>
    </cfRule>
  </conditionalFormatting>
  <conditionalFormatting sqref="AM453:AO453">
    <cfRule type="expression" dxfId="4502" priority="4503">
      <formula>AW452=""</formula>
    </cfRule>
  </conditionalFormatting>
  <conditionalFormatting sqref="AW453">
    <cfRule type="expression" dxfId="4501" priority="4502">
      <formula>AW452=""</formula>
    </cfRule>
  </conditionalFormatting>
  <conditionalFormatting sqref="AP453:AV453">
    <cfRule type="expression" dxfId="4500" priority="4501">
      <formula>AW452=""</formula>
    </cfRule>
  </conditionalFormatting>
  <conditionalFormatting sqref="AY445:BI445">
    <cfRule type="expression" dxfId="4499" priority="4494">
      <formula>BI451=""</formula>
    </cfRule>
    <cfRule type="expression" dxfId="4498" priority="4495">
      <formula>BI451=6</formula>
    </cfRule>
    <cfRule type="expression" dxfId="4497" priority="4496">
      <formula>BI451=5</formula>
    </cfRule>
    <cfRule type="expression" dxfId="4496" priority="4497">
      <formula>BI451=4</formula>
    </cfRule>
    <cfRule type="expression" dxfId="4495" priority="4498">
      <formula>BI451=3</formula>
    </cfRule>
    <cfRule type="expression" dxfId="4494" priority="4499">
      <formula>BI451=2</formula>
    </cfRule>
    <cfRule type="expression" dxfId="4493" priority="4500">
      <formula>BI451=1</formula>
    </cfRule>
  </conditionalFormatting>
  <conditionalFormatting sqref="AY446:BA446">
    <cfRule type="expression" dxfId="4492" priority="4493">
      <formula>BI452=""</formula>
    </cfRule>
  </conditionalFormatting>
  <conditionalFormatting sqref="AY447:AZ447">
    <cfRule type="expression" dxfId="4491" priority="4492">
      <formula>BI452=""</formula>
    </cfRule>
  </conditionalFormatting>
  <conditionalFormatting sqref="BA447">
    <cfRule type="expression" dxfId="4490" priority="4491">
      <formula>BI452=""</formula>
    </cfRule>
  </conditionalFormatting>
  <conditionalFormatting sqref="BB446:BH446">
    <cfRule type="expression" dxfId="4489" priority="4490">
      <formula>BI452=""</formula>
    </cfRule>
  </conditionalFormatting>
  <conditionalFormatting sqref="BI446:BI449">
    <cfRule type="expression" dxfId="4488" priority="4489">
      <formula>BI452=""</formula>
    </cfRule>
  </conditionalFormatting>
  <conditionalFormatting sqref="AY448:BB448">
    <cfRule type="expression" dxfId="4487" priority="4488">
      <formula>BI452=""</formula>
    </cfRule>
  </conditionalFormatting>
  <conditionalFormatting sqref="BC448">
    <cfRule type="expression" dxfId="4486" priority="4487">
      <formula>BI452=""</formula>
    </cfRule>
  </conditionalFormatting>
  <conditionalFormatting sqref="AY449:BB449">
    <cfRule type="expression" dxfId="4485" priority="4486">
      <formula>BI452=""</formula>
    </cfRule>
  </conditionalFormatting>
  <conditionalFormatting sqref="BC449">
    <cfRule type="expression" dxfId="4484" priority="4485">
      <formula>BI452=""</formula>
    </cfRule>
  </conditionalFormatting>
  <conditionalFormatting sqref="AY450:BC450">
    <cfRule type="expression" dxfId="4483" priority="4484">
      <formula>BI452=""</formula>
    </cfRule>
  </conditionalFormatting>
  <conditionalFormatting sqref="BI450">
    <cfRule type="expression" dxfId="4482" priority="4483">
      <formula>BI452=""</formula>
    </cfRule>
  </conditionalFormatting>
  <conditionalFormatting sqref="AY451:BA451">
    <cfRule type="expression" dxfId="4481" priority="4482">
      <formula>BI452=""</formula>
    </cfRule>
  </conditionalFormatting>
  <conditionalFormatting sqref="BI451">
    <cfRule type="expression" dxfId="4480" priority="4481">
      <formula>BI452=""</formula>
    </cfRule>
  </conditionalFormatting>
  <conditionalFormatting sqref="AY452:BA452">
    <cfRule type="expression" dxfId="4479" priority="4480">
      <formula>BI452=""</formula>
    </cfRule>
  </conditionalFormatting>
  <conditionalFormatting sqref="BI452">
    <cfRule type="expression" dxfId="4478" priority="4479">
      <formula>BI452=""</formula>
    </cfRule>
  </conditionalFormatting>
  <conditionalFormatting sqref="AY453:BA453">
    <cfRule type="expression" dxfId="4477" priority="4478">
      <formula>BI452=""</formula>
    </cfRule>
  </conditionalFormatting>
  <conditionalFormatting sqref="BI453">
    <cfRule type="expression" dxfId="4476" priority="4477">
      <formula>BI452=""</formula>
    </cfRule>
  </conditionalFormatting>
  <conditionalFormatting sqref="BB453:BH453">
    <cfRule type="expression" dxfId="4475" priority="4476">
      <formula>BI452=""</formula>
    </cfRule>
  </conditionalFormatting>
  <conditionalFormatting sqref="O455:Y455">
    <cfRule type="expression" dxfId="4474" priority="4469">
      <formula>Y461=""</formula>
    </cfRule>
    <cfRule type="expression" dxfId="4473" priority="4470">
      <formula>Y461=6</formula>
    </cfRule>
    <cfRule type="expression" dxfId="4472" priority="4471">
      <formula>Y461=5</formula>
    </cfRule>
    <cfRule type="expression" dxfId="4471" priority="4472">
      <formula>Y461=4</formula>
    </cfRule>
    <cfRule type="expression" dxfId="4470" priority="4473">
      <formula>Y461=3</formula>
    </cfRule>
    <cfRule type="expression" dxfId="4469" priority="4474">
      <formula>Y461=2</formula>
    </cfRule>
    <cfRule type="expression" dxfId="4468" priority="4475">
      <formula>Y461=1</formula>
    </cfRule>
  </conditionalFormatting>
  <conditionalFormatting sqref="O456:Q456">
    <cfRule type="expression" dxfId="4467" priority="4468">
      <formula>Y462=""</formula>
    </cfRule>
  </conditionalFormatting>
  <conditionalFormatting sqref="O457:P457">
    <cfRule type="expression" dxfId="4466" priority="4467">
      <formula>Y462=""</formula>
    </cfRule>
  </conditionalFormatting>
  <conditionalFormatting sqref="Q457">
    <cfRule type="expression" dxfId="4465" priority="4466">
      <formula>Y462=""</formula>
    </cfRule>
  </conditionalFormatting>
  <conditionalFormatting sqref="R456:X456">
    <cfRule type="expression" dxfId="4464" priority="4465">
      <formula>Y462=""</formula>
    </cfRule>
  </conditionalFormatting>
  <conditionalFormatting sqref="Y456:Y459">
    <cfRule type="expression" dxfId="4463" priority="4464">
      <formula>Y462=""</formula>
    </cfRule>
  </conditionalFormatting>
  <conditionalFormatting sqref="O458:R458">
    <cfRule type="expression" dxfId="4462" priority="4463">
      <formula>Y462=""</formula>
    </cfRule>
  </conditionalFormatting>
  <conditionalFormatting sqref="S458">
    <cfRule type="expression" dxfId="4461" priority="4462">
      <formula>Y462=""</formula>
    </cfRule>
  </conditionalFormatting>
  <conditionalFormatting sqref="O459:R459">
    <cfRule type="expression" dxfId="4460" priority="4461">
      <formula>Y462=""</formula>
    </cfRule>
  </conditionalFormatting>
  <conditionalFormatting sqref="S459">
    <cfRule type="expression" dxfId="4459" priority="4460">
      <formula>Y462=""</formula>
    </cfRule>
  </conditionalFormatting>
  <conditionalFormatting sqref="O460:S460">
    <cfRule type="expression" dxfId="4458" priority="4459">
      <formula>Y462=""</formula>
    </cfRule>
  </conditionalFormatting>
  <conditionalFormatting sqref="Y460">
    <cfRule type="expression" dxfId="4457" priority="4458">
      <formula>Y462=""</formula>
    </cfRule>
  </conditionalFormatting>
  <conditionalFormatting sqref="O461:Q461">
    <cfRule type="expression" dxfId="4456" priority="4457">
      <formula>Y462=""</formula>
    </cfRule>
  </conditionalFormatting>
  <conditionalFormatting sqref="Y461">
    <cfRule type="expression" dxfId="4455" priority="4456">
      <formula>Y462=""</formula>
    </cfRule>
  </conditionalFormatting>
  <conditionalFormatting sqref="O462:Q462">
    <cfRule type="expression" dxfId="4454" priority="4455">
      <formula>Y462=""</formula>
    </cfRule>
  </conditionalFormatting>
  <conditionalFormatting sqref="Y462">
    <cfRule type="expression" dxfId="4453" priority="4454">
      <formula>Y462=""</formula>
    </cfRule>
  </conditionalFormatting>
  <conditionalFormatting sqref="O463:Q463">
    <cfRule type="expression" dxfId="4452" priority="4453">
      <formula>Y462=""</formula>
    </cfRule>
  </conditionalFormatting>
  <conditionalFormatting sqref="Y463">
    <cfRule type="expression" dxfId="4451" priority="4452">
      <formula>Y462=""</formula>
    </cfRule>
  </conditionalFormatting>
  <conditionalFormatting sqref="R463:X463">
    <cfRule type="expression" dxfId="4450" priority="4451">
      <formula>Y462=""</formula>
    </cfRule>
  </conditionalFormatting>
  <conditionalFormatting sqref="AA455:AK455">
    <cfRule type="expression" dxfId="4449" priority="4444">
      <formula>AK461=""</formula>
    </cfRule>
    <cfRule type="expression" dxfId="4448" priority="4445">
      <formula>AK461=6</formula>
    </cfRule>
    <cfRule type="expression" dxfId="4447" priority="4446">
      <formula>AK461=5</formula>
    </cfRule>
    <cfRule type="expression" dxfId="4446" priority="4447">
      <formula>AK461=4</formula>
    </cfRule>
    <cfRule type="expression" dxfId="4445" priority="4448">
      <formula>AK461=3</formula>
    </cfRule>
    <cfRule type="expression" dxfId="4444" priority="4449">
      <formula>AK461=2</formula>
    </cfRule>
    <cfRule type="expression" dxfId="4443" priority="4450">
      <formula>AK461=1</formula>
    </cfRule>
  </conditionalFormatting>
  <conditionalFormatting sqref="AA456:AC456">
    <cfRule type="expression" dxfId="4442" priority="4443">
      <formula>AK462=""</formula>
    </cfRule>
  </conditionalFormatting>
  <conditionalFormatting sqref="AA457:AB457">
    <cfRule type="expression" dxfId="4441" priority="4442">
      <formula>AK462=""</formula>
    </cfRule>
  </conditionalFormatting>
  <conditionalFormatting sqref="AC457">
    <cfRule type="expression" dxfId="4440" priority="4441">
      <formula>AK462=""</formula>
    </cfRule>
  </conditionalFormatting>
  <conditionalFormatting sqref="AD456:AJ456">
    <cfRule type="expression" dxfId="4439" priority="4440">
      <formula>AK462=""</formula>
    </cfRule>
  </conditionalFormatting>
  <conditionalFormatting sqref="AK456:AK459">
    <cfRule type="expression" dxfId="4438" priority="4439">
      <formula>AK462=""</formula>
    </cfRule>
  </conditionalFormatting>
  <conditionalFormatting sqref="AA458:AD458">
    <cfRule type="expression" dxfId="4437" priority="4438">
      <formula>AK462=""</formula>
    </cfRule>
  </conditionalFormatting>
  <conditionalFormatting sqref="AE458">
    <cfRule type="expression" dxfId="4436" priority="4437">
      <formula>AK462=""</formula>
    </cfRule>
  </conditionalFormatting>
  <conditionalFormatting sqref="AA459:AD459">
    <cfRule type="expression" dxfId="4435" priority="4436">
      <formula>AK462=""</formula>
    </cfRule>
  </conditionalFormatting>
  <conditionalFormatting sqref="AE459">
    <cfRule type="expression" dxfId="4434" priority="4435">
      <formula>AK462=""</formula>
    </cfRule>
  </conditionalFormatting>
  <conditionalFormatting sqref="AA460:AE460">
    <cfRule type="expression" dxfId="4433" priority="4434">
      <formula>AK462=""</formula>
    </cfRule>
  </conditionalFormatting>
  <conditionalFormatting sqref="AK460">
    <cfRule type="expression" dxfId="4432" priority="4433">
      <formula>AK462=""</formula>
    </cfRule>
  </conditionalFormatting>
  <conditionalFormatting sqref="AA461:AC461">
    <cfRule type="expression" dxfId="4431" priority="4432">
      <formula>AK462=""</formula>
    </cfRule>
  </conditionalFormatting>
  <conditionalFormatting sqref="AK461">
    <cfRule type="expression" dxfId="4430" priority="4431">
      <formula>AK462=""</formula>
    </cfRule>
  </conditionalFormatting>
  <conditionalFormatting sqref="AA462:AC462">
    <cfRule type="expression" dxfId="4429" priority="4430">
      <formula>AK462=""</formula>
    </cfRule>
  </conditionalFormatting>
  <conditionalFormatting sqref="AK462">
    <cfRule type="expression" dxfId="4428" priority="4429">
      <formula>AK462=""</formula>
    </cfRule>
  </conditionalFormatting>
  <conditionalFormatting sqref="AA463:AC463">
    <cfRule type="expression" dxfId="4427" priority="4428">
      <formula>AK462=""</formula>
    </cfRule>
  </conditionalFormatting>
  <conditionalFormatting sqref="AK463">
    <cfRule type="expression" dxfId="4426" priority="4427">
      <formula>AK462=""</formula>
    </cfRule>
  </conditionalFormatting>
  <conditionalFormatting sqref="AD463:AJ463">
    <cfRule type="expression" dxfId="4425" priority="4426">
      <formula>AK462=""</formula>
    </cfRule>
  </conditionalFormatting>
  <conditionalFormatting sqref="AM455:AW455">
    <cfRule type="expression" dxfId="4424" priority="4419">
      <formula>AW461=""</formula>
    </cfRule>
    <cfRule type="expression" dxfId="4423" priority="4420">
      <formula>AW461=6</formula>
    </cfRule>
    <cfRule type="expression" dxfId="4422" priority="4421">
      <formula>AW461=5</formula>
    </cfRule>
    <cfRule type="expression" dxfId="4421" priority="4422">
      <formula>AW461=4</formula>
    </cfRule>
    <cfRule type="expression" dxfId="4420" priority="4423">
      <formula>AW461=3</formula>
    </cfRule>
    <cfRule type="expression" dxfId="4419" priority="4424">
      <formula>AW461=2</formula>
    </cfRule>
    <cfRule type="expression" dxfId="4418" priority="4425">
      <formula>AW461=1</formula>
    </cfRule>
  </conditionalFormatting>
  <conditionalFormatting sqref="AM456:AO456">
    <cfRule type="expression" dxfId="4417" priority="4418">
      <formula>AW462=""</formula>
    </cfRule>
  </conditionalFormatting>
  <conditionalFormatting sqref="AM457:AN457">
    <cfRule type="expression" dxfId="4416" priority="4417">
      <formula>AW462=""</formula>
    </cfRule>
  </conditionalFormatting>
  <conditionalFormatting sqref="AO457">
    <cfRule type="expression" dxfId="4415" priority="4416">
      <formula>AW462=""</formula>
    </cfRule>
  </conditionalFormatting>
  <conditionalFormatting sqref="AP456:AV456">
    <cfRule type="expression" dxfId="4414" priority="4415">
      <formula>AW462=""</formula>
    </cfRule>
  </conditionalFormatting>
  <conditionalFormatting sqref="AW456:AW459">
    <cfRule type="expression" dxfId="4413" priority="4414">
      <formula>AW462=""</formula>
    </cfRule>
  </conditionalFormatting>
  <conditionalFormatting sqref="AM458:AP458">
    <cfRule type="expression" dxfId="4412" priority="4413">
      <formula>AW462=""</formula>
    </cfRule>
  </conditionalFormatting>
  <conditionalFormatting sqref="AQ458">
    <cfRule type="expression" dxfId="4411" priority="4412">
      <formula>AW462=""</formula>
    </cfRule>
  </conditionalFormatting>
  <conditionalFormatting sqref="AM459:AP459">
    <cfRule type="expression" dxfId="4410" priority="4411">
      <formula>AW462=""</formula>
    </cfRule>
  </conditionalFormatting>
  <conditionalFormatting sqref="AQ459">
    <cfRule type="expression" dxfId="4409" priority="4410">
      <formula>AW462=""</formula>
    </cfRule>
  </conditionalFormatting>
  <conditionalFormatting sqref="AM460:AQ460">
    <cfRule type="expression" dxfId="4408" priority="4409">
      <formula>AW462=""</formula>
    </cfRule>
  </conditionalFormatting>
  <conditionalFormatting sqref="AW460">
    <cfRule type="expression" dxfId="4407" priority="4408">
      <formula>AW462=""</formula>
    </cfRule>
  </conditionalFormatting>
  <conditionalFormatting sqref="AM461:AO461">
    <cfRule type="expression" dxfId="4406" priority="4407">
      <formula>AW462=""</formula>
    </cfRule>
  </conditionalFormatting>
  <conditionalFormatting sqref="AW461">
    <cfRule type="expression" dxfId="4405" priority="4406">
      <formula>AW462=""</formula>
    </cfRule>
  </conditionalFormatting>
  <conditionalFormatting sqref="AM462:AO462">
    <cfRule type="expression" dxfId="4404" priority="4405">
      <formula>AW462=""</formula>
    </cfRule>
  </conditionalFormatting>
  <conditionalFormatting sqref="AW462">
    <cfRule type="expression" dxfId="4403" priority="4404">
      <formula>AW462=""</formula>
    </cfRule>
  </conditionalFormatting>
  <conditionalFormatting sqref="AM463:AO463">
    <cfRule type="expression" dxfId="4402" priority="4403">
      <formula>AW462=""</formula>
    </cfRule>
  </conditionalFormatting>
  <conditionalFormatting sqref="AW463">
    <cfRule type="expression" dxfId="4401" priority="4402">
      <formula>AW462=""</formula>
    </cfRule>
  </conditionalFormatting>
  <conditionalFormatting sqref="AP463:AV463">
    <cfRule type="expression" dxfId="4400" priority="4401">
      <formula>AW462=""</formula>
    </cfRule>
  </conditionalFormatting>
  <conditionalFormatting sqref="AY455:BI455">
    <cfRule type="expression" dxfId="4399" priority="4394">
      <formula>BI461=""</formula>
    </cfRule>
    <cfRule type="expression" dxfId="4398" priority="4395">
      <formula>BI461=6</formula>
    </cfRule>
    <cfRule type="expression" dxfId="4397" priority="4396">
      <formula>BI461=5</formula>
    </cfRule>
    <cfRule type="expression" dxfId="4396" priority="4397">
      <formula>BI461=4</formula>
    </cfRule>
    <cfRule type="expression" dxfId="4395" priority="4398">
      <formula>BI461=3</formula>
    </cfRule>
    <cfRule type="expression" dxfId="4394" priority="4399">
      <formula>BI461=2</formula>
    </cfRule>
    <cfRule type="expression" dxfId="4393" priority="4400">
      <formula>BI461=1</formula>
    </cfRule>
  </conditionalFormatting>
  <conditionalFormatting sqref="AY456:BA456">
    <cfRule type="expression" dxfId="4392" priority="4393">
      <formula>BI462=""</formula>
    </cfRule>
  </conditionalFormatting>
  <conditionalFormatting sqref="AY457:AZ457">
    <cfRule type="expression" dxfId="4391" priority="4392">
      <formula>BI462=""</formula>
    </cfRule>
  </conditionalFormatting>
  <conditionalFormatting sqref="BA457">
    <cfRule type="expression" dxfId="4390" priority="4391">
      <formula>BI462=""</formula>
    </cfRule>
  </conditionalFormatting>
  <conditionalFormatting sqref="BB456:BH456">
    <cfRule type="expression" dxfId="4389" priority="4390">
      <formula>BI462=""</formula>
    </cfRule>
  </conditionalFormatting>
  <conditionalFormatting sqref="BI456:BI459">
    <cfRule type="expression" dxfId="4388" priority="4389">
      <formula>BI462=""</formula>
    </cfRule>
  </conditionalFormatting>
  <conditionalFormatting sqref="AY458:BB458">
    <cfRule type="expression" dxfId="4387" priority="4388">
      <formula>BI462=""</formula>
    </cfRule>
  </conditionalFormatting>
  <conditionalFormatting sqref="BC458">
    <cfRule type="expression" dxfId="4386" priority="4387">
      <formula>BI462=""</formula>
    </cfRule>
  </conditionalFormatting>
  <conditionalFormatting sqref="AY459:BB459">
    <cfRule type="expression" dxfId="4385" priority="4386">
      <formula>BI462=""</formula>
    </cfRule>
  </conditionalFormatting>
  <conditionalFormatting sqref="BC459">
    <cfRule type="expression" dxfId="4384" priority="4385">
      <formula>BI462=""</formula>
    </cfRule>
  </conditionalFormatting>
  <conditionalFormatting sqref="AY460:BC460">
    <cfRule type="expression" dxfId="4383" priority="4384">
      <formula>BI462=""</formula>
    </cfRule>
  </conditionalFormatting>
  <conditionalFormatting sqref="BI460">
    <cfRule type="expression" dxfId="4382" priority="4383">
      <formula>BI462=""</formula>
    </cfRule>
  </conditionalFormatting>
  <conditionalFormatting sqref="AY461:BA461">
    <cfRule type="expression" dxfId="4381" priority="4382">
      <formula>BI462=""</formula>
    </cfRule>
  </conditionalFormatting>
  <conditionalFormatting sqref="BI461">
    <cfRule type="expression" dxfId="4380" priority="4381">
      <formula>BI462=""</formula>
    </cfRule>
  </conditionalFormatting>
  <conditionalFormatting sqref="AY462:BA462">
    <cfRule type="expression" dxfId="4379" priority="4380">
      <formula>BI462=""</formula>
    </cfRule>
  </conditionalFormatting>
  <conditionalFormatting sqref="BI462">
    <cfRule type="expression" dxfId="4378" priority="4379">
      <formula>BI462=""</formula>
    </cfRule>
  </conditionalFormatting>
  <conditionalFormatting sqref="AY463:BA463">
    <cfRule type="expression" dxfId="4377" priority="4378">
      <formula>BI462=""</formula>
    </cfRule>
  </conditionalFormatting>
  <conditionalFormatting sqref="BI463">
    <cfRule type="expression" dxfId="4376" priority="4377">
      <formula>BI462=""</formula>
    </cfRule>
  </conditionalFormatting>
  <conditionalFormatting sqref="BB463:BH463">
    <cfRule type="expression" dxfId="4375" priority="4376">
      <formula>BI462=""</formula>
    </cfRule>
  </conditionalFormatting>
  <conditionalFormatting sqref="O465:Y465">
    <cfRule type="expression" dxfId="4374" priority="4369">
      <formula>Y471=""</formula>
    </cfRule>
    <cfRule type="expression" dxfId="4373" priority="4370">
      <formula>Y471=6</formula>
    </cfRule>
    <cfRule type="expression" dxfId="4372" priority="4371">
      <formula>Y471=5</formula>
    </cfRule>
    <cfRule type="expression" dxfId="4371" priority="4372">
      <formula>Y471=4</formula>
    </cfRule>
    <cfRule type="expression" dxfId="4370" priority="4373">
      <formula>Y471=3</formula>
    </cfRule>
    <cfRule type="expression" dxfId="4369" priority="4374">
      <formula>Y471=2</formula>
    </cfRule>
    <cfRule type="expression" dxfId="4368" priority="4375">
      <formula>Y471=1</formula>
    </cfRule>
  </conditionalFormatting>
  <conditionalFormatting sqref="O466:Q466">
    <cfRule type="expression" dxfId="4367" priority="4368">
      <formula>Y472=""</formula>
    </cfRule>
  </conditionalFormatting>
  <conditionalFormatting sqref="O467:P467">
    <cfRule type="expression" dxfId="4366" priority="4367">
      <formula>Y472=""</formula>
    </cfRule>
  </conditionalFormatting>
  <conditionalFormatting sqref="Q467">
    <cfRule type="expression" dxfId="4365" priority="4366">
      <formula>Y472=""</formula>
    </cfRule>
  </conditionalFormatting>
  <conditionalFormatting sqref="R466:X466">
    <cfRule type="expression" dxfId="4364" priority="4365">
      <formula>Y472=""</formula>
    </cfRule>
  </conditionalFormatting>
  <conditionalFormatting sqref="Y466:Y469">
    <cfRule type="expression" dxfId="4363" priority="4364">
      <formula>Y472=""</formula>
    </cfRule>
  </conditionalFormatting>
  <conditionalFormatting sqref="O468:R468">
    <cfRule type="expression" dxfId="4362" priority="4363">
      <formula>Y472=""</formula>
    </cfRule>
  </conditionalFormatting>
  <conditionalFormatting sqref="S468">
    <cfRule type="expression" dxfId="4361" priority="4362">
      <formula>Y472=""</formula>
    </cfRule>
  </conditionalFormatting>
  <conditionalFormatting sqref="O469:R469">
    <cfRule type="expression" dxfId="4360" priority="4361">
      <formula>Y472=""</formula>
    </cfRule>
  </conditionalFormatting>
  <conditionalFormatting sqref="S469">
    <cfRule type="expression" dxfId="4359" priority="4360">
      <formula>Y472=""</formula>
    </cfRule>
  </conditionalFormatting>
  <conditionalFormatting sqref="O470:S470">
    <cfRule type="expression" dxfId="4358" priority="4359">
      <formula>Y472=""</formula>
    </cfRule>
  </conditionalFormatting>
  <conditionalFormatting sqref="Y470">
    <cfRule type="expression" dxfId="4357" priority="4358">
      <formula>Y472=""</formula>
    </cfRule>
  </conditionalFormatting>
  <conditionalFormatting sqref="O471:Q471">
    <cfRule type="expression" dxfId="4356" priority="4357">
      <formula>Y472=""</formula>
    </cfRule>
  </conditionalFormatting>
  <conditionalFormatting sqref="Y471">
    <cfRule type="expression" dxfId="4355" priority="4356">
      <formula>Y472=""</formula>
    </cfRule>
  </conditionalFormatting>
  <conditionalFormatting sqref="O472:Q472">
    <cfRule type="expression" dxfId="4354" priority="4355">
      <formula>Y472=""</formula>
    </cfRule>
  </conditionalFormatting>
  <conditionalFormatting sqref="Y472">
    <cfRule type="expression" dxfId="4353" priority="4354">
      <formula>Y472=""</formula>
    </cfRule>
  </conditionalFormatting>
  <conditionalFormatting sqref="O473:Q473">
    <cfRule type="expression" dxfId="4352" priority="4353">
      <formula>Y472=""</formula>
    </cfRule>
  </conditionalFormatting>
  <conditionalFormatting sqref="Y473">
    <cfRule type="expression" dxfId="4351" priority="4352">
      <formula>Y472=""</formula>
    </cfRule>
  </conditionalFormatting>
  <conditionalFormatting sqref="R473:X473">
    <cfRule type="expression" dxfId="4350" priority="4351">
      <formula>Y472=""</formula>
    </cfRule>
  </conditionalFormatting>
  <conditionalFormatting sqref="AA465:AK465">
    <cfRule type="expression" dxfId="4349" priority="4344">
      <formula>AK471=""</formula>
    </cfRule>
    <cfRule type="expression" dxfId="4348" priority="4345">
      <formula>AK471=6</formula>
    </cfRule>
    <cfRule type="expression" dxfId="4347" priority="4346">
      <formula>AK471=5</formula>
    </cfRule>
    <cfRule type="expression" dxfId="4346" priority="4347">
      <formula>AK471=4</formula>
    </cfRule>
    <cfRule type="expression" dxfId="4345" priority="4348">
      <formula>AK471=3</formula>
    </cfRule>
    <cfRule type="expression" dxfId="4344" priority="4349">
      <formula>AK471=2</formula>
    </cfRule>
    <cfRule type="expression" dxfId="4343" priority="4350">
      <formula>AK471=1</formula>
    </cfRule>
  </conditionalFormatting>
  <conditionalFormatting sqref="AA466:AC466">
    <cfRule type="expression" dxfId="4342" priority="4343">
      <formula>AK472=""</formula>
    </cfRule>
  </conditionalFormatting>
  <conditionalFormatting sqref="AA467:AB467">
    <cfRule type="expression" dxfId="4341" priority="4342">
      <formula>AK472=""</formula>
    </cfRule>
  </conditionalFormatting>
  <conditionalFormatting sqref="AC467">
    <cfRule type="expression" dxfId="4340" priority="4341">
      <formula>AK472=""</formula>
    </cfRule>
  </conditionalFormatting>
  <conditionalFormatting sqref="AD466:AJ466">
    <cfRule type="expression" dxfId="4339" priority="4340">
      <formula>AK472=""</formula>
    </cfRule>
  </conditionalFormatting>
  <conditionalFormatting sqref="AK466:AK469">
    <cfRule type="expression" dxfId="4338" priority="4339">
      <formula>AK472=""</formula>
    </cfRule>
  </conditionalFormatting>
  <conditionalFormatting sqref="AA468:AD468">
    <cfRule type="expression" dxfId="4337" priority="4338">
      <formula>AK472=""</formula>
    </cfRule>
  </conditionalFormatting>
  <conditionalFormatting sqref="AE468">
    <cfRule type="expression" dxfId="4336" priority="4337">
      <formula>AK472=""</formula>
    </cfRule>
  </conditionalFormatting>
  <conditionalFormatting sqref="AA469:AD469">
    <cfRule type="expression" dxfId="4335" priority="4336">
      <formula>AK472=""</formula>
    </cfRule>
  </conditionalFormatting>
  <conditionalFormatting sqref="AE469">
    <cfRule type="expression" dxfId="4334" priority="4335">
      <formula>AK472=""</formula>
    </cfRule>
  </conditionalFormatting>
  <conditionalFormatting sqref="AA470:AE470">
    <cfRule type="expression" dxfId="4333" priority="4334">
      <formula>AK472=""</formula>
    </cfRule>
  </conditionalFormatting>
  <conditionalFormatting sqref="AK470">
    <cfRule type="expression" dxfId="4332" priority="4333">
      <formula>AK472=""</formula>
    </cfRule>
  </conditionalFormatting>
  <conditionalFormatting sqref="AA471:AC471">
    <cfRule type="expression" dxfId="4331" priority="4332">
      <formula>AK472=""</formula>
    </cfRule>
  </conditionalFormatting>
  <conditionalFormatting sqref="AK471">
    <cfRule type="expression" dxfId="4330" priority="4331">
      <formula>AK472=""</formula>
    </cfRule>
  </conditionalFormatting>
  <conditionalFormatting sqref="AA472:AC472">
    <cfRule type="expression" dxfId="4329" priority="4330">
      <formula>AK472=""</formula>
    </cfRule>
  </conditionalFormatting>
  <conditionalFormatting sqref="AK472">
    <cfRule type="expression" dxfId="4328" priority="4329">
      <formula>AK472=""</formula>
    </cfRule>
  </conditionalFormatting>
  <conditionalFormatting sqref="AA473:AC473">
    <cfRule type="expression" dxfId="4327" priority="4328">
      <formula>AK472=""</formula>
    </cfRule>
  </conditionalFormatting>
  <conditionalFormatting sqref="AK473">
    <cfRule type="expression" dxfId="4326" priority="4327">
      <formula>AK472=""</formula>
    </cfRule>
  </conditionalFormatting>
  <conditionalFormatting sqref="AD473:AJ473">
    <cfRule type="expression" dxfId="4325" priority="4326">
      <formula>AK472=""</formula>
    </cfRule>
  </conditionalFormatting>
  <conditionalFormatting sqref="AM465:AW465">
    <cfRule type="expression" dxfId="4324" priority="4319">
      <formula>AW471=""</formula>
    </cfRule>
    <cfRule type="expression" dxfId="4323" priority="4320">
      <formula>AW471=6</formula>
    </cfRule>
    <cfRule type="expression" dxfId="4322" priority="4321">
      <formula>AW471=5</formula>
    </cfRule>
    <cfRule type="expression" dxfId="4321" priority="4322">
      <formula>AW471=4</formula>
    </cfRule>
    <cfRule type="expression" dxfId="4320" priority="4323">
      <formula>AW471=3</formula>
    </cfRule>
    <cfRule type="expression" dxfId="4319" priority="4324">
      <formula>AW471=2</formula>
    </cfRule>
    <cfRule type="expression" dxfId="4318" priority="4325">
      <formula>AW471=1</formula>
    </cfRule>
  </conditionalFormatting>
  <conditionalFormatting sqref="AM466:AO466">
    <cfRule type="expression" dxfId="4317" priority="4318">
      <formula>AW472=""</formula>
    </cfRule>
  </conditionalFormatting>
  <conditionalFormatting sqref="AM467:AN467">
    <cfRule type="expression" dxfId="4316" priority="4317">
      <formula>AW472=""</formula>
    </cfRule>
  </conditionalFormatting>
  <conditionalFormatting sqref="AO467">
    <cfRule type="expression" dxfId="4315" priority="4316">
      <formula>AW472=""</formula>
    </cfRule>
  </conditionalFormatting>
  <conditionalFormatting sqref="AP466:AV466">
    <cfRule type="expression" dxfId="4314" priority="4315">
      <formula>AW472=""</formula>
    </cfRule>
  </conditionalFormatting>
  <conditionalFormatting sqref="AW466:AW469">
    <cfRule type="expression" dxfId="4313" priority="4314">
      <formula>AW472=""</formula>
    </cfRule>
  </conditionalFormatting>
  <conditionalFormatting sqref="AM468:AP468">
    <cfRule type="expression" dxfId="4312" priority="4313">
      <formula>AW472=""</formula>
    </cfRule>
  </conditionalFormatting>
  <conditionalFormatting sqref="AQ468">
    <cfRule type="expression" dxfId="4311" priority="4312">
      <formula>AW472=""</formula>
    </cfRule>
  </conditionalFormatting>
  <conditionalFormatting sqref="AM469:AP469">
    <cfRule type="expression" dxfId="4310" priority="4311">
      <formula>AW472=""</formula>
    </cfRule>
  </conditionalFormatting>
  <conditionalFormatting sqref="AQ469">
    <cfRule type="expression" dxfId="4309" priority="4310">
      <formula>AW472=""</formula>
    </cfRule>
  </conditionalFormatting>
  <conditionalFormatting sqref="AM470:AQ470">
    <cfRule type="expression" dxfId="4308" priority="4309">
      <formula>AW472=""</formula>
    </cfRule>
  </conditionalFormatting>
  <conditionalFormatting sqref="AW470">
    <cfRule type="expression" dxfId="4307" priority="4308">
      <formula>AW472=""</formula>
    </cfRule>
  </conditionalFormatting>
  <conditionalFormatting sqref="AM471:AO471">
    <cfRule type="expression" dxfId="4306" priority="4307">
      <formula>AW472=""</formula>
    </cfRule>
  </conditionalFormatting>
  <conditionalFormatting sqref="AW471">
    <cfRule type="expression" dxfId="4305" priority="4306">
      <formula>AW472=""</formula>
    </cfRule>
  </conditionalFormatting>
  <conditionalFormatting sqref="AM472:AO472">
    <cfRule type="expression" dxfId="4304" priority="4305">
      <formula>AW472=""</formula>
    </cfRule>
  </conditionalFormatting>
  <conditionalFormatting sqref="AW472">
    <cfRule type="expression" dxfId="4303" priority="4304">
      <formula>AW472=""</formula>
    </cfRule>
  </conditionalFormatting>
  <conditionalFormatting sqref="AM473:AO473">
    <cfRule type="expression" dxfId="4302" priority="4303">
      <formula>AW472=""</formula>
    </cfRule>
  </conditionalFormatting>
  <conditionalFormatting sqref="AW473">
    <cfRule type="expression" dxfId="4301" priority="4302">
      <formula>AW472=""</formula>
    </cfRule>
  </conditionalFormatting>
  <conditionalFormatting sqref="AP473:AV473">
    <cfRule type="expression" dxfId="4300" priority="4301">
      <formula>AW472=""</formula>
    </cfRule>
  </conditionalFormatting>
  <conditionalFormatting sqref="AY465:BI465">
    <cfRule type="expression" dxfId="4299" priority="4294">
      <formula>BI471=""</formula>
    </cfRule>
    <cfRule type="expression" dxfId="4298" priority="4295">
      <formula>BI471=6</formula>
    </cfRule>
    <cfRule type="expression" dxfId="4297" priority="4296">
      <formula>BI471=5</formula>
    </cfRule>
    <cfRule type="expression" dxfId="4296" priority="4297">
      <formula>BI471=4</formula>
    </cfRule>
    <cfRule type="expression" dxfId="4295" priority="4298">
      <formula>BI471=3</formula>
    </cfRule>
    <cfRule type="expression" dxfId="4294" priority="4299">
      <formula>BI471=2</formula>
    </cfRule>
    <cfRule type="expression" dxfId="4293" priority="4300">
      <formula>BI471=1</formula>
    </cfRule>
  </conditionalFormatting>
  <conditionalFormatting sqref="AY466:BA466">
    <cfRule type="expression" dxfId="4292" priority="4293">
      <formula>BI472=""</formula>
    </cfRule>
  </conditionalFormatting>
  <conditionalFormatting sqref="AY467:AZ467">
    <cfRule type="expression" dxfId="4291" priority="4292">
      <formula>BI472=""</formula>
    </cfRule>
  </conditionalFormatting>
  <conditionalFormatting sqref="BA467">
    <cfRule type="expression" dxfId="4290" priority="4291">
      <formula>BI472=""</formula>
    </cfRule>
  </conditionalFormatting>
  <conditionalFormatting sqref="BB466:BH466">
    <cfRule type="expression" dxfId="4289" priority="4290">
      <formula>BI472=""</formula>
    </cfRule>
  </conditionalFormatting>
  <conditionalFormatting sqref="BI466:BI469">
    <cfRule type="expression" dxfId="4288" priority="4289">
      <formula>BI472=""</formula>
    </cfRule>
  </conditionalFormatting>
  <conditionalFormatting sqref="AY468:BB468">
    <cfRule type="expression" dxfId="4287" priority="4288">
      <formula>BI472=""</formula>
    </cfRule>
  </conditionalFormatting>
  <conditionalFormatting sqref="BC468">
    <cfRule type="expression" dxfId="4286" priority="4287">
      <formula>BI472=""</formula>
    </cfRule>
  </conditionalFormatting>
  <conditionalFormatting sqref="AY469:BB469">
    <cfRule type="expression" dxfId="4285" priority="4286">
      <formula>BI472=""</formula>
    </cfRule>
  </conditionalFormatting>
  <conditionalFormatting sqref="BC469">
    <cfRule type="expression" dxfId="4284" priority="4285">
      <formula>BI472=""</formula>
    </cfRule>
  </conditionalFormatting>
  <conditionalFormatting sqref="AY470:BC470">
    <cfRule type="expression" dxfId="4283" priority="4284">
      <formula>BI472=""</formula>
    </cfRule>
  </conditionalFormatting>
  <conditionalFormatting sqref="BI470">
    <cfRule type="expression" dxfId="4282" priority="4283">
      <formula>BI472=""</formula>
    </cfRule>
  </conditionalFormatting>
  <conditionalFormatting sqref="AY471:BA471">
    <cfRule type="expression" dxfId="4281" priority="4282">
      <formula>BI472=""</formula>
    </cfRule>
  </conditionalFormatting>
  <conditionalFormatting sqref="BI471">
    <cfRule type="expression" dxfId="4280" priority="4281">
      <formula>BI472=""</formula>
    </cfRule>
  </conditionalFormatting>
  <conditionalFormatting sqref="AY472:BA472">
    <cfRule type="expression" dxfId="4279" priority="4280">
      <formula>BI472=""</formula>
    </cfRule>
  </conditionalFormatting>
  <conditionalFormatting sqref="BI472">
    <cfRule type="expression" dxfId="4278" priority="4279">
      <formula>BI472=""</formula>
    </cfRule>
  </conditionalFormatting>
  <conditionalFormatting sqref="AY473:BA473">
    <cfRule type="expression" dxfId="4277" priority="4278">
      <formula>BI472=""</formula>
    </cfRule>
  </conditionalFormatting>
  <conditionalFormatting sqref="BI473">
    <cfRule type="expression" dxfId="4276" priority="4277">
      <formula>BI472=""</formula>
    </cfRule>
  </conditionalFormatting>
  <conditionalFormatting sqref="BB473:BH473">
    <cfRule type="expression" dxfId="4275" priority="4276">
      <formula>BI472=""</formula>
    </cfRule>
  </conditionalFormatting>
  <conditionalFormatting sqref="C475:M475">
    <cfRule type="expression" dxfId="4274" priority="4269">
      <formula>M481=""</formula>
    </cfRule>
    <cfRule type="expression" dxfId="4273" priority="4270">
      <formula>M481=6</formula>
    </cfRule>
    <cfRule type="expression" dxfId="4272" priority="4271">
      <formula>M481=5</formula>
    </cfRule>
    <cfRule type="expression" dxfId="4271" priority="4272">
      <formula>M481=4</formula>
    </cfRule>
    <cfRule type="expression" dxfId="4270" priority="4273">
      <formula>M481=3</formula>
    </cfRule>
    <cfRule type="expression" dxfId="4269" priority="4274">
      <formula>M481=2</formula>
    </cfRule>
    <cfRule type="expression" dxfId="4268" priority="4275">
      <formula>M481=1</formula>
    </cfRule>
  </conditionalFormatting>
  <conditionalFormatting sqref="C476:E476">
    <cfRule type="expression" dxfId="4267" priority="4268">
      <formula>M482=""</formula>
    </cfRule>
  </conditionalFormatting>
  <conditionalFormatting sqref="C477:D477">
    <cfRule type="expression" dxfId="4266" priority="4267">
      <formula>M482=""</formula>
    </cfRule>
  </conditionalFormatting>
  <conditionalFormatting sqref="E477">
    <cfRule type="expression" dxfId="4265" priority="4266">
      <formula>M482=""</formula>
    </cfRule>
  </conditionalFormatting>
  <conditionalFormatting sqref="F476:L476">
    <cfRule type="expression" dxfId="4264" priority="4265">
      <formula>M482=""</formula>
    </cfRule>
  </conditionalFormatting>
  <conditionalFormatting sqref="M476:M479">
    <cfRule type="expression" dxfId="4263" priority="4264">
      <formula>M482=""</formula>
    </cfRule>
  </conditionalFormatting>
  <conditionalFormatting sqref="C478:F478">
    <cfRule type="expression" dxfId="4262" priority="4263">
      <formula>M482=""</formula>
    </cfRule>
  </conditionalFormatting>
  <conditionalFormatting sqref="G478">
    <cfRule type="expression" dxfId="4261" priority="4262">
      <formula>M482=""</formula>
    </cfRule>
  </conditionalFormatting>
  <conditionalFormatting sqref="C479:F479">
    <cfRule type="expression" dxfId="4260" priority="4261">
      <formula>M482=""</formula>
    </cfRule>
  </conditionalFormatting>
  <conditionalFormatting sqref="G479">
    <cfRule type="expression" dxfId="4259" priority="4260">
      <formula>M482=""</formula>
    </cfRule>
  </conditionalFormatting>
  <conditionalFormatting sqref="C480:G480">
    <cfRule type="expression" dxfId="4258" priority="4259">
      <formula>M482=""</formula>
    </cfRule>
  </conditionalFormatting>
  <conditionalFormatting sqref="M480">
    <cfRule type="expression" dxfId="4257" priority="4258">
      <formula>M482=""</formula>
    </cfRule>
  </conditionalFormatting>
  <conditionalFormatting sqref="C481:E481">
    <cfRule type="expression" dxfId="4256" priority="4257">
      <formula>M482=""</formula>
    </cfRule>
  </conditionalFormatting>
  <conditionalFormatting sqref="M481">
    <cfRule type="expression" dxfId="4255" priority="4256">
      <formula>M482=""</formula>
    </cfRule>
  </conditionalFormatting>
  <conditionalFormatting sqref="C482:E482">
    <cfRule type="expression" dxfId="4254" priority="4255">
      <formula>M482=""</formula>
    </cfRule>
  </conditionalFormatting>
  <conditionalFormatting sqref="M482">
    <cfRule type="expression" dxfId="4253" priority="4254">
      <formula>M482=""</formula>
    </cfRule>
  </conditionalFormatting>
  <conditionalFormatting sqref="C483:E483">
    <cfRule type="expression" dxfId="4252" priority="4253">
      <formula>M482=""</formula>
    </cfRule>
  </conditionalFormatting>
  <conditionalFormatting sqref="M483">
    <cfRule type="expression" dxfId="4251" priority="4252">
      <formula>M482=""</formula>
    </cfRule>
  </conditionalFormatting>
  <conditionalFormatting sqref="F483:L483">
    <cfRule type="expression" dxfId="4250" priority="4251">
      <formula>M482=""</formula>
    </cfRule>
  </conditionalFormatting>
  <conditionalFormatting sqref="O475:Y475">
    <cfRule type="expression" dxfId="4249" priority="4244">
      <formula>Y481=""</formula>
    </cfRule>
    <cfRule type="expression" dxfId="4248" priority="4245">
      <formula>Y481=6</formula>
    </cfRule>
    <cfRule type="expression" dxfId="4247" priority="4246">
      <formula>Y481=5</formula>
    </cfRule>
    <cfRule type="expression" dxfId="4246" priority="4247">
      <formula>Y481=4</formula>
    </cfRule>
    <cfRule type="expression" dxfId="4245" priority="4248">
      <formula>Y481=3</formula>
    </cfRule>
    <cfRule type="expression" dxfId="4244" priority="4249">
      <formula>Y481=2</formula>
    </cfRule>
    <cfRule type="expression" dxfId="4243" priority="4250">
      <formula>Y481=1</formula>
    </cfRule>
  </conditionalFormatting>
  <conditionalFormatting sqref="O476:Q476">
    <cfRule type="expression" dxfId="4242" priority="4243">
      <formula>Y482=""</formula>
    </cfRule>
  </conditionalFormatting>
  <conditionalFormatting sqref="O477:P477">
    <cfRule type="expression" dxfId="4241" priority="4242">
      <formula>Y482=""</formula>
    </cfRule>
  </conditionalFormatting>
  <conditionalFormatting sqref="Q477">
    <cfRule type="expression" dxfId="4240" priority="4241">
      <formula>Y482=""</formula>
    </cfRule>
  </conditionalFormatting>
  <conditionalFormatting sqref="R476:X476">
    <cfRule type="expression" dxfId="4239" priority="4240">
      <formula>Y482=""</formula>
    </cfRule>
  </conditionalFormatting>
  <conditionalFormatting sqref="Y476:Y479">
    <cfRule type="expression" dxfId="4238" priority="4239">
      <formula>Y482=""</formula>
    </cfRule>
  </conditionalFormatting>
  <conditionalFormatting sqref="O478:R478">
    <cfRule type="expression" dxfId="4237" priority="4238">
      <formula>Y482=""</formula>
    </cfRule>
  </conditionalFormatting>
  <conditionalFormatting sqref="S478">
    <cfRule type="expression" dxfId="4236" priority="4237">
      <formula>Y482=""</formula>
    </cfRule>
  </conditionalFormatting>
  <conditionalFormatting sqref="O479:R479">
    <cfRule type="expression" dxfId="4235" priority="4236">
      <formula>Y482=""</formula>
    </cfRule>
  </conditionalFormatting>
  <conditionalFormatting sqref="S479">
    <cfRule type="expression" dxfId="4234" priority="4235">
      <formula>Y482=""</formula>
    </cfRule>
  </conditionalFormatting>
  <conditionalFormatting sqref="O480:S480">
    <cfRule type="expression" dxfId="4233" priority="4234">
      <formula>Y482=""</formula>
    </cfRule>
  </conditionalFormatting>
  <conditionalFormatting sqref="Y480">
    <cfRule type="expression" dxfId="4232" priority="4233">
      <formula>Y482=""</formula>
    </cfRule>
  </conditionalFormatting>
  <conditionalFormatting sqref="O481:Q481">
    <cfRule type="expression" dxfId="4231" priority="4232">
      <formula>Y482=""</formula>
    </cfRule>
  </conditionalFormatting>
  <conditionalFormatting sqref="Y481">
    <cfRule type="expression" dxfId="4230" priority="4231">
      <formula>Y482=""</formula>
    </cfRule>
  </conditionalFormatting>
  <conditionalFormatting sqref="O482:Q482">
    <cfRule type="expression" dxfId="4229" priority="4230">
      <formula>Y482=""</formula>
    </cfRule>
  </conditionalFormatting>
  <conditionalFormatting sqref="Y482">
    <cfRule type="expression" dxfId="4228" priority="4229">
      <formula>Y482=""</formula>
    </cfRule>
  </conditionalFormatting>
  <conditionalFormatting sqref="O483:Q483">
    <cfRule type="expression" dxfId="4227" priority="4228">
      <formula>Y482=""</formula>
    </cfRule>
  </conditionalFormatting>
  <conditionalFormatting sqref="Y483">
    <cfRule type="expression" dxfId="4226" priority="4227">
      <formula>Y482=""</formula>
    </cfRule>
  </conditionalFormatting>
  <conditionalFormatting sqref="R483:X483">
    <cfRule type="expression" dxfId="4225" priority="4226">
      <formula>Y482=""</formula>
    </cfRule>
  </conditionalFormatting>
  <conditionalFormatting sqref="AA475:AK475">
    <cfRule type="expression" dxfId="4224" priority="4219">
      <formula>AK481=""</formula>
    </cfRule>
    <cfRule type="expression" dxfId="4223" priority="4220">
      <formula>AK481=6</formula>
    </cfRule>
    <cfRule type="expression" dxfId="4222" priority="4221">
      <formula>AK481=5</formula>
    </cfRule>
    <cfRule type="expression" dxfId="4221" priority="4222">
      <formula>AK481=4</formula>
    </cfRule>
    <cfRule type="expression" dxfId="4220" priority="4223">
      <formula>AK481=3</formula>
    </cfRule>
    <cfRule type="expression" dxfId="4219" priority="4224">
      <formula>AK481=2</formula>
    </cfRule>
    <cfRule type="expression" dxfId="4218" priority="4225">
      <formula>AK481=1</formula>
    </cfRule>
  </conditionalFormatting>
  <conditionalFormatting sqref="AA476:AC476">
    <cfRule type="expression" dxfId="4217" priority="4218">
      <formula>AK482=""</formula>
    </cfRule>
  </conditionalFormatting>
  <conditionalFormatting sqref="AA477:AB477">
    <cfRule type="expression" dxfId="4216" priority="4217">
      <formula>AK482=""</formula>
    </cfRule>
  </conditionalFormatting>
  <conditionalFormatting sqref="AC477">
    <cfRule type="expression" dxfId="4215" priority="4216">
      <formula>AK482=""</formula>
    </cfRule>
  </conditionalFormatting>
  <conditionalFormatting sqref="AD476:AJ476">
    <cfRule type="expression" dxfId="4214" priority="4215">
      <formula>AK482=""</formula>
    </cfRule>
  </conditionalFormatting>
  <conditionalFormatting sqref="AK476:AK479">
    <cfRule type="expression" dxfId="4213" priority="4214">
      <formula>AK482=""</formula>
    </cfRule>
  </conditionalFormatting>
  <conditionalFormatting sqref="AA478:AD478">
    <cfRule type="expression" dxfId="4212" priority="4213">
      <formula>AK482=""</formula>
    </cfRule>
  </conditionalFormatting>
  <conditionalFormatting sqref="AE478">
    <cfRule type="expression" dxfId="4211" priority="4212">
      <formula>AK482=""</formula>
    </cfRule>
  </conditionalFormatting>
  <conditionalFormatting sqref="AA479:AD479">
    <cfRule type="expression" dxfId="4210" priority="4211">
      <formula>AK482=""</formula>
    </cfRule>
  </conditionalFormatting>
  <conditionalFormatting sqref="AE479">
    <cfRule type="expression" dxfId="4209" priority="4210">
      <formula>AK482=""</formula>
    </cfRule>
  </conditionalFormatting>
  <conditionalFormatting sqref="AA480:AE480">
    <cfRule type="expression" dxfId="4208" priority="4209">
      <formula>AK482=""</formula>
    </cfRule>
  </conditionalFormatting>
  <conditionalFormatting sqref="AK480">
    <cfRule type="expression" dxfId="4207" priority="4208">
      <formula>AK482=""</formula>
    </cfRule>
  </conditionalFormatting>
  <conditionalFormatting sqref="AA481:AC481">
    <cfRule type="expression" dxfId="4206" priority="4207">
      <formula>AK482=""</formula>
    </cfRule>
  </conditionalFormatting>
  <conditionalFormatting sqref="AK481">
    <cfRule type="expression" dxfId="4205" priority="4206">
      <formula>AK482=""</formula>
    </cfRule>
  </conditionalFormatting>
  <conditionalFormatting sqref="AA482:AC482">
    <cfRule type="expression" dxfId="4204" priority="4205">
      <formula>AK482=""</formula>
    </cfRule>
  </conditionalFormatting>
  <conditionalFormatting sqref="AK482">
    <cfRule type="expression" dxfId="4203" priority="4204">
      <formula>AK482=""</formula>
    </cfRule>
  </conditionalFormatting>
  <conditionalFormatting sqref="AA483:AC483">
    <cfRule type="expression" dxfId="4202" priority="4203">
      <formula>AK482=""</formula>
    </cfRule>
  </conditionalFormatting>
  <conditionalFormatting sqref="AK483">
    <cfRule type="expression" dxfId="4201" priority="4202">
      <formula>AK482=""</formula>
    </cfRule>
  </conditionalFormatting>
  <conditionalFormatting sqref="AD483:AJ483">
    <cfRule type="expression" dxfId="4200" priority="4201">
      <formula>AK482=""</formula>
    </cfRule>
  </conditionalFormatting>
  <conditionalFormatting sqref="AM475:AW475">
    <cfRule type="expression" dxfId="4199" priority="4194">
      <formula>AW481=""</formula>
    </cfRule>
    <cfRule type="expression" dxfId="4198" priority="4195">
      <formula>AW481=6</formula>
    </cfRule>
    <cfRule type="expression" dxfId="4197" priority="4196">
      <formula>AW481=5</formula>
    </cfRule>
    <cfRule type="expression" dxfId="4196" priority="4197">
      <formula>AW481=4</formula>
    </cfRule>
    <cfRule type="expression" dxfId="4195" priority="4198">
      <formula>AW481=3</formula>
    </cfRule>
    <cfRule type="expression" dxfId="4194" priority="4199">
      <formula>AW481=2</formula>
    </cfRule>
    <cfRule type="expression" dxfId="4193" priority="4200">
      <formula>AW481=1</formula>
    </cfRule>
  </conditionalFormatting>
  <conditionalFormatting sqref="AM476:AO476">
    <cfRule type="expression" dxfId="4192" priority="4193">
      <formula>AW482=""</formula>
    </cfRule>
  </conditionalFormatting>
  <conditionalFormatting sqref="AM477:AN477">
    <cfRule type="expression" dxfId="4191" priority="4192">
      <formula>AW482=""</formula>
    </cfRule>
  </conditionalFormatting>
  <conditionalFormatting sqref="AO477">
    <cfRule type="expression" dxfId="4190" priority="4191">
      <formula>AW482=""</formula>
    </cfRule>
  </conditionalFormatting>
  <conditionalFormatting sqref="AP476:AV476">
    <cfRule type="expression" dxfId="4189" priority="4190">
      <formula>AW482=""</formula>
    </cfRule>
  </conditionalFormatting>
  <conditionalFormatting sqref="AW476:AW479">
    <cfRule type="expression" dxfId="4188" priority="4189">
      <formula>AW482=""</formula>
    </cfRule>
  </conditionalFormatting>
  <conditionalFormatting sqref="AM478:AP478">
    <cfRule type="expression" dxfId="4187" priority="4188">
      <formula>AW482=""</formula>
    </cfRule>
  </conditionalFormatting>
  <conditionalFormatting sqref="AQ478">
    <cfRule type="expression" dxfId="4186" priority="4187">
      <formula>AW482=""</formula>
    </cfRule>
  </conditionalFormatting>
  <conditionalFormatting sqref="AM479:AP479">
    <cfRule type="expression" dxfId="4185" priority="4186">
      <formula>AW482=""</formula>
    </cfRule>
  </conditionalFormatting>
  <conditionalFormatting sqref="AQ479">
    <cfRule type="expression" dxfId="4184" priority="4185">
      <formula>AW482=""</formula>
    </cfRule>
  </conditionalFormatting>
  <conditionalFormatting sqref="AM480:AQ480">
    <cfRule type="expression" dxfId="4183" priority="4184">
      <formula>AW482=""</formula>
    </cfRule>
  </conditionalFormatting>
  <conditionalFormatting sqref="AW480">
    <cfRule type="expression" dxfId="4182" priority="4183">
      <formula>AW482=""</formula>
    </cfRule>
  </conditionalFormatting>
  <conditionalFormatting sqref="AM481:AO481">
    <cfRule type="expression" dxfId="4181" priority="4182">
      <formula>AW482=""</formula>
    </cfRule>
  </conditionalFormatting>
  <conditionalFormatting sqref="AW481">
    <cfRule type="expression" dxfId="4180" priority="4181">
      <formula>AW482=""</formula>
    </cfRule>
  </conditionalFormatting>
  <conditionalFormatting sqref="AM482:AO482">
    <cfRule type="expression" dxfId="4179" priority="4180">
      <formula>AW482=""</formula>
    </cfRule>
  </conditionalFormatting>
  <conditionalFormatting sqref="AW482">
    <cfRule type="expression" dxfId="4178" priority="4179">
      <formula>AW482=""</formula>
    </cfRule>
  </conditionalFormatting>
  <conditionalFormatting sqref="AM483:AO483">
    <cfRule type="expression" dxfId="4177" priority="4178">
      <formula>AW482=""</formula>
    </cfRule>
  </conditionalFormatting>
  <conditionalFormatting sqref="AW483">
    <cfRule type="expression" dxfId="4176" priority="4177">
      <formula>AW482=""</formula>
    </cfRule>
  </conditionalFormatting>
  <conditionalFormatting sqref="AP483:AV483">
    <cfRule type="expression" dxfId="4175" priority="4176">
      <formula>AW482=""</formula>
    </cfRule>
  </conditionalFormatting>
  <conditionalFormatting sqref="AY475:BI475">
    <cfRule type="expression" dxfId="4174" priority="4169">
      <formula>BI481=""</formula>
    </cfRule>
    <cfRule type="expression" dxfId="4173" priority="4170">
      <formula>BI481=6</formula>
    </cfRule>
    <cfRule type="expression" dxfId="4172" priority="4171">
      <formula>BI481=5</formula>
    </cfRule>
    <cfRule type="expression" dxfId="4171" priority="4172">
      <formula>BI481=4</formula>
    </cfRule>
    <cfRule type="expression" dxfId="4170" priority="4173">
      <formula>BI481=3</formula>
    </cfRule>
    <cfRule type="expression" dxfId="4169" priority="4174">
      <formula>BI481=2</formula>
    </cfRule>
    <cfRule type="expression" dxfId="4168" priority="4175">
      <formula>BI481=1</formula>
    </cfRule>
  </conditionalFormatting>
  <conditionalFormatting sqref="AY476:BA476">
    <cfRule type="expression" dxfId="4167" priority="4168">
      <formula>BI482=""</formula>
    </cfRule>
  </conditionalFormatting>
  <conditionalFormatting sqref="AY477:AZ477">
    <cfRule type="expression" dxfId="4166" priority="4167">
      <formula>BI482=""</formula>
    </cfRule>
  </conditionalFormatting>
  <conditionalFormatting sqref="BA477">
    <cfRule type="expression" dxfId="4165" priority="4166">
      <formula>BI482=""</formula>
    </cfRule>
  </conditionalFormatting>
  <conditionalFormatting sqref="BB476:BH476">
    <cfRule type="expression" dxfId="4164" priority="4165">
      <formula>BI482=""</formula>
    </cfRule>
  </conditionalFormatting>
  <conditionalFormatting sqref="BI476:BI479">
    <cfRule type="expression" dxfId="4163" priority="4164">
      <formula>BI482=""</formula>
    </cfRule>
  </conditionalFormatting>
  <conditionalFormatting sqref="AY478:BB478">
    <cfRule type="expression" dxfId="4162" priority="4163">
      <formula>BI482=""</formula>
    </cfRule>
  </conditionalFormatting>
  <conditionalFormatting sqref="BC478">
    <cfRule type="expression" dxfId="4161" priority="4162">
      <formula>BI482=""</formula>
    </cfRule>
  </conditionalFormatting>
  <conditionalFormatting sqref="AY479:BB479">
    <cfRule type="expression" dxfId="4160" priority="4161">
      <formula>BI482=""</formula>
    </cfRule>
  </conditionalFormatting>
  <conditionalFormatting sqref="BC479">
    <cfRule type="expression" dxfId="4159" priority="4160">
      <formula>BI482=""</formula>
    </cfRule>
  </conditionalFormatting>
  <conditionalFormatting sqref="AY480:BC480">
    <cfRule type="expression" dxfId="4158" priority="4159">
      <formula>BI482=""</formula>
    </cfRule>
  </conditionalFormatting>
  <conditionalFormatting sqref="BI480">
    <cfRule type="expression" dxfId="4157" priority="4158">
      <formula>BI482=""</formula>
    </cfRule>
  </conditionalFormatting>
  <conditionalFormatting sqref="AY481:BA481">
    <cfRule type="expression" dxfId="4156" priority="4157">
      <formula>BI482=""</formula>
    </cfRule>
  </conditionalFormatting>
  <conditionalFormatting sqref="BI481">
    <cfRule type="expression" dxfId="4155" priority="4156">
      <formula>BI482=""</formula>
    </cfRule>
  </conditionalFormatting>
  <conditionalFormatting sqref="AY482:BA482">
    <cfRule type="expression" dxfId="4154" priority="4155">
      <formula>BI482=""</formula>
    </cfRule>
  </conditionalFormatting>
  <conditionalFormatting sqref="BI482">
    <cfRule type="expression" dxfId="4153" priority="4154">
      <formula>BI482=""</formula>
    </cfRule>
  </conditionalFormatting>
  <conditionalFormatting sqref="AY483:BA483">
    <cfRule type="expression" dxfId="4152" priority="4153">
      <formula>BI482=""</formula>
    </cfRule>
  </conditionalFormatting>
  <conditionalFormatting sqref="BI483">
    <cfRule type="expression" dxfId="4151" priority="4152">
      <formula>BI482=""</formula>
    </cfRule>
  </conditionalFormatting>
  <conditionalFormatting sqref="BB483:BH483">
    <cfRule type="expression" dxfId="4150" priority="4151">
      <formula>BI482=""</formula>
    </cfRule>
  </conditionalFormatting>
  <conditionalFormatting sqref="C485:M485">
    <cfRule type="expression" dxfId="4149" priority="4144">
      <formula>M491=""</formula>
    </cfRule>
    <cfRule type="expression" dxfId="4148" priority="4145">
      <formula>M491=6</formula>
    </cfRule>
    <cfRule type="expression" dxfId="4147" priority="4146">
      <formula>M491=5</formula>
    </cfRule>
    <cfRule type="expression" dxfId="4146" priority="4147">
      <formula>M491=4</formula>
    </cfRule>
    <cfRule type="expression" dxfId="4145" priority="4148">
      <formula>M491=3</formula>
    </cfRule>
    <cfRule type="expression" dxfId="4144" priority="4149">
      <formula>M491=2</formula>
    </cfRule>
    <cfRule type="expression" dxfId="4143" priority="4150">
      <formula>M491=1</formula>
    </cfRule>
  </conditionalFormatting>
  <conditionalFormatting sqref="C486:E486">
    <cfRule type="expression" dxfId="4142" priority="4143">
      <formula>M492=""</formula>
    </cfRule>
  </conditionalFormatting>
  <conditionalFormatting sqref="C487:D487">
    <cfRule type="expression" dxfId="4141" priority="4142">
      <formula>M492=""</formula>
    </cfRule>
  </conditionalFormatting>
  <conditionalFormatting sqref="E487">
    <cfRule type="expression" dxfId="4140" priority="4141">
      <formula>M492=""</formula>
    </cfRule>
  </conditionalFormatting>
  <conditionalFormatting sqref="F486:L486">
    <cfRule type="expression" dxfId="4139" priority="4140">
      <formula>M492=""</formula>
    </cfRule>
  </conditionalFormatting>
  <conditionalFormatting sqref="M486:M489">
    <cfRule type="expression" dxfId="4138" priority="4139">
      <formula>M492=""</formula>
    </cfRule>
  </conditionalFormatting>
  <conditionalFormatting sqref="C488:F488">
    <cfRule type="expression" dxfId="4137" priority="4138">
      <formula>M492=""</formula>
    </cfRule>
  </conditionalFormatting>
  <conditionalFormatting sqref="G488">
    <cfRule type="expression" dxfId="4136" priority="4137">
      <formula>M492=""</formula>
    </cfRule>
  </conditionalFormatting>
  <conditionalFormatting sqref="C489:F489">
    <cfRule type="expression" dxfId="4135" priority="4136">
      <formula>M492=""</formula>
    </cfRule>
  </conditionalFormatting>
  <conditionalFormatting sqref="G489">
    <cfRule type="expression" dxfId="4134" priority="4135">
      <formula>M492=""</formula>
    </cfRule>
  </conditionalFormatting>
  <conditionalFormatting sqref="C490:G490">
    <cfRule type="expression" dxfId="4133" priority="4134">
      <formula>M492=""</formula>
    </cfRule>
  </conditionalFormatting>
  <conditionalFormatting sqref="M490">
    <cfRule type="expression" dxfId="4132" priority="4133">
      <formula>M492=""</formula>
    </cfRule>
  </conditionalFormatting>
  <conditionalFormatting sqref="C491:E491">
    <cfRule type="expression" dxfId="4131" priority="4132">
      <formula>M492=""</formula>
    </cfRule>
  </conditionalFormatting>
  <conditionalFormatting sqref="M491">
    <cfRule type="expression" dxfId="4130" priority="4131">
      <formula>M492=""</formula>
    </cfRule>
  </conditionalFormatting>
  <conditionalFormatting sqref="C492:E492">
    <cfRule type="expression" dxfId="4129" priority="4130">
      <formula>M492=""</formula>
    </cfRule>
  </conditionalFormatting>
  <conditionalFormatting sqref="M492">
    <cfRule type="expression" dxfId="4128" priority="4129">
      <formula>M492=""</formula>
    </cfRule>
  </conditionalFormatting>
  <conditionalFormatting sqref="C493:E493">
    <cfRule type="expression" dxfId="4127" priority="4128">
      <formula>M492=""</formula>
    </cfRule>
  </conditionalFormatting>
  <conditionalFormatting sqref="M493">
    <cfRule type="expression" dxfId="4126" priority="4127">
      <formula>M492=""</formula>
    </cfRule>
  </conditionalFormatting>
  <conditionalFormatting sqref="F493:L493">
    <cfRule type="expression" dxfId="4125" priority="4126">
      <formula>M492=""</formula>
    </cfRule>
  </conditionalFormatting>
  <conditionalFormatting sqref="O485:Y485">
    <cfRule type="expression" dxfId="4124" priority="4119">
      <formula>Y491=""</formula>
    </cfRule>
    <cfRule type="expression" dxfId="4123" priority="4120">
      <formula>Y491=6</formula>
    </cfRule>
    <cfRule type="expression" dxfId="4122" priority="4121">
      <formula>Y491=5</formula>
    </cfRule>
    <cfRule type="expression" dxfId="4121" priority="4122">
      <formula>Y491=4</formula>
    </cfRule>
    <cfRule type="expression" dxfId="4120" priority="4123">
      <formula>Y491=3</formula>
    </cfRule>
    <cfRule type="expression" dxfId="4119" priority="4124">
      <formula>Y491=2</formula>
    </cfRule>
    <cfRule type="expression" dxfId="4118" priority="4125">
      <formula>Y491=1</formula>
    </cfRule>
  </conditionalFormatting>
  <conditionalFormatting sqref="O486:Q486">
    <cfRule type="expression" dxfId="4117" priority="4118">
      <formula>Y492=""</formula>
    </cfRule>
  </conditionalFormatting>
  <conditionalFormatting sqref="O487:P487">
    <cfRule type="expression" dxfId="4116" priority="4117">
      <formula>Y492=""</formula>
    </cfRule>
  </conditionalFormatting>
  <conditionalFormatting sqref="Q487">
    <cfRule type="expression" dxfId="4115" priority="4116">
      <formula>Y492=""</formula>
    </cfRule>
  </conditionalFormatting>
  <conditionalFormatting sqref="R486:X486">
    <cfRule type="expression" dxfId="4114" priority="4115">
      <formula>Y492=""</formula>
    </cfRule>
  </conditionalFormatting>
  <conditionalFormatting sqref="Y486:Y489">
    <cfRule type="expression" dxfId="4113" priority="4114">
      <formula>Y492=""</formula>
    </cfRule>
  </conditionalFormatting>
  <conditionalFormatting sqref="O488:R488">
    <cfRule type="expression" dxfId="4112" priority="4113">
      <formula>Y492=""</formula>
    </cfRule>
  </conditionalFormatting>
  <conditionalFormatting sqref="S488">
    <cfRule type="expression" dxfId="4111" priority="4112">
      <formula>Y492=""</formula>
    </cfRule>
  </conditionalFormatting>
  <conditionalFormatting sqref="O489:R489">
    <cfRule type="expression" dxfId="4110" priority="4111">
      <formula>Y492=""</formula>
    </cfRule>
  </conditionalFormatting>
  <conditionalFormatting sqref="S489">
    <cfRule type="expression" dxfId="4109" priority="4110">
      <formula>Y492=""</formula>
    </cfRule>
  </conditionalFormatting>
  <conditionalFormatting sqref="O490:S490">
    <cfRule type="expression" dxfId="4108" priority="4109">
      <formula>Y492=""</formula>
    </cfRule>
  </conditionalFormatting>
  <conditionalFormatting sqref="Y490">
    <cfRule type="expression" dxfId="4107" priority="4108">
      <formula>Y492=""</formula>
    </cfRule>
  </conditionalFormatting>
  <conditionalFormatting sqref="O491:Q491">
    <cfRule type="expression" dxfId="4106" priority="4107">
      <formula>Y492=""</formula>
    </cfRule>
  </conditionalFormatting>
  <conditionalFormatting sqref="Y491">
    <cfRule type="expression" dxfId="4105" priority="4106">
      <formula>Y492=""</formula>
    </cfRule>
  </conditionalFormatting>
  <conditionalFormatting sqref="O492:Q492">
    <cfRule type="expression" dxfId="4104" priority="4105">
      <formula>Y492=""</formula>
    </cfRule>
  </conditionalFormatting>
  <conditionalFormatting sqref="Y492">
    <cfRule type="expression" dxfId="4103" priority="4104">
      <formula>Y492=""</formula>
    </cfRule>
  </conditionalFormatting>
  <conditionalFormatting sqref="O493:Q493">
    <cfRule type="expression" dxfId="4102" priority="4103">
      <formula>Y492=""</formula>
    </cfRule>
  </conditionalFormatting>
  <conditionalFormatting sqref="Y493">
    <cfRule type="expression" dxfId="4101" priority="4102">
      <formula>Y492=""</formula>
    </cfRule>
  </conditionalFormatting>
  <conditionalFormatting sqref="R493:X493">
    <cfRule type="expression" dxfId="4100" priority="4101">
      <formula>Y492=""</formula>
    </cfRule>
  </conditionalFormatting>
  <conditionalFormatting sqref="AA485:AK485">
    <cfRule type="expression" dxfId="4099" priority="4094">
      <formula>AK491=""</formula>
    </cfRule>
    <cfRule type="expression" dxfId="4098" priority="4095">
      <formula>AK491=6</formula>
    </cfRule>
    <cfRule type="expression" dxfId="4097" priority="4096">
      <formula>AK491=5</formula>
    </cfRule>
    <cfRule type="expression" dxfId="4096" priority="4097">
      <formula>AK491=4</formula>
    </cfRule>
    <cfRule type="expression" dxfId="4095" priority="4098">
      <formula>AK491=3</formula>
    </cfRule>
    <cfRule type="expression" dxfId="4094" priority="4099">
      <formula>AK491=2</formula>
    </cfRule>
    <cfRule type="expression" dxfId="4093" priority="4100">
      <formula>AK491=1</formula>
    </cfRule>
  </conditionalFormatting>
  <conditionalFormatting sqref="AA486:AC486">
    <cfRule type="expression" dxfId="4092" priority="4093">
      <formula>AK492=""</formula>
    </cfRule>
  </conditionalFormatting>
  <conditionalFormatting sqref="AA487:AB487">
    <cfRule type="expression" dxfId="4091" priority="4092">
      <formula>AK492=""</formula>
    </cfRule>
  </conditionalFormatting>
  <conditionalFormatting sqref="AC487">
    <cfRule type="expression" dxfId="4090" priority="4091">
      <formula>AK492=""</formula>
    </cfRule>
  </conditionalFormatting>
  <conditionalFormatting sqref="AD486:AJ486">
    <cfRule type="expression" dxfId="4089" priority="4090">
      <formula>AK492=""</formula>
    </cfRule>
  </conditionalFormatting>
  <conditionalFormatting sqref="AK486:AK489">
    <cfRule type="expression" dxfId="4088" priority="4089">
      <formula>AK492=""</formula>
    </cfRule>
  </conditionalFormatting>
  <conditionalFormatting sqref="AA488:AD488">
    <cfRule type="expression" dxfId="4087" priority="4088">
      <formula>AK492=""</formula>
    </cfRule>
  </conditionalFormatting>
  <conditionalFormatting sqref="AE488">
    <cfRule type="expression" dxfId="4086" priority="4087">
      <formula>AK492=""</formula>
    </cfRule>
  </conditionalFormatting>
  <conditionalFormatting sqref="AA489:AD489">
    <cfRule type="expression" dxfId="4085" priority="4086">
      <formula>AK492=""</formula>
    </cfRule>
  </conditionalFormatting>
  <conditionalFormatting sqref="AE489">
    <cfRule type="expression" dxfId="4084" priority="4085">
      <formula>AK492=""</formula>
    </cfRule>
  </conditionalFormatting>
  <conditionalFormatting sqref="AA490:AE490">
    <cfRule type="expression" dxfId="4083" priority="4084">
      <formula>AK492=""</formula>
    </cfRule>
  </conditionalFormatting>
  <conditionalFormatting sqref="AK490">
    <cfRule type="expression" dxfId="4082" priority="4083">
      <formula>AK492=""</formula>
    </cfRule>
  </conditionalFormatting>
  <conditionalFormatting sqref="AA491:AC491">
    <cfRule type="expression" dxfId="4081" priority="4082">
      <formula>AK492=""</formula>
    </cfRule>
  </conditionalFormatting>
  <conditionalFormatting sqref="AK491">
    <cfRule type="expression" dxfId="4080" priority="4081">
      <formula>AK492=""</formula>
    </cfRule>
  </conditionalFormatting>
  <conditionalFormatting sqref="AA492:AC492">
    <cfRule type="expression" dxfId="4079" priority="4080">
      <formula>AK492=""</formula>
    </cfRule>
  </conditionalFormatting>
  <conditionalFormatting sqref="AK492">
    <cfRule type="expression" dxfId="4078" priority="4079">
      <formula>AK492=""</formula>
    </cfRule>
  </conditionalFormatting>
  <conditionalFormatting sqref="AA493:AC493">
    <cfRule type="expression" dxfId="4077" priority="4078">
      <formula>AK492=""</formula>
    </cfRule>
  </conditionalFormatting>
  <conditionalFormatting sqref="AK493">
    <cfRule type="expression" dxfId="4076" priority="4077">
      <formula>AK492=""</formula>
    </cfRule>
  </conditionalFormatting>
  <conditionalFormatting sqref="AD493:AJ493">
    <cfRule type="expression" dxfId="4075" priority="4076">
      <formula>AK492=""</formula>
    </cfRule>
  </conditionalFormatting>
  <conditionalFormatting sqref="AM485:AW485">
    <cfRule type="expression" dxfId="4074" priority="4069">
      <formula>AW491=""</formula>
    </cfRule>
    <cfRule type="expression" dxfId="4073" priority="4070">
      <formula>AW491=6</formula>
    </cfRule>
    <cfRule type="expression" dxfId="4072" priority="4071">
      <formula>AW491=5</formula>
    </cfRule>
    <cfRule type="expression" dxfId="4071" priority="4072">
      <formula>AW491=4</formula>
    </cfRule>
    <cfRule type="expression" dxfId="4070" priority="4073">
      <formula>AW491=3</formula>
    </cfRule>
    <cfRule type="expression" dxfId="4069" priority="4074">
      <formula>AW491=2</formula>
    </cfRule>
    <cfRule type="expression" dxfId="4068" priority="4075">
      <formula>AW491=1</formula>
    </cfRule>
  </conditionalFormatting>
  <conditionalFormatting sqref="AM486:AO486">
    <cfRule type="expression" dxfId="4067" priority="4068">
      <formula>AW492=""</formula>
    </cfRule>
  </conditionalFormatting>
  <conditionalFormatting sqref="AM487:AN487">
    <cfRule type="expression" dxfId="4066" priority="4067">
      <formula>AW492=""</formula>
    </cfRule>
  </conditionalFormatting>
  <conditionalFormatting sqref="AO487">
    <cfRule type="expression" dxfId="4065" priority="4066">
      <formula>AW492=""</formula>
    </cfRule>
  </conditionalFormatting>
  <conditionalFormatting sqref="AP486:AV486">
    <cfRule type="expression" dxfId="4064" priority="4065">
      <formula>AW492=""</formula>
    </cfRule>
  </conditionalFormatting>
  <conditionalFormatting sqref="AW486:AW489">
    <cfRule type="expression" dxfId="4063" priority="4064">
      <formula>AW492=""</formula>
    </cfRule>
  </conditionalFormatting>
  <conditionalFormatting sqref="AM488:AP488">
    <cfRule type="expression" dxfId="4062" priority="4063">
      <formula>AW492=""</formula>
    </cfRule>
  </conditionalFormatting>
  <conditionalFormatting sqref="AQ488">
    <cfRule type="expression" dxfId="4061" priority="4062">
      <formula>AW492=""</formula>
    </cfRule>
  </conditionalFormatting>
  <conditionalFormatting sqref="AM489:AP489">
    <cfRule type="expression" dxfId="4060" priority="4061">
      <formula>AW492=""</formula>
    </cfRule>
  </conditionalFormatting>
  <conditionalFormatting sqref="AQ489">
    <cfRule type="expression" dxfId="4059" priority="4060">
      <formula>AW492=""</formula>
    </cfRule>
  </conditionalFormatting>
  <conditionalFormatting sqref="AM490:AQ490">
    <cfRule type="expression" dxfId="4058" priority="4059">
      <formula>AW492=""</formula>
    </cfRule>
  </conditionalFormatting>
  <conditionalFormatting sqref="AW490">
    <cfRule type="expression" dxfId="4057" priority="4058">
      <formula>AW492=""</formula>
    </cfRule>
  </conditionalFormatting>
  <conditionalFormatting sqref="AM491:AO491">
    <cfRule type="expression" dxfId="4056" priority="4057">
      <formula>AW492=""</formula>
    </cfRule>
  </conditionalFormatting>
  <conditionalFormatting sqref="AW491">
    <cfRule type="expression" dxfId="4055" priority="4056">
      <formula>AW492=""</formula>
    </cfRule>
  </conditionalFormatting>
  <conditionalFormatting sqref="AM492:AO492">
    <cfRule type="expression" dxfId="4054" priority="4055">
      <formula>AW492=""</formula>
    </cfRule>
  </conditionalFormatting>
  <conditionalFormatting sqref="AW492">
    <cfRule type="expression" dxfId="4053" priority="4054">
      <formula>AW492=""</formula>
    </cfRule>
  </conditionalFormatting>
  <conditionalFormatting sqref="AM493:AO493">
    <cfRule type="expression" dxfId="4052" priority="4053">
      <formula>AW492=""</formula>
    </cfRule>
  </conditionalFormatting>
  <conditionalFormatting sqref="AW493">
    <cfRule type="expression" dxfId="4051" priority="4052">
      <formula>AW492=""</formula>
    </cfRule>
  </conditionalFormatting>
  <conditionalFormatting sqref="AP493:AV493">
    <cfRule type="expression" dxfId="4050" priority="4051">
      <formula>AW492=""</formula>
    </cfRule>
  </conditionalFormatting>
  <conditionalFormatting sqref="AY485:BI485">
    <cfRule type="expression" dxfId="4049" priority="4044">
      <formula>BI491=""</formula>
    </cfRule>
    <cfRule type="expression" dxfId="4048" priority="4045">
      <formula>BI491=6</formula>
    </cfRule>
    <cfRule type="expression" dxfId="4047" priority="4046">
      <formula>BI491=5</formula>
    </cfRule>
    <cfRule type="expression" dxfId="4046" priority="4047">
      <formula>BI491=4</formula>
    </cfRule>
    <cfRule type="expression" dxfId="4045" priority="4048">
      <formula>BI491=3</formula>
    </cfRule>
    <cfRule type="expression" dxfId="4044" priority="4049">
      <formula>BI491=2</formula>
    </cfRule>
    <cfRule type="expression" dxfId="4043" priority="4050">
      <formula>BI491=1</formula>
    </cfRule>
  </conditionalFormatting>
  <conditionalFormatting sqref="AY486:BA486">
    <cfRule type="expression" dxfId="4042" priority="4043">
      <formula>BI492=""</formula>
    </cfRule>
  </conditionalFormatting>
  <conditionalFormatting sqref="AY487:AZ487">
    <cfRule type="expression" dxfId="4041" priority="4042">
      <formula>BI492=""</formula>
    </cfRule>
  </conditionalFormatting>
  <conditionalFormatting sqref="BA487">
    <cfRule type="expression" dxfId="4040" priority="4041">
      <formula>BI492=""</formula>
    </cfRule>
  </conditionalFormatting>
  <conditionalFormatting sqref="BB486:BH486">
    <cfRule type="expression" dxfId="4039" priority="4040">
      <formula>BI492=""</formula>
    </cfRule>
  </conditionalFormatting>
  <conditionalFormatting sqref="BI486:BI489">
    <cfRule type="expression" dxfId="4038" priority="4039">
      <formula>BI492=""</formula>
    </cfRule>
  </conditionalFormatting>
  <conditionalFormatting sqref="AY488:BB488">
    <cfRule type="expression" dxfId="4037" priority="4038">
      <formula>BI492=""</formula>
    </cfRule>
  </conditionalFormatting>
  <conditionalFormatting sqref="BC488">
    <cfRule type="expression" dxfId="4036" priority="4037">
      <formula>BI492=""</formula>
    </cfRule>
  </conditionalFormatting>
  <conditionalFormatting sqref="AY489:BB489">
    <cfRule type="expression" dxfId="4035" priority="4036">
      <formula>BI492=""</formula>
    </cfRule>
  </conditionalFormatting>
  <conditionalFormatting sqref="BC489">
    <cfRule type="expression" dxfId="4034" priority="4035">
      <formula>BI492=""</formula>
    </cfRule>
  </conditionalFormatting>
  <conditionalFormatting sqref="AY490:BC490">
    <cfRule type="expression" dxfId="4033" priority="4034">
      <formula>BI492=""</formula>
    </cfRule>
  </conditionalFormatting>
  <conditionalFormatting sqref="BI490">
    <cfRule type="expression" dxfId="4032" priority="4033">
      <formula>BI492=""</formula>
    </cfRule>
  </conditionalFormatting>
  <conditionalFormatting sqref="AY491:BA491">
    <cfRule type="expression" dxfId="4031" priority="4032">
      <formula>BI492=""</formula>
    </cfRule>
  </conditionalFormatting>
  <conditionalFormatting sqref="BI491">
    <cfRule type="expression" dxfId="4030" priority="4031">
      <formula>BI492=""</formula>
    </cfRule>
  </conditionalFormatting>
  <conditionalFormatting sqref="AY492:BA492">
    <cfRule type="expression" dxfId="4029" priority="4030">
      <formula>BI492=""</formula>
    </cfRule>
  </conditionalFormatting>
  <conditionalFormatting sqref="BI492">
    <cfRule type="expression" dxfId="4028" priority="4029">
      <formula>BI492=""</formula>
    </cfRule>
  </conditionalFormatting>
  <conditionalFormatting sqref="AY493:BA493">
    <cfRule type="expression" dxfId="4027" priority="4028">
      <formula>BI492=""</formula>
    </cfRule>
  </conditionalFormatting>
  <conditionalFormatting sqref="BI493">
    <cfRule type="expression" dxfId="4026" priority="4027">
      <formula>BI492=""</formula>
    </cfRule>
  </conditionalFormatting>
  <conditionalFormatting sqref="BB493:BH493">
    <cfRule type="expression" dxfId="4025" priority="4026">
      <formula>BI492=""</formula>
    </cfRule>
  </conditionalFormatting>
  <conditionalFormatting sqref="C495:M495">
    <cfRule type="expression" dxfId="4024" priority="4019">
      <formula>M501=""</formula>
    </cfRule>
    <cfRule type="expression" dxfId="4023" priority="4020">
      <formula>M501=6</formula>
    </cfRule>
    <cfRule type="expression" dxfId="4022" priority="4021">
      <formula>M501=5</formula>
    </cfRule>
    <cfRule type="expression" dxfId="4021" priority="4022">
      <formula>M501=4</formula>
    </cfRule>
    <cfRule type="expression" dxfId="4020" priority="4023">
      <formula>M501=3</formula>
    </cfRule>
    <cfRule type="expression" dxfId="4019" priority="4024">
      <formula>M501=2</formula>
    </cfRule>
    <cfRule type="expression" dxfId="4018" priority="4025">
      <formula>M501=1</formula>
    </cfRule>
  </conditionalFormatting>
  <conditionalFormatting sqref="C496:E496">
    <cfRule type="expression" dxfId="4017" priority="4018">
      <formula>M502=""</formula>
    </cfRule>
  </conditionalFormatting>
  <conditionalFormatting sqref="C497:D497">
    <cfRule type="expression" dxfId="4016" priority="4017">
      <formula>M502=""</formula>
    </cfRule>
  </conditionalFormatting>
  <conditionalFormatting sqref="E497">
    <cfRule type="expression" dxfId="4015" priority="4016">
      <formula>M502=""</formula>
    </cfRule>
  </conditionalFormatting>
  <conditionalFormatting sqref="F496:L496">
    <cfRule type="expression" dxfId="4014" priority="4015">
      <formula>M502=""</formula>
    </cfRule>
  </conditionalFormatting>
  <conditionalFormatting sqref="M496:M499">
    <cfRule type="expression" dxfId="4013" priority="4014">
      <formula>M502=""</formula>
    </cfRule>
  </conditionalFormatting>
  <conditionalFormatting sqref="C498:F498">
    <cfRule type="expression" dxfId="4012" priority="4013">
      <formula>M502=""</formula>
    </cfRule>
  </conditionalFormatting>
  <conditionalFormatting sqref="G498">
    <cfRule type="expression" dxfId="4011" priority="4012">
      <formula>M502=""</formula>
    </cfRule>
  </conditionalFormatting>
  <conditionalFormatting sqref="C499:F499">
    <cfRule type="expression" dxfId="4010" priority="4011">
      <formula>M502=""</formula>
    </cfRule>
  </conditionalFormatting>
  <conditionalFormatting sqref="G499">
    <cfRule type="expression" dxfId="4009" priority="4010">
      <formula>M502=""</formula>
    </cfRule>
  </conditionalFormatting>
  <conditionalFormatting sqref="C500:G500">
    <cfRule type="expression" dxfId="4008" priority="4009">
      <formula>M502=""</formula>
    </cfRule>
  </conditionalFormatting>
  <conditionalFormatting sqref="M500">
    <cfRule type="expression" dxfId="4007" priority="4008">
      <formula>M502=""</formula>
    </cfRule>
  </conditionalFormatting>
  <conditionalFormatting sqref="C501:E501">
    <cfRule type="expression" dxfId="4006" priority="4007">
      <formula>M502=""</formula>
    </cfRule>
  </conditionalFormatting>
  <conditionalFormatting sqref="M501">
    <cfRule type="expression" dxfId="4005" priority="4006">
      <formula>M502=""</formula>
    </cfRule>
  </conditionalFormatting>
  <conditionalFormatting sqref="C502:E502">
    <cfRule type="expression" dxfId="4004" priority="4005">
      <formula>M502=""</formula>
    </cfRule>
  </conditionalFormatting>
  <conditionalFormatting sqref="M502">
    <cfRule type="expression" dxfId="4003" priority="4004">
      <formula>M502=""</formula>
    </cfRule>
  </conditionalFormatting>
  <conditionalFormatting sqref="C503:E503">
    <cfRule type="expression" dxfId="4002" priority="4003">
      <formula>M502=""</formula>
    </cfRule>
  </conditionalFormatting>
  <conditionalFormatting sqref="M503">
    <cfRule type="expression" dxfId="4001" priority="4002">
      <formula>M502=""</formula>
    </cfRule>
  </conditionalFormatting>
  <conditionalFormatting sqref="F503:L503">
    <cfRule type="expression" dxfId="4000" priority="4001">
      <formula>M502=""</formula>
    </cfRule>
  </conditionalFormatting>
  <conditionalFormatting sqref="O495:Y495">
    <cfRule type="expression" dxfId="3999" priority="3994">
      <formula>Y501=""</formula>
    </cfRule>
    <cfRule type="expression" dxfId="3998" priority="3995">
      <formula>Y501=6</formula>
    </cfRule>
    <cfRule type="expression" dxfId="3997" priority="3996">
      <formula>Y501=5</formula>
    </cfRule>
    <cfRule type="expression" dxfId="3996" priority="3997">
      <formula>Y501=4</formula>
    </cfRule>
    <cfRule type="expression" dxfId="3995" priority="3998">
      <formula>Y501=3</formula>
    </cfRule>
    <cfRule type="expression" dxfId="3994" priority="3999">
      <formula>Y501=2</formula>
    </cfRule>
    <cfRule type="expression" dxfId="3993" priority="4000">
      <formula>Y501=1</formula>
    </cfRule>
  </conditionalFormatting>
  <conditionalFormatting sqref="O496:Q496">
    <cfRule type="expression" dxfId="3992" priority="3993">
      <formula>Y502=""</formula>
    </cfRule>
  </conditionalFormatting>
  <conditionalFormatting sqref="O497:P497">
    <cfRule type="expression" dxfId="3991" priority="3992">
      <formula>Y502=""</formula>
    </cfRule>
  </conditionalFormatting>
  <conditionalFormatting sqref="Q497">
    <cfRule type="expression" dxfId="3990" priority="3991">
      <formula>Y502=""</formula>
    </cfRule>
  </conditionalFormatting>
  <conditionalFormatting sqref="R496:X496">
    <cfRule type="expression" dxfId="3989" priority="3990">
      <formula>Y502=""</formula>
    </cfRule>
  </conditionalFormatting>
  <conditionalFormatting sqref="Y496:Y499">
    <cfRule type="expression" dxfId="3988" priority="3989">
      <formula>Y502=""</formula>
    </cfRule>
  </conditionalFormatting>
  <conditionalFormatting sqref="O498:R498">
    <cfRule type="expression" dxfId="3987" priority="3988">
      <formula>Y502=""</formula>
    </cfRule>
  </conditionalFormatting>
  <conditionalFormatting sqref="S498">
    <cfRule type="expression" dxfId="3986" priority="3987">
      <formula>Y502=""</formula>
    </cfRule>
  </conditionalFormatting>
  <conditionalFormatting sqref="O499:R499">
    <cfRule type="expression" dxfId="3985" priority="3986">
      <formula>Y502=""</formula>
    </cfRule>
  </conditionalFormatting>
  <conditionalFormatting sqref="S499">
    <cfRule type="expression" dxfId="3984" priority="3985">
      <formula>Y502=""</formula>
    </cfRule>
  </conditionalFormatting>
  <conditionalFormatting sqref="O500:S500">
    <cfRule type="expression" dxfId="3983" priority="3984">
      <formula>Y502=""</formula>
    </cfRule>
  </conditionalFormatting>
  <conditionalFormatting sqref="Y500">
    <cfRule type="expression" dxfId="3982" priority="3983">
      <formula>Y502=""</formula>
    </cfRule>
  </conditionalFormatting>
  <conditionalFormatting sqref="O501:Q501">
    <cfRule type="expression" dxfId="3981" priority="3982">
      <formula>Y502=""</formula>
    </cfRule>
  </conditionalFormatting>
  <conditionalFormatting sqref="Y501">
    <cfRule type="expression" dxfId="3980" priority="3981">
      <formula>Y502=""</formula>
    </cfRule>
  </conditionalFormatting>
  <conditionalFormatting sqref="O502:Q502">
    <cfRule type="expression" dxfId="3979" priority="3980">
      <formula>Y502=""</formula>
    </cfRule>
  </conditionalFormatting>
  <conditionalFormatting sqref="Y502">
    <cfRule type="expression" dxfId="3978" priority="3979">
      <formula>Y502=""</formula>
    </cfRule>
  </conditionalFormatting>
  <conditionalFormatting sqref="O503:Q503">
    <cfRule type="expression" dxfId="3977" priority="3978">
      <formula>Y502=""</formula>
    </cfRule>
  </conditionalFormatting>
  <conditionalFormatting sqref="Y503">
    <cfRule type="expression" dxfId="3976" priority="3977">
      <formula>Y502=""</formula>
    </cfRule>
  </conditionalFormatting>
  <conditionalFormatting sqref="R503:X503">
    <cfRule type="expression" dxfId="3975" priority="3976">
      <formula>Y502=""</formula>
    </cfRule>
  </conditionalFormatting>
  <conditionalFormatting sqref="AA495:AK495">
    <cfRule type="expression" dxfId="3974" priority="3969">
      <formula>AK501=""</formula>
    </cfRule>
    <cfRule type="expression" dxfId="3973" priority="3970">
      <formula>AK501=6</formula>
    </cfRule>
    <cfRule type="expression" dxfId="3972" priority="3971">
      <formula>AK501=5</formula>
    </cfRule>
    <cfRule type="expression" dxfId="3971" priority="3972">
      <formula>AK501=4</formula>
    </cfRule>
    <cfRule type="expression" dxfId="3970" priority="3973">
      <formula>AK501=3</formula>
    </cfRule>
    <cfRule type="expression" dxfId="3969" priority="3974">
      <formula>AK501=2</formula>
    </cfRule>
    <cfRule type="expression" dxfId="3968" priority="3975">
      <formula>AK501=1</formula>
    </cfRule>
  </conditionalFormatting>
  <conditionalFormatting sqref="AA496:AC496">
    <cfRule type="expression" dxfId="3967" priority="3968">
      <formula>AK502=""</formula>
    </cfRule>
  </conditionalFormatting>
  <conditionalFormatting sqref="AA497:AB497">
    <cfRule type="expression" dxfId="3966" priority="3967">
      <formula>AK502=""</formula>
    </cfRule>
  </conditionalFormatting>
  <conditionalFormatting sqref="AC497">
    <cfRule type="expression" dxfId="3965" priority="3966">
      <formula>AK502=""</formula>
    </cfRule>
  </conditionalFormatting>
  <conditionalFormatting sqref="AD496:AJ496">
    <cfRule type="expression" dxfId="3964" priority="3965">
      <formula>AK502=""</formula>
    </cfRule>
  </conditionalFormatting>
  <conditionalFormatting sqref="AK496:AK499">
    <cfRule type="expression" dxfId="3963" priority="3964">
      <formula>AK502=""</formula>
    </cfRule>
  </conditionalFormatting>
  <conditionalFormatting sqref="AA498:AD498">
    <cfRule type="expression" dxfId="3962" priority="3963">
      <formula>AK502=""</formula>
    </cfRule>
  </conditionalFormatting>
  <conditionalFormatting sqref="AE498">
    <cfRule type="expression" dxfId="3961" priority="3962">
      <formula>AK502=""</formula>
    </cfRule>
  </conditionalFormatting>
  <conditionalFormatting sqref="AA499:AD499">
    <cfRule type="expression" dxfId="3960" priority="3961">
      <formula>AK502=""</formula>
    </cfRule>
  </conditionalFormatting>
  <conditionalFormatting sqref="AE499">
    <cfRule type="expression" dxfId="3959" priority="3960">
      <formula>AK502=""</formula>
    </cfRule>
  </conditionalFormatting>
  <conditionalFormatting sqref="AA500:AE500">
    <cfRule type="expression" dxfId="3958" priority="3959">
      <formula>AK502=""</formula>
    </cfRule>
  </conditionalFormatting>
  <conditionalFormatting sqref="AK500">
    <cfRule type="expression" dxfId="3957" priority="3958">
      <formula>AK502=""</formula>
    </cfRule>
  </conditionalFormatting>
  <conditionalFormatting sqref="AA501:AC501">
    <cfRule type="expression" dxfId="3956" priority="3957">
      <formula>AK502=""</formula>
    </cfRule>
  </conditionalFormatting>
  <conditionalFormatting sqref="AK501">
    <cfRule type="expression" dxfId="3955" priority="3956">
      <formula>AK502=""</formula>
    </cfRule>
  </conditionalFormatting>
  <conditionalFormatting sqref="AA502:AC502">
    <cfRule type="expression" dxfId="3954" priority="3955">
      <formula>AK502=""</formula>
    </cfRule>
  </conditionalFormatting>
  <conditionalFormatting sqref="AK502">
    <cfRule type="expression" dxfId="3953" priority="3954">
      <formula>AK502=""</formula>
    </cfRule>
  </conditionalFormatting>
  <conditionalFormatting sqref="AA503:AC503">
    <cfRule type="expression" dxfId="3952" priority="3953">
      <formula>AK502=""</formula>
    </cfRule>
  </conditionalFormatting>
  <conditionalFormatting sqref="AK503">
    <cfRule type="expression" dxfId="3951" priority="3952">
      <formula>AK502=""</formula>
    </cfRule>
  </conditionalFormatting>
  <conditionalFormatting sqref="AD503:AJ503">
    <cfRule type="expression" dxfId="3950" priority="3951">
      <formula>AK502=""</formula>
    </cfRule>
  </conditionalFormatting>
  <conditionalFormatting sqref="AM495:AW495">
    <cfRule type="expression" dxfId="3949" priority="3944">
      <formula>AW501=""</formula>
    </cfRule>
    <cfRule type="expression" dxfId="3948" priority="3945">
      <formula>AW501=6</formula>
    </cfRule>
    <cfRule type="expression" dxfId="3947" priority="3946">
      <formula>AW501=5</formula>
    </cfRule>
    <cfRule type="expression" dxfId="3946" priority="3947">
      <formula>AW501=4</formula>
    </cfRule>
    <cfRule type="expression" dxfId="3945" priority="3948">
      <formula>AW501=3</formula>
    </cfRule>
    <cfRule type="expression" dxfId="3944" priority="3949">
      <formula>AW501=2</formula>
    </cfRule>
    <cfRule type="expression" dxfId="3943" priority="3950">
      <formula>AW501=1</formula>
    </cfRule>
  </conditionalFormatting>
  <conditionalFormatting sqref="AM496:AO496">
    <cfRule type="expression" dxfId="3942" priority="3943">
      <formula>AW502=""</formula>
    </cfRule>
  </conditionalFormatting>
  <conditionalFormatting sqref="AM497:AN497">
    <cfRule type="expression" dxfId="3941" priority="3942">
      <formula>AW502=""</formula>
    </cfRule>
  </conditionalFormatting>
  <conditionalFormatting sqref="AO497">
    <cfRule type="expression" dxfId="3940" priority="3941">
      <formula>AW502=""</formula>
    </cfRule>
  </conditionalFormatting>
  <conditionalFormatting sqref="AP496:AV496">
    <cfRule type="expression" dxfId="3939" priority="3940">
      <formula>AW502=""</formula>
    </cfRule>
  </conditionalFormatting>
  <conditionalFormatting sqref="AW496:AW499">
    <cfRule type="expression" dxfId="3938" priority="3939">
      <formula>AW502=""</formula>
    </cfRule>
  </conditionalFormatting>
  <conditionalFormatting sqref="AM498:AP498">
    <cfRule type="expression" dxfId="3937" priority="3938">
      <formula>AW502=""</formula>
    </cfRule>
  </conditionalFormatting>
  <conditionalFormatting sqref="AQ498">
    <cfRule type="expression" dxfId="3936" priority="3937">
      <formula>AW502=""</formula>
    </cfRule>
  </conditionalFormatting>
  <conditionalFormatting sqref="AM499:AP499">
    <cfRule type="expression" dxfId="3935" priority="3936">
      <formula>AW502=""</formula>
    </cfRule>
  </conditionalFormatting>
  <conditionalFormatting sqref="AQ499">
    <cfRule type="expression" dxfId="3934" priority="3935">
      <formula>AW502=""</formula>
    </cfRule>
  </conditionalFormatting>
  <conditionalFormatting sqref="AM500:AQ500">
    <cfRule type="expression" dxfId="3933" priority="3934">
      <formula>AW502=""</formula>
    </cfRule>
  </conditionalFormatting>
  <conditionalFormatting sqref="AW500">
    <cfRule type="expression" dxfId="3932" priority="3933">
      <formula>AW502=""</formula>
    </cfRule>
  </conditionalFormatting>
  <conditionalFormatting sqref="AM501:AO501">
    <cfRule type="expression" dxfId="3931" priority="3932">
      <formula>AW502=""</formula>
    </cfRule>
  </conditionalFormatting>
  <conditionalFormatting sqref="AW501">
    <cfRule type="expression" dxfId="3930" priority="3931">
      <formula>AW502=""</formula>
    </cfRule>
  </conditionalFormatting>
  <conditionalFormatting sqref="AM502:AO502">
    <cfRule type="expression" dxfId="3929" priority="3930">
      <formula>AW502=""</formula>
    </cfRule>
  </conditionalFormatting>
  <conditionalFormatting sqref="AW502">
    <cfRule type="expression" dxfId="3928" priority="3929">
      <formula>AW502=""</formula>
    </cfRule>
  </conditionalFormatting>
  <conditionalFormatting sqref="AM503:AO503">
    <cfRule type="expression" dxfId="3927" priority="3928">
      <formula>AW502=""</formula>
    </cfRule>
  </conditionalFormatting>
  <conditionalFormatting sqref="AW503">
    <cfRule type="expression" dxfId="3926" priority="3927">
      <formula>AW502=""</formula>
    </cfRule>
  </conditionalFormatting>
  <conditionalFormatting sqref="AP503:AV503">
    <cfRule type="expression" dxfId="3925" priority="3926">
      <formula>AW502=""</formula>
    </cfRule>
  </conditionalFormatting>
  <conditionalFormatting sqref="AY495:BI495">
    <cfRule type="expression" dxfId="3924" priority="3919">
      <formula>BI501=""</formula>
    </cfRule>
    <cfRule type="expression" dxfId="3923" priority="3920">
      <formula>BI501=6</formula>
    </cfRule>
    <cfRule type="expression" dxfId="3922" priority="3921">
      <formula>BI501=5</formula>
    </cfRule>
    <cfRule type="expression" dxfId="3921" priority="3922">
      <formula>BI501=4</formula>
    </cfRule>
    <cfRule type="expression" dxfId="3920" priority="3923">
      <formula>BI501=3</formula>
    </cfRule>
    <cfRule type="expression" dxfId="3919" priority="3924">
      <formula>BI501=2</formula>
    </cfRule>
    <cfRule type="expression" dxfId="3918" priority="3925">
      <formula>BI501=1</formula>
    </cfRule>
  </conditionalFormatting>
  <conditionalFormatting sqref="AY496:BA496">
    <cfRule type="expression" dxfId="3917" priority="3918">
      <formula>BI502=""</formula>
    </cfRule>
  </conditionalFormatting>
  <conditionalFormatting sqref="AY497:AZ497">
    <cfRule type="expression" dxfId="3916" priority="3917">
      <formula>BI502=""</formula>
    </cfRule>
  </conditionalFormatting>
  <conditionalFormatting sqref="BA497">
    <cfRule type="expression" dxfId="3915" priority="3916">
      <formula>BI502=""</formula>
    </cfRule>
  </conditionalFormatting>
  <conditionalFormatting sqref="BB496:BH496">
    <cfRule type="expression" dxfId="3914" priority="3915">
      <formula>BI502=""</formula>
    </cfRule>
  </conditionalFormatting>
  <conditionalFormatting sqref="BI496:BI499">
    <cfRule type="expression" dxfId="3913" priority="3914">
      <formula>BI502=""</formula>
    </cfRule>
  </conditionalFormatting>
  <conditionalFormatting sqref="AY498:BB498">
    <cfRule type="expression" dxfId="3912" priority="3913">
      <formula>BI502=""</formula>
    </cfRule>
  </conditionalFormatting>
  <conditionalFormatting sqref="BC498">
    <cfRule type="expression" dxfId="3911" priority="3912">
      <formula>BI502=""</formula>
    </cfRule>
  </conditionalFormatting>
  <conditionalFormatting sqref="AY499:BB499">
    <cfRule type="expression" dxfId="3910" priority="3911">
      <formula>BI502=""</formula>
    </cfRule>
  </conditionalFormatting>
  <conditionalFormatting sqref="BC499">
    <cfRule type="expression" dxfId="3909" priority="3910">
      <formula>BI502=""</formula>
    </cfRule>
  </conditionalFormatting>
  <conditionalFormatting sqref="AY500:BC500">
    <cfRule type="expression" dxfId="3908" priority="3909">
      <formula>BI502=""</formula>
    </cfRule>
  </conditionalFormatting>
  <conditionalFormatting sqref="BI500">
    <cfRule type="expression" dxfId="3907" priority="3908">
      <formula>BI502=""</formula>
    </cfRule>
  </conditionalFormatting>
  <conditionalFormatting sqref="AY501:BA501">
    <cfRule type="expression" dxfId="3906" priority="3907">
      <formula>BI502=""</formula>
    </cfRule>
  </conditionalFormatting>
  <conditionalFormatting sqref="BI501">
    <cfRule type="expression" dxfId="3905" priority="3906">
      <formula>BI502=""</formula>
    </cfRule>
  </conditionalFormatting>
  <conditionalFormatting sqref="AY502:BA502">
    <cfRule type="expression" dxfId="3904" priority="3905">
      <formula>BI502=""</formula>
    </cfRule>
  </conditionalFormatting>
  <conditionalFormatting sqref="BI502">
    <cfRule type="expression" dxfId="3903" priority="3904">
      <formula>BI502=""</formula>
    </cfRule>
  </conditionalFormatting>
  <conditionalFormatting sqref="AY503:BA503">
    <cfRule type="expression" dxfId="3902" priority="3903">
      <formula>BI502=""</formula>
    </cfRule>
  </conditionalFormatting>
  <conditionalFormatting sqref="BI503">
    <cfRule type="expression" dxfId="3901" priority="3902">
      <formula>BI502=""</formula>
    </cfRule>
  </conditionalFormatting>
  <conditionalFormatting sqref="BB503:BH503">
    <cfRule type="expression" dxfId="3900" priority="3901">
      <formula>BI502=""</formula>
    </cfRule>
  </conditionalFormatting>
  <conditionalFormatting sqref="C505:M505">
    <cfRule type="expression" dxfId="3899" priority="3894">
      <formula>M511=""</formula>
    </cfRule>
    <cfRule type="expression" dxfId="3898" priority="3895">
      <formula>M511=6</formula>
    </cfRule>
    <cfRule type="expression" dxfId="3897" priority="3896">
      <formula>M511=5</formula>
    </cfRule>
    <cfRule type="expression" dxfId="3896" priority="3897">
      <formula>M511=4</formula>
    </cfRule>
    <cfRule type="expression" dxfId="3895" priority="3898">
      <formula>M511=3</formula>
    </cfRule>
    <cfRule type="expression" dxfId="3894" priority="3899">
      <formula>M511=2</formula>
    </cfRule>
    <cfRule type="expression" dxfId="3893" priority="3900">
      <formula>M511=1</formula>
    </cfRule>
  </conditionalFormatting>
  <conditionalFormatting sqref="C506:E506">
    <cfRule type="expression" dxfId="3892" priority="3893">
      <formula>M512=""</formula>
    </cfRule>
  </conditionalFormatting>
  <conditionalFormatting sqref="C507:D507">
    <cfRule type="expression" dxfId="3891" priority="3892">
      <formula>M512=""</formula>
    </cfRule>
  </conditionalFormatting>
  <conditionalFormatting sqref="E507">
    <cfRule type="expression" dxfId="3890" priority="3891">
      <formula>M512=""</formula>
    </cfRule>
  </conditionalFormatting>
  <conditionalFormatting sqref="F506:L506">
    <cfRule type="expression" dxfId="3889" priority="3890">
      <formula>M512=""</formula>
    </cfRule>
  </conditionalFormatting>
  <conditionalFormatting sqref="M506:M509">
    <cfRule type="expression" dxfId="3888" priority="3889">
      <formula>M512=""</formula>
    </cfRule>
  </conditionalFormatting>
  <conditionalFormatting sqref="C508:F508">
    <cfRule type="expression" dxfId="3887" priority="3888">
      <formula>M512=""</formula>
    </cfRule>
  </conditionalFormatting>
  <conditionalFormatting sqref="G508">
    <cfRule type="expression" dxfId="3886" priority="3887">
      <formula>M512=""</formula>
    </cfRule>
  </conditionalFormatting>
  <conditionalFormatting sqref="C509:F509">
    <cfRule type="expression" dxfId="3885" priority="3886">
      <formula>M512=""</formula>
    </cfRule>
  </conditionalFormatting>
  <conditionalFormatting sqref="G509">
    <cfRule type="expression" dxfId="3884" priority="3885">
      <formula>M512=""</formula>
    </cfRule>
  </conditionalFormatting>
  <conditionalFormatting sqref="C510:G510">
    <cfRule type="expression" dxfId="3883" priority="3884">
      <formula>M512=""</formula>
    </cfRule>
  </conditionalFormatting>
  <conditionalFormatting sqref="M510">
    <cfRule type="expression" dxfId="3882" priority="3883">
      <formula>M512=""</formula>
    </cfRule>
  </conditionalFormatting>
  <conditionalFormatting sqref="C511:E511">
    <cfRule type="expression" dxfId="3881" priority="3882">
      <formula>M512=""</formula>
    </cfRule>
  </conditionalFormatting>
  <conditionalFormatting sqref="M511">
    <cfRule type="expression" dxfId="3880" priority="3881">
      <formula>M512=""</formula>
    </cfRule>
  </conditionalFormatting>
  <conditionalFormatting sqref="C512:E512">
    <cfRule type="expression" dxfId="3879" priority="3880">
      <formula>M512=""</formula>
    </cfRule>
  </conditionalFormatting>
  <conditionalFormatting sqref="M512">
    <cfRule type="expression" dxfId="3878" priority="3879">
      <formula>M512=""</formula>
    </cfRule>
  </conditionalFormatting>
  <conditionalFormatting sqref="C513:E513">
    <cfRule type="expression" dxfId="3877" priority="3878">
      <formula>M512=""</formula>
    </cfRule>
  </conditionalFormatting>
  <conditionalFormatting sqref="M513">
    <cfRule type="expression" dxfId="3876" priority="3877">
      <formula>M512=""</formula>
    </cfRule>
  </conditionalFormatting>
  <conditionalFormatting sqref="F513:L513">
    <cfRule type="expression" dxfId="3875" priority="3876">
      <formula>M512=""</formula>
    </cfRule>
  </conditionalFormatting>
  <conditionalFormatting sqref="O505:Y505">
    <cfRule type="expression" dxfId="3874" priority="3869">
      <formula>Y511=""</formula>
    </cfRule>
    <cfRule type="expression" dxfId="3873" priority="3870">
      <formula>Y511=6</formula>
    </cfRule>
    <cfRule type="expression" dxfId="3872" priority="3871">
      <formula>Y511=5</formula>
    </cfRule>
    <cfRule type="expression" dxfId="3871" priority="3872">
      <formula>Y511=4</formula>
    </cfRule>
    <cfRule type="expression" dxfId="3870" priority="3873">
      <formula>Y511=3</formula>
    </cfRule>
    <cfRule type="expression" dxfId="3869" priority="3874">
      <formula>Y511=2</formula>
    </cfRule>
    <cfRule type="expression" dxfId="3868" priority="3875">
      <formula>Y511=1</formula>
    </cfRule>
  </conditionalFormatting>
  <conditionalFormatting sqref="O506:Q506">
    <cfRule type="expression" dxfId="3867" priority="3868">
      <formula>Y512=""</formula>
    </cfRule>
  </conditionalFormatting>
  <conditionalFormatting sqref="O507:P507">
    <cfRule type="expression" dxfId="3866" priority="3867">
      <formula>Y512=""</formula>
    </cfRule>
  </conditionalFormatting>
  <conditionalFormatting sqref="Q507">
    <cfRule type="expression" dxfId="3865" priority="3866">
      <formula>Y512=""</formula>
    </cfRule>
  </conditionalFormatting>
  <conditionalFormatting sqref="R506:X506">
    <cfRule type="expression" dxfId="3864" priority="3865">
      <formula>Y512=""</formula>
    </cfRule>
  </conditionalFormatting>
  <conditionalFormatting sqref="Y506:Y509">
    <cfRule type="expression" dxfId="3863" priority="3864">
      <formula>Y512=""</formula>
    </cfRule>
  </conditionalFormatting>
  <conditionalFormatting sqref="O508:R508">
    <cfRule type="expression" dxfId="3862" priority="3863">
      <formula>Y512=""</formula>
    </cfRule>
  </conditionalFormatting>
  <conditionalFormatting sqref="S508">
    <cfRule type="expression" dxfId="3861" priority="3862">
      <formula>Y512=""</formula>
    </cfRule>
  </conditionalFormatting>
  <conditionalFormatting sqref="O509:R509">
    <cfRule type="expression" dxfId="3860" priority="3861">
      <formula>Y512=""</formula>
    </cfRule>
  </conditionalFormatting>
  <conditionalFormatting sqref="S509">
    <cfRule type="expression" dxfId="3859" priority="3860">
      <formula>Y512=""</formula>
    </cfRule>
  </conditionalFormatting>
  <conditionalFormatting sqref="O510:S510">
    <cfRule type="expression" dxfId="3858" priority="3859">
      <formula>Y512=""</formula>
    </cfRule>
  </conditionalFormatting>
  <conditionalFormatting sqref="Y510">
    <cfRule type="expression" dxfId="3857" priority="3858">
      <formula>Y512=""</formula>
    </cfRule>
  </conditionalFormatting>
  <conditionalFormatting sqref="O511:Q511">
    <cfRule type="expression" dxfId="3856" priority="3857">
      <formula>Y512=""</formula>
    </cfRule>
  </conditionalFormatting>
  <conditionalFormatting sqref="Y511">
    <cfRule type="expression" dxfId="3855" priority="3856">
      <formula>Y512=""</formula>
    </cfRule>
  </conditionalFormatting>
  <conditionalFormatting sqref="O512:Q512">
    <cfRule type="expression" dxfId="3854" priority="3855">
      <formula>Y512=""</formula>
    </cfRule>
  </conditionalFormatting>
  <conditionalFormatting sqref="Y512">
    <cfRule type="expression" dxfId="3853" priority="3854">
      <formula>Y512=""</formula>
    </cfRule>
  </conditionalFormatting>
  <conditionalFormatting sqref="O513:Q513">
    <cfRule type="expression" dxfId="3852" priority="3853">
      <formula>Y512=""</formula>
    </cfRule>
  </conditionalFormatting>
  <conditionalFormatting sqref="Y513">
    <cfRule type="expression" dxfId="3851" priority="3852">
      <formula>Y512=""</formula>
    </cfRule>
  </conditionalFormatting>
  <conditionalFormatting sqref="R513:X513">
    <cfRule type="expression" dxfId="3850" priority="3851">
      <formula>Y512=""</formula>
    </cfRule>
  </conditionalFormatting>
  <conditionalFormatting sqref="AA505:AK505">
    <cfRule type="expression" dxfId="3849" priority="3844">
      <formula>AK511=""</formula>
    </cfRule>
    <cfRule type="expression" dxfId="3848" priority="3845">
      <formula>AK511=6</formula>
    </cfRule>
    <cfRule type="expression" dxfId="3847" priority="3846">
      <formula>AK511=5</formula>
    </cfRule>
    <cfRule type="expression" dxfId="3846" priority="3847">
      <formula>AK511=4</formula>
    </cfRule>
    <cfRule type="expression" dxfId="3845" priority="3848">
      <formula>AK511=3</formula>
    </cfRule>
    <cfRule type="expression" dxfId="3844" priority="3849">
      <formula>AK511=2</formula>
    </cfRule>
    <cfRule type="expression" dxfId="3843" priority="3850">
      <formula>AK511=1</formula>
    </cfRule>
  </conditionalFormatting>
  <conditionalFormatting sqref="AA506:AC506">
    <cfRule type="expression" dxfId="3842" priority="3843">
      <formula>AK512=""</formula>
    </cfRule>
  </conditionalFormatting>
  <conditionalFormatting sqref="AA507:AB507">
    <cfRule type="expression" dxfId="3841" priority="3842">
      <formula>AK512=""</formula>
    </cfRule>
  </conditionalFormatting>
  <conditionalFormatting sqref="AC507">
    <cfRule type="expression" dxfId="3840" priority="3841">
      <formula>AK512=""</formula>
    </cfRule>
  </conditionalFormatting>
  <conditionalFormatting sqref="AD506:AJ506">
    <cfRule type="expression" dxfId="3839" priority="3840">
      <formula>AK512=""</formula>
    </cfRule>
  </conditionalFormatting>
  <conditionalFormatting sqref="AK506:AK509">
    <cfRule type="expression" dxfId="3838" priority="3839">
      <formula>AK512=""</formula>
    </cfRule>
  </conditionalFormatting>
  <conditionalFormatting sqref="AA508:AD508">
    <cfRule type="expression" dxfId="3837" priority="3838">
      <formula>AK512=""</formula>
    </cfRule>
  </conditionalFormatting>
  <conditionalFormatting sqref="AE508">
    <cfRule type="expression" dxfId="3836" priority="3837">
      <formula>AK512=""</formula>
    </cfRule>
  </conditionalFormatting>
  <conditionalFormatting sqref="AA509:AD509">
    <cfRule type="expression" dxfId="3835" priority="3836">
      <formula>AK512=""</formula>
    </cfRule>
  </conditionalFormatting>
  <conditionalFormatting sqref="AE509">
    <cfRule type="expression" dxfId="3834" priority="3835">
      <formula>AK512=""</formula>
    </cfRule>
  </conditionalFormatting>
  <conditionalFormatting sqref="AA510:AE510">
    <cfRule type="expression" dxfId="3833" priority="3834">
      <formula>AK512=""</formula>
    </cfRule>
  </conditionalFormatting>
  <conditionalFormatting sqref="AK510">
    <cfRule type="expression" dxfId="3832" priority="3833">
      <formula>AK512=""</formula>
    </cfRule>
  </conditionalFormatting>
  <conditionalFormatting sqref="AA511:AC511">
    <cfRule type="expression" dxfId="3831" priority="3832">
      <formula>AK512=""</formula>
    </cfRule>
  </conditionalFormatting>
  <conditionalFormatting sqref="AK511">
    <cfRule type="expression" dxfId="3830" priority="3831">
      <formula>AK512=""</formula>
    </cfRule>
  </conditionalFormatting>
  <conditionalFormatting sqref="AA512:AC512">
    <cfRule type="expression" dxfId="3829" priority="3830">
      <formula>AK512=""</formula>
    </cfRule>
  </conditionalFormatting>
  <conditionalFormatting sqref="AK512">
    <cfRule type="expression" dxfId="3828" priority="3829">
      <formula>AK512=""</formula>
    </cfRule>
  </conditionalFormatting>
  <conditionalFormatting sqref="AA513:AC513">
    <cfRule type="expression" dxfId="3827" priority="3828">
      <formula>AK512=""</formula>
    </cfRule>
  </conditionalFormatting>
  <conditionalFormatting sqref="AK513">
    <cfRule type="expression" dxfId="3826" priority="3827">
      <formula>AK512=""</formula>
    </cfRule>
  </conditionalFormatting>
  <conditionalFormatting sqref="AD513:AJ513">
    <cfRule type="expression" dxfId="3825" priority="3826">
      <formula>AK512=""</formula>
    </cfRule>
  </conditionalFormatting>
  <conditionalFormatting sqref="AM505:AW505">
    <cfRule type="expression" dxfId="3824" priority="3819">
      <formula>AW511=""</formula>
    </cfRule>
    <cfRule type="expression" dxfId="3823" priority="3820">
      <formula>AW511=6</formula>
    </cfRule>
    <cfRule type="expression" dxfId="3822" priority="3821">
      <formula>AW511=5</formula>
    </cfRule>
    <cfRule type="expression" dxfId="3821" priority="3822">
      <formula>AW511=4</formula>
    </cfRule>
    <cfRule type="expression" dxfId="3820" priority="3823">
      <formula>AW511=3</formula>
    </cfRule>
    <cfRule type="expression" dxfId="3819" priority="3824">
      <formula>AW511=2</formula>
    </cfRule>
    <cfRule type="expression" dxfId="3818" priority="3825">
      <formula>AW511=1</formula>
    </cfRule>
  </conditionalFormatting>
  <conditionalFormatting sqref="AM506:AO506">
    <cfRule type="expression" dxfId="3817" priority="3818">
      <formula>AW512=""</formula>
    </cfRule>
  </conditionalFormatting>
  <conditionalFormatting sqref="AM507:AN507">
    <cfRule type="expression" dxfId="3816" priority="3817">
      <formula>AW512=""</formula>
    </cfRule>
  </conditionalFormatting>
  <conditionalFormatting sqref="AO507">
    <cfRule type="expression" dxfId="3815" priority="3816">
      <formula>AW512=""</formula>
    </cfRule>
  </conditionalFormatting>
  <conditionalFormatting sqref="AP506:AV506">
    <cfRule type="expression" dxfId="3814" priority="3815">
      <formula>AW512=""</formula>
    </cfRule>
  </conditionalFormatting>
  <conditionalFormatting sqref="AW506:AW509">
    <cfRule type="expression" dxfId="3813" priority="3814">
      <formula>AW512=""</formula>
    </cfRule>
  </conditionalFormatting>
  <conditionalFormatting sqref="AM508:AP508">
    <cfRule type="expression" dxfId="3812" priority="3813">
      <formula>AW512=""</formula>
    </cfRule>
  </conditionalFormatting>
  <conditionalFormatting sqref="AQ508">
    <cfRule type="expression" dxfId="3811" priority="3812">
      <formula>AW512=""</formula>
    </cfRule>
  </conditionalFormatting>
  <conditionalFormatting sqref="AM509:AP509">
    <cfRule type="expression" dxfId="3810" priority="3811">
      <formula>AW512=""</formula>
    </cfRule>
  </conditionalFormatting>
  <conditionalFormatting sqref="AQ509">
    <cfRule type="expression" dxfId="3809" priority="3810">
      <formula>AW512=""</formula>
    </cfRule>
  </conditionalFormatting>
  <conditionalFormatting sqref="AM510:AQ510">
    <cfRule type="expression" dxfId="3808" priority="3809">
      <formula>AW512=""</formula>
    </cfRule>
  </conditionalFormatting>
  <conditionalFormatting sqref="AW510">
    <cfRule type="expression" dxfId="3807" priority="3808">
      <formula>AW512=""</formula>
    </cfRule>
  </conditionalFormatting>
  <conditionalFormatting sqref="AM511:AO511">
    <cfRule type="expression" dxfId="3806" priority="3807">
      <formula>AW512=""</formula>
    </cfRule>
  </conditionalFormatting>
  <conditionalFormatting sqref="AW511">
    <cfRule type="expression" dxfId="3805" priority="3806">
      <formula>AW512=""</formula>
    </cfRule>
  </conditionalFormatting>
  <conditionalFormatting sqref="AM512:AO512">
    <cfRule type="expression" dxfId="3804" priority="3805">
      <formula>AW512=""</formula>
    </cfRule>
  </conditionalFormatting>
  <conditionalFormatting sqref="AW512">
    <cfRule type="expression" dxfId="3803" priority="3804">
      <formula>AW512=""</formula>
    </cfRule>
  </conditionalFormatting>
  <conditionalFormatting sqref="AM513:AO513">
    <cfRule type="expression" dxfId="3802" priority="3803">
      <formula>AW512=""</formula>
    </cfRule>
  </conditionalFormatting>
  <conditionalFormatting sqref="AW513">
    <cfRule type="expression" dxfId="3801" priority="3802">
      <formula>AW512=""</formula>
    </cfRule>
  </conditionalFormatting>
  <conditionalFormatting sqref="AP513:AV513">
    <cfRule type="expression" dxfId="3800" priority="3801">
      <formula>AW512=""</formula>
    </cfRule>
  </conditionalFormatting>
  <conditionalFormatting sqref="AY505:BI505">
    <cfRule type="expression" dxfId="3799" priority="3794">
      <formula>BI511=""</formula>
    </cfRule>
    <cfRule type="expression" dxfId="3798" priority="3795">
      <formula>BI511=6</formula>
    </cfRule>
    <cfRule type="expression" dxfId="3797" priority="3796">
      <formula>BI511=5</formula>
    </cfRule>
    <cfRule type="expression" dxfId="3796" priority="3797">
      <formula>BI511=4</formula>
    </cfRule>
    <cfRule type="expression" dxfId="3795" priority="3798">
      <formula>BI511=3</formula>
    </cfRule>
    <cfRule type="expression" dxfId="3794" priority="3799">
      <formula>BI511=2</formula>
    </cfRule>
    <cfRule type="expression" dxfId="3793" priority="3800">
      <formula>BI511=1</formula>
    </cfRule>
  </conditionalFormatting>
  <conditionalFormatting sqref="AY506:BA506">
    <cfRule type="expression" dxfId="3792" priority="3793">
      <formula>BI512=""</formula>
    </cfRule>
  </conditionalFormatting>
  <conditionalFormatting sqref="AY507:AZ507">
    <cfRule type="expression" dxfId="3791" priority="3792">
      <formula>BI512=""</formula>
    </cfRule>
  </conditionalFormatting>
  <conditionalFormatting sqref="BA507">
    <cfRule type="expression" dxfId="3790" priority="3791">
      <formula>BI512=""</formula>
    </cfRule>
  </conditionalFormatting>
  <conditionalFormatting sqref="BB506:BH506">
    <cfRule type="expression" dxfId="3789" priority="3790">
      <formula>BI512=""</formula>
    </cfRule>
  </conditionalFormatting>
  <conditionalFormatting sqref="BI506:BI509">
    <cfRule type="expression" dxfId="3788" priority="3789">
      <formula>BI512=""</formula>
    </cfRule>
  </conditionalFormatting>
  <conditionalFormatting sqref="AY508:BB508">
    <cfRule type="expression" dxfId="3787" priority="3788">
      <formula>BI512=""</formula>
    </cfRule>
  </conditionalFormatting>
  <conditionalFormatting sqref="BC508">
    <cfRule type="expression" dxfId="3786" priority="3787">
      <formula>BI512=""</formula>
    </cfRule>
  </conditionalFormatting>
  <conditionalFormatting sqref="AY509:BB509">
    <cfRule type="expression" dxfId="3785" priority="3786">
      <formula>BI512=""</formula>
    </cfRule>
  </conditionalFormatting>
  <conditionalFormatting sqref="BC509">
    <cfRule type="expression" dxfId="3784" priority="3785">
      <formula>BI512=""</formula>
    </cfRule>
  </conditionalFormatting>
  <conditionalFormatting sqref="AY510:BC510">
    <cfRule type="expression" dxfId="3783" priority="3784">
      <formula>BI512=""</formula>
    </cfRule>
  </conditionalFormatting>
  <conditionalFormatting sqref="BI510">
    <cfRule type="expression" dxfId="3782" priority="3783">
      <formula>BI512=""</formula>
    </cfRule>
  </conditionalFormatting>
  <conditionalFormatting sqref="AY511:BA511">
    <cfRule type="expression" dxfId="3781" priority="3782">
      <formula>BI512=""</formula>
    </cfRule>
  </conditionalFormatting>
  <conditionalFormatting sqref="BI511">
    <cfRule type="expression" dxfId="3780" priority="3781">
      <formula>BI512=""</formula>
    </cfRule>
  </conditionalFormatting>
  <conditionalFormatting sqref="AY512:BA512">
    <cfRule type="expression" dxfId="3779" priority="3780">
      <formula>BI512=""</formula>
    </cfRule>
  </conditionalFormatting>
  <conditionalFormatting sqref="BI512">
    <cfRule type="expression" dxfId="3778" priority="3779">
      <formula>BI512=""</formula>
    </cfRule>
  </conditionalFormatting>
  <conditionalFormatting sqref="AY513:BA513">
    <cfRule type="expression" dxfId="3777" priority="3778">
      <formula>BI512=""</formula>
    </cfRule>
  </conditionalFormatting>
  <conditionalFormatting sqref="BI513">
    <cfRule type="expression" dxfId="3776" priority="3777">
      <formula>BI512=""</formula>
    </cfRule>
  </conditionalFormatting>
  <conditionalFormatting sqref="BB513:BH513">
    <cfRule type="expression" dxfId="3775" priority="3776">
      <formula>BI512=""</formula>
    </cfRule>
  </conditionalFormatting>
  <conditionalFormatting sqref="C518:M518">
    <cfRule type="expression" dxfId="3774" priority="3769">
      <formula>M524=""</formula>
    </cfRule>
    <cfRule type="expression" dxfId="3773" priority="3770">
      <formula>M524=6</formula>
    </cfRule>
    <cfRule type="expression" dxfId="3772" priority="3771">
      <formula>M524=5</formula>
    </cfRule>
    <cfRule type="expression" dxfId="3771" priority="3772">
      <formula>M524=4</formula>
    </cfRule>
    <cfRule type="expression" dxfId="3770" priority="3773">
      <formula>M524=3</formula>
    </cfRule>
    <cfRule type="expression" dxfId="3769" priority="3774">
      <formula>M524=2</formula>
    </cfRule>
    <cfRule type="expression" dxfId="3768" priority="3775">
      <formula>M524=1</formula>
    </cfRule>
  </conditionalFormatting>
  <conditionalFormatting sqref="C519:E519">
    <cfRule type="expression" dxfId="3767" priority="3768">
      <formula>M525=""</formula>
    </cfRule>
  </conditionalFormatting>
  <conditionalFormatting sqref="C520:D520">
    <cfRule type="expression" dxfId="3766" priority="3767">
      <formula>M525=""</formula>
    </cfRule>
  </conditionalFormatting>
  <conditionalFormatting sqref="E520">
    <cfRule type="expression" dxfId="3765" priority="3766">
      <formula>M525=""</formula>
    </cfRule>
  </conditionalFormatting>
  <conditionalFormatting sqref="F519:L519">
    <cfRule type="expression" dxfId="3764" priority="3765">
      <formula>M525=""</formula>
    </cfRule>
  </conditionalFormatting>
  <conditionalFormatting sqref="M519:M522">
    <cfRule type="expression" dxfId="3763" priority="3764">
      <formula>M525=""</formula>
    </cfRule>
  </conditionalFormatting>
  <conditionalFormatting sqref="C521:F521">
    <cfRule type="expression" dxfId="3762" priority="3763">
      <formula>M525=""</formula>
    </cfRule>
  </conditionalFormatting>
  <conditionalFormatting sqref="G521">
    <cfRule type="expression" dxfId="3761" priority="3762">
      <formula>M525=""</formula>
    </cfRule>
  </conditionalFormatting>
  <conditionalFormatting sqref="C522:F522">
    <cfRule type="expression" dxfId="3760" priority="3761">
      <formula>M525=""</formula>
    </cfRule>
  </conditionalFormatting>
  <conditionalFormatting sqref="G522">
    <cfRule type="expression" dxfId="3759" priority="3760">
      <formula>M525=""</formula>
    </cfRule>
  </conditionalFormatting>
  <conditionalFormatting sqref="C523:G523">
    <cfRule type="expression" dxfId="3758" priority="3759">
      <formula>M525=""</formula>
    </cfRule>
  </conditionalFormatting>
  <conditionalFormatting sqref="M523">
    <cfRule type="expression" dxfId="3757" priority="3758">
      <formula>M525=""</formula>
    </cfRule>
  </conditionalFormatting>
  <conditionalFormatting sqref="C524:E524">
    <cfRule type="expression" dxfId="3756" priority="3757">
      <formula>M525=""</formula>
    </cfRule>
  </conditionalFormatting>
  <conditionalFormatting sqref="M524">
    <cfRule type="expression" dxfId="3755" priority="3756">
      <formula>M525=""</formula>
    </cfRule>
  </conditionalFormatting>
  <conditionalFormatting sqref="C525:E525">
    <cfRule type="expression" dxfId="3754" priority="3755">
      <formula>M525=""</formula>
    </cfRule>
  </conditionalFormatting>
  <conditionalFormatting sqref="M525">
    <cfRule type="expression" dxfId="3753" priority="3754">
      <formula>M525=""</formula>
    </cfRule>
  </conditionalFormatting>
  <conditionalFormatting sqref="C526:E526">
    <cfRule type="expression" dxfId="3752" priority="3753">
      <formula>M525=""</formula>
    </cfRule>
  </conditionalFormatting>
  <conditionalFormatting sqref="M526">
    <cfRule type="expression" dxfId="3751" priority="3752">
      <formula>M525=""</formula>
    </cfRule>
  </conditionalFormatting>
  <conditionalFormatting sqref="F526:L526">
    <cfRule type="expression" dxfId="3750" priority="3751">
      <formula>M525=""</formula>
    </cfRule>
  </conditionalFormatting>
  <conditionalFormatting sqref="O518:Y518">
    <cfRule type="expression" dxfId="3749" priority="3744">
      <formula>Y524=""</formula>
    </cfRule>
    <cfRule type="expression" dxfId="3748" priority="3745">
      <formula>Y524=6</formula>
    </cfRule>
    <cfRule type="expression" dxfId="3747" priority="3746">
      <formula>Y524=5</formula>
    </cfRule>
    <cfRule type="expression" dxfId="3746" priority="3747">
      <formula>Y524=4</formula>
    </cfRule>
    <cfRule type="expression" dxfId="3745" priority="3748">
      <formula>Y524=3</formula>
    </cfRule>
    <cfRule type="expression" dxfId="3744" priority="3749">
      <formula>Y524=2</formula>
    </cfRule>
    <cfRule type="expression" dxfId="3743" priority="3750">
      <formula>Y524=1</formula>
    </cfRule>
  </conditionalFormatting>
  <conditionalFormatting sqref="O519:Q519">
    <cfRule type="expression" dxfId="3742" priority="3743">
      <formula>Y525=""</formula>
    </cfRule>
  </conditionalFormatting>
  <conditionalFormatting sqref="O520:P520">
    <cfRule type="expression" dxfId="3741" priority="3742">
      <formula>Y525=""</formula>
    </cfRule>
  </conditionalFormatting>
  <conditionalFormatting sqref="Q520">
    <cfRule type="expression" dxfId="3740" priority="3741">
      <formula>Y525=""</formula>
    </cfRule>
  </conditionalFormatting>
  <conditionalFormatting sqref="R519:X519">
    <cfRule type="expression" dxfId="3739" priority="3740">
      <formula>Y525=""</formula>
    </cfRule>
  </conditionalFormatting>
  <conditionalFormatting sqref="Y519:Y522">
    <cfRule type="expression" dxfId="3738" priority="3739">
      <formula>Y525=""</formula>
    </cfRule>
  </conditionalFormatting>
  <conditionalFormatting sqref="O521:R521">
    <cfRule type="expression" dxfId="3737" priority="3738">
      <formula>Y525=""</formula>
    </cfRule>
  </conditionalFormatting>
  <conditionalFormatting sqref="S521">
    <cfRule type="expression" dxfId="3736" priority="3737">
      <formula>Y525=""</formula>
    </cfRule>
  </conditionalFormatting>
  <conditionalFormatting sqref="O522:R522">
    <cfRule type="expression" dxfId="3735" priority="3736">
      <formula>Y525=""</formula>
    </cfRule>
  </conditionalFormatting>
  <conditionalFormatting sqref="S522">
    <cfRule type="expression" dxfId="3734" priority="3735">
      <formula>Y525=""</formula>
    </cfRule>
  </conditionalFormatting>
  <conditionalFormatting sqref="O523:S523">
    <cfRule type="expression" dxfId="3733" priority="3734">
      <formula>Y525=""</formula>
    </cfRule>
  </conditionalFormatting>
  <conditionalFormatting sqref="Y523">
    <cfRule type="expression" dxfId="3732" priority="3733">
      <formula>Y525=""</formula>
    </cfRule>
  </conditionalFormatting>
  <conditionalFormatting sqref="O524:Q524">
    <cfRule type="expression" dxfId="3731" priority="3732">
      <formula>Y525=""</formula>
    </cfRule>
  </conditionalFormatting>
  <conditionalFormatting sqref="Y524">
    <cfRule type="expression" dxfId="3730" priority="3731">
      <formula>Y525=""</formula>
    </cfRule>
  </conditionalFormatting>
  <conditionalFormatting sqref="O525:Q525">
    <cfRule type="expression" dxfId="3729" priority="3730">
      <formula>Y525=""</formula>
    </cfRule>
  </conditionalFormatting>
  <conditionalFormatting sqref="Y525">
    <cfRule type="expression" dxfId="3728" priority="3729">
      <formula>Y525=""</formula>
    </cfRule>
  </conditionalFormatting>
  <conditionalFormatting sqref="O526:Q526">
    <cfRule type="expression" dxfId="3727" priority="3728">
      <formula>Y525=""</formula>
    </cfRule>
  </conditionalFormatting>
  <conditionalFormatting sqref="Y526">
    <cfRule type="expression" dxfId="3726" priority="3727">
      <formula>Y525=""</formula>
    </cfRule>
  </conditionalFormatting>
  <conditionalFormatting sqref="R526:X526">
    <cfRule type="expression" dxfId="3725" priority="3726">
      <formula>Y525=""</formula>
    </cfRule>
  </conditionalFormatting>
  <conditionalFormatting sqref="AA518:AK518">
    <cfRule type="expression" dxfId="3724" priority="3719">
      <formula>AK524=""</formula>
    </cfRule>
    <cfRule type="expression" dxfId="3723" priority="3720">
      <formula>AK524=6</formula>
    </cfRule>
    <cfRule type="expression" dxfId="3722" priority="3721">
      <formula>AK524=5</formula>
    </cfRule>
    <cfRule type="expression" dxfId="3721" priority="3722">
      <formula>AK524=4</formula>
    </cfRule>
    <cfRule type="expression" dxfId="3720" priority="3723">
      <formula>AK524=3</formula>
    </cfRule>
    <cfRule type="expression" dxfId="3719" priority="3724">
      <formula>AK524=2</formula>
    </cfRule>
    <cfRule type="expression" dxfId="3718" priority="3725">
      <formula>AK524=1</formula>
    </cfRule>
  </conditionalFormatting>
  <conditionalFormatting sqref="AA519:AC519">
    <cfRule type="expression" dxfId="3717" priority="3718">
      <formula>AK525=""</formula>
    </cfRule>
  </conditionalFormatting>
  <conditionalFormatting sqref="AA520:AB520">
    <cfRule type="expression" dxfId="3716" priority="3717">
      <formula>AK525=""</formula>
    </cfRule>
  </conditionalFormatting>
  <conditionalFormatting sqref="AC520">
    <cfRule type="expression" dxfId="3715" priority="3716">
      <formula>AK525=""</formula>
    </cfRule>
  </conditionalFormatting>
  <conditionalFormatting sqref="AD519:AJ519">
    <cfRule type="expression" dxfId="3714" priority="3715">
      <formula>AK525=""</formula>
    </cfRule>
  </conditionalFormatting>
  <conditionalFormatting sqref="AK519:AK522">
    <cfRule type="expression" dxfId="3713" priority="3714">
      <formula>AK525=""</formula>
    </cfRule>
  </conditionalFormatting>
  <conditionalFormatting sqref="AA521:AD521">
    <cfRule type="expression" dxfId="3712" priority="3713">
      <formula>AK525=""</formula>
    </cfRule>
  </conditionalFormatting>
  <conditionalFormatting sqref="AE521">
    <cfRule type="expression" dxfId="3711" priority="3712">
      <formula>AK525=""</formula>
    </cfRule>
  </conditionalFormatting>
  <conditionalFormatting sqref="AA522:AD522">
    <cfRule type="expression" dxfId="3710" priority="3711">
      <formula>AK525=""</formula>
    </cfRule>
  </conditionalFormatting>
  <conditionalFormatting sqref="AE522">
    <cfRule type="expression" dxfId="3709" priority="3710">
      <formula>AK525=""</formula>
    </cfRule>
  </conditionalFormatting>
  <conditionalFormatting sqref="AA523:AE523">
    <cfRule type="expression" dxfId="3708" priority="3709">
      <formula>AK525=""</formula>
    </cfRule>
  </conditionalFormatting>
  <conditionalFormatting sqref="AK523">
    <cfRule type="expression" dxfId="3707" priority="3708">
      <formula>AK525=""</formula>
    </cfRule>
  </conditionalFormatting>
  <conditionalFormatting sqref="AA524:AC524">
    <cfRule type="expression" dxfId="3706" priority="3707">
      <formula>AK525=""</formula>
    </cfRule>
  </conditionalFormatting>
  <conditionalFormatting sqref="AK524">
    <cfRule type="expression" dxfId="3705" priority="3706">
      <formula>AK525=""</formula>
    </cfRule>
  </conditionalFormatting>
  <conditionalFormatting sqref="AA525:AC525">
    <cfRule type="expression" dxfId="3704" priority="3705">
      <formula>AK525=""</formula>
    </cfRule>
  </conditionalFormatting>
  <conditionalFormatting sqref="AK525">
    <cfRule type="expression" dxfId="3703" priority="3704">
      <formula>AK525=""</formula>
    </cfRule>
  </conditionalFormatting>
  <conditionalFormatting sqref="AA526:AC526">
    <cfRule type="expression" dxfId="3702" priority="3703">
      <formula>AK525=""</formula>
    </cfRule>
  </conditionalFormatting>
  <conditionalFormatting sqref="AK526">
    <cfRule type="expression" dxfId="3701" priority="3702">
      <formula>AK525=""</formula>
    </cfRule>
  </conditionalFormatting>
  <conditionalFormatting sqref="AD526:AJ526">
    <cfRule type="expression" dxfId="3700" priority="3701">
      <formula>AK525=""</formula>
    </cfRule>
  </conditionalFormatting>
  <conditionalFormatting sqref="AM518:AW518">
    <cfRule type="expression" dxfId="3699" priority="3694">
      <formula>AW524=""</formula>
    </cfRule>
    <cfRule type="expression" dxfId="3698" priority="3695">
      <formula>AW524=6</formula>
    </cfRule>
    <cfRule type="expression" dxfId="3697" priority="3696">
      <formula>AW524=5</formula>
    </cfRule>
    <cfRule type="expression" dxfId="3696" priority="3697">
      <formula>AW524=4</formula>
    </cfRule>
    <cfRule type="expression" dxfId="3695" priority="3698">
      <formula>AW524=3</formula>
    </cfRule>
    <cfRule type="expression" dxfId="3694" priority="3699">
      <formula>AW524=2</formula>
    </cfRule>
    <cfRule type="expression" dxfId="3693" priority="3700">
      <formula>AW524=1</formula>
    </cfRule>
  </conditionalFormatting>
  <conditionalFormatting sqref="AM519:AO519">
    <cfRule type="expression" dxfId="3692" priority="3693">
      <formula>AW525=""</formula>
    </cfRule>
  </conditionalFormatting>
  <conditionalFormatting sqref="AM520:AN520">
    <cfRule type="expression" dxfId="3691" priority="3692">
      <formula>AW525=""</formula>
    </cfRule>
  </conditionalFormatting>
  <conditionalFormatting sqref="AO520">
    <cfRule type="expression" dxfId="3690" priority="3691">
      <formula>AW525=""</formula>
    </cfRule>
  </conditionalFormatting>
  <conditionalFormatting sqref="AP519:AV519">
    <cfRule type="expression" dxfId="3689" priority="3690">
      <formula>AW525=""</formula>
    </cfRule>
  </conditionalFormatting>
  <conditionalFormatting sqref="AW519:AW522">
    <cfRule type="expression" dxfId="3688" priority="3689">
      <formula>AW525=""</formula>
    </cfRule>
  </conditionalFormatting>
  <conditionalFormatting sqref="AM521:AP521">
    <cfRule type="expression" dxfId="3687" priority="3688">
      <formula>AW525=""</formula>
    </cfRule>
  </conditionalFormatting>
  <conditionalFormatting sqref="AQ521">
    <cfRule type="expression" dxfId="3686" priority="3687">
      <formula>AW525=""</formula>
    </cfRule>
  </conditionalFormatting>
  <conditionalFormatting sqref="AM522:AP522">
    <cfRule type="expression" dxfId="3685" priority="3686">
      <formula>AW525=""</formula>
    </cfRule>
  </conditionalFormatting>
  <conditionalFormatting sqref="AQ522">
    <cfRule type="expression" dxfId="3684" priority="3685">
      <formula>AW525=""</formula>
    </cfRule>
  </conditionalFormatting>
  <conditionalFormatting sqref="AM523:AQ523">
    <cfRule type="expression" dxfId="3683" priority="3684">
      <formula>AW525=""</formula>
    </cfRule>
  </conditionalFormatting>
  <conditionalFormatting sqref="AW523">
    <cfRule type="expression" dxfId="3682" priority="3683">
      <formula>AW525=""</formula>
    </cfRule>
  </conditionalFormatting>
  <conditionalFormatting sqref="AM524:AO524">
    <cfRule type="expression" dxfId="3681" priority="3682">
      <formula>AW525=""</formula>
    </cfRule>
  </conditionalFormatting>
  <conditionalFormatting sqref="AW524">
    <cfRule type="expression" dxfId="3680" priority="3681">
      <formula>AW525=""</formula>
    </cfRule>
  </conditionalFormatting>
  <conditionalFormatting sqref="AM525:AO525">
    <cfRule type="expression" dxfId="3679" priority="3680">
      <formula>AW525=""</formula>
    </cfRule>
  </conditionalFormatting>
  <conditionalFormatting sqref="AW525">
    <cfRule type="expression" dxfId="3678" priority="3679">
      <formula>AW525=""</formula>
    </cfRule>
  </conditionalFormatting>
  <conditionalFormatting sqref="AM526:AO526">
    <cfRule type="expression" dxfId="3677" priority="3678">
      <formula>AW525=""</formula>
    </cfRule>
  </conditionalFormatting>
  <conditionalFormatting sqref="AW526">
    <cfRule type="expression" dxfId="3676" priority="3677">
      <formula>AW525=""</formula>
    </cfRule>
  </conditionalFormatting>
  <conditionalFormatting sqref="AP526:AV526">
    <cfRule type="expression" dxfId="3675" priority="3676">
      <formula>AW525=""</formula>
    </cfRule>
  </conditionalFormatting>
  <conditionalFormatting sqref="AY518:BI518">
    <cfRule type="expression" dxfId="3674" priority="3669">
      <formula>BI524=""</formula>
    </cfRule>
    <cfRule type="expression" dxfId="3673" priority="3670">
      <formula>BI524=6</formula>
    </cfRule>
    <cfRule type="expression" dxfId="3672" priority="3671">
      <formula>BI524=5</formula>
    </cfRule>
    <cfRule type="expression" dxfId="3671" priority="3672">
      <formula>BI524=4</formula>
    </cfRule>
    <cfRule type="expression" dxfId="3670" priority="3673">
      <formula>BI524=3</formula>
    </cfRule>
    <cfRule type="expression" dxfId="3669" priority="3674">
      <formula>BI524=2</formula>
    </cfRule>
    <cfRule type="expression" dxfId="3668" priority="3675">
      <formula>BI524=1</formula>
    </cfRule>
  </conditionalFormatting>
  <conditionalFormatting sqref="AY519:BA519">
    <cfRule type="expression" dxfId="3667" priority="3668">
      <formula>BI525=""</formula>
    </cfRule>
  </conditionalFormatting>
  <conditionalFormatting sqref="AY520:AZ520">
    <cfRule type="expression" dxfId="3666" priority="3667">
      <formula>BI525=""</formula>
    </cfRule>
  </conditionalFormatting>
  <conditionalFormatting sqref="BA520">
    <cfRule type="expression" dxfId="3665" priority="3666">
      <formula>BI525=""</formula>
    </cfRule>
  </conditionalFormatting>
  <conditionalFormatting sqref="BB519:BH519">
    <cfRule type="expression" dxfId="3664" priority="3665">
      <formula>BI525=""</formula>
    </cfRule>
  </conditionalFormatting>
  <conditionalFormatting sqref="BI519:BI522">
    <cfRule type="expression" dxfId="3663" priority="3664">
      <formula>BI525=""</formula>
    </cfRule>
  </conditionalFormatting>
  <conditionalFormatting sqref="AY521:BB521">
    <cfRule type="expression" dxfId="3662" priority="3663">
      <formula>BI525=""</formula>
    </cfRule>
  </conditionalFormatting>
  <conditionalFormatting sqref="BC521">
    <cfRule type="expression" dxfId="3661" priority="3662">
      <formula>BI525=""</formula>
    </cfRule>
  </conditionalFormatting>
  <conditionalFormatting sqref="AY522:BB522">
    <cfRule type="expression" dxfId="3660" priority="3661">
      <formula>BI525=""</formula>
    </cfRule>
  </conditionalFormatting>
  <conditionalFormatting sqref="BC522">
    <cfRule type="expression" dxfId="3659" priority="3660">
      <formula>BI525=""</formula>
    </cfRule>
  </conditionalFormatting>
  <conditionalFormatting sqref="AY523:BC523">
    <cfRule type="expression" dxfId="3658" priority="3659">
      <formula>BI525=""</formula>
    </cfRule>
  </conditionalFormatting>
  <conditionalFormatting sqref="BI523">
    <cfRule type="expression" dxfId="3657" priority="3658">
      <formula>BI525=""</formula>
    </cfRule>
  </conditionalFormatting>
  <conditionalFormatting sqref="AY524:BA524">
    <cfRule type="expression" dxfId="3656" priority="3657">
      <formula>BI525=""</formula>
    </cfRule>
  </conditionalFormatting>
  <conditionalFormatting sqref="BI524">
    <cfRule type="expression" dxfId="3655" priority="3656">
      <formula>BI525=""</formula>
    </cfRule>
  </conditionalFormatting>
  <conditionalFormatting sqref="AY525:BA525">
    <cfRule type="expression" dxfId="3654" priority="3655">
      <formula>BI525=""</formula>
    </cfRule>
  </conditionalFormatting>
  <conditionalFormatting sqref="BI525">
    <cfRule type="expression" dxfId="3653" priority="3654">
      <formula>BI525=""</formula>
    </cfRule>
  </conditionalFormatting>
  <conditionalFormatting sqref="AY526:BA526">
    <cfRule type="expression" dxfId="3652" priority="3653">
      <formula>BI525=""</formula>
    </cfRule>
  </conditionalFormatting>
  <conditionalFormatting sqref="BI526">
    <cfRule type="expression" dxfId="3651" priority="3652">
      <formula>BI525=""</formula>
    </cfRule>
  </conditionalFormatting>
  <conditionalFormatting sqref="BB526:BH526">
    <cfRule type="expression" dxfId="3650" priority="3651">
      <formula>BI525=""</formula>
    </cfRule>
  </conditionalFormatting>
  <conditionalFormatting sqref="C528:M528">
    <cfRule type="expression" dxfId="3649" priority="3644">
      <formula>M534=""</formula>
    </cfRule>
    <cfRule type="expression" dxfId="3648" priority="3645">
      <formula>M534=6</formula>
    </cfRule>
    <cfRule type="expression" dxfId="3647" priority="3646">
      <formula>M534=5</formula>
    </cfRule>
    <cfRule type="expression" dxfId="3646" priority="3647">
      <formula>M534=4</formula>
    </cfRule>
    <cfRule type="expression" dxfId="3645" priority="3648">
      <formula>M534=3</formula>
    </cfRule>
    <cfRule type="expression" dxfId="3644" priority="3649">
      <formula>M534=2</formula>
    </cfRule>
    <cfRule type="expression" dxfId="3643" priority="3650">
      <formula>M534=1</formula>
    </cfRule>
  </conditionalFormatting>
  <conditionalFormatting sqref="C529:E529">
    <cfRule type="expression" dxfId="3642" priority="3643">
      <formula>M535=""</formula>
    </cfRule>
  </conditionalFormatting>
  <conditionalFormatting sqref="C530:D530">
    <cfRule type="expression" dxfId="3641" priority="3642">
      <formula>M535=""</formula>
    </cfRule>
  </conditionalFormatting>
  <conditionalFormatting sqref="E530">
    <cfRule type="expression" dxfId="3640" priority="3641">
      <formula>M535=""</formula>
    </cfRule>
  </conditionalFormatting>
  <conditionalFormatting sqref="F529:L529">
    <cfRule type="expression" dxfId="3639" priority="3640">
      <formula>M535=""</formula>
    </cfRule>
  </conditionalFormatting>
  <conditionalFormatting sqref="M529:M532">
    <cfRule type="expression" dxfId="3638" priority="3639">
      <formula>M535=""</formula>
    </cfRule>
  </conditionalFormatting>
  <conditionalFormatting sqref="C531:F531">
    <cfRule type="expression" dxfId="3637" priority="3638">
      <formula>M535=""</formula>
    </cfRule>
  </conditionalFormatting>
  <conditionalFormatting sqref="G531">
    <cfRule type="expression" dxfId="3636" priority="3637">
      <formula>M535=""</formula>
    </cfRule>
  </conditionalFormatting>
  <conditionalFormatting sqref="C532:F532">
    <cfRule type="expression" dxfId="3635" priority="3636">
      <formula>M535=""</formula>
    </cfRule>
  </conditionalFormatting>
  <conditionalFormatting sqref="G532">
    <cfRule type="expression" dxfId="3634" priority="3635">
      <formula>M535=""</formula>
    </cfRule>
  </conditionalFormatting>
  <conditionalFormatting sqref="C533:G533">
    <cfRule type="expression" dxfId="3633" priority="3634">
      <formula>M535=""</formula>
    </cfRule>
  </conditionalFormatting>
  <conditionalFormatting sqref="M533">
    <cfRule type="expression" dxfId="3632" priority="3633">
      <formula>M535=""</formula>
    </cfRule>
  </conditionalFormatting>
  <conditionalFormatting sqref="C534:E534">
    <cfRule type="expression" dxfId="3631" priority="3632">
      <formula>M535=""</formula>
    </cfRule>
  </conditionalFormatting>
  <conditionalFormatting sqref="M534">
    <cfRule type="expression" dxfId="3630" priority="3631">
      <formula>M535=""</formula>
    </cfRule>
  </conditionalFormatting>
  <conditionalFormatting sqref="C535:E535">
    <cfRule type="expression" dxfId="3629" priority="3630">
      <formula>M535=""</formula>
    </cfRule>
  </conditionalFormatting>
  <conditionalFormatting sqref="M535">
    <cfRule type="expression" dxfId="3628" priority="3629">
      <formula>M535=""</formula>
    </cfRule>
  </conditionalFormatting>
  <conditionalFormatting sqref="C536:E536">
    <cfRule type="expression" dxfId="3627" priority="3628">
      <formula>M535=""</formula>
    </cfRule>
  </conditionalFormatting>
  <conditionalFormatting sqref="M536">
    <cfRule type="expression" dxfId="3626" priority="3627">
      <formula>M535=""</formula>
    </cfRule>
  </conditionalFormatting>
  <conditionalFormatting sqref="F536:L536">
    <cfRule type="expression" dxfId="3625" priority="3626">
      <formula>M535=""</formula>
    </cfRule>
  </conditionalFormatting>
  <conditionalFormatting sqref="O528:Y528">
    <cfRule type="expression" dxfId="3624" priority="3619">
      <formula>Y534=""</formula>
    </cfRule>
    <cfRule type="expression" dxfId="3623" priority="3620">
      <formula>Y534=6</formula>
    </cfRule>
    <cfRule type="expression" dxfId="3622" priority="3621">
      <formula>Y534=5</formula>
    </cfRule>
    <cfRule type="expression" dxfId="3621" priority="3622">
      <formula>Y534=4</formula>
    </cfRule>
    <cfRule type="expression" dxfId="3620" priority="3623">
      <formula>Y534=3</formula>
    </cfRule>
    <cfRule type="expression" dxfId="3619" priority="3624">
      <formula>Y534=2</formula>
    </cfRule>
    <cfRule type="expression" dxfId="3618" priority="3625">
      <formula>Y534=1</formula>
    </cfRule>
  </conditionalFormatting>
  <conditionalFormatting sqref="O529:Q529">
    <cfRule type="expression" dxfId="3617" priority="3618">
      <formula>Y535=""</formula>
    </cfRule>
  </conditionalFormatting>
  <conditionalFormatting sqref="O530:P530">
    <cfRule type="expression" dxfId="3616" priority="3617">
      <formula>Y535=""</formula>
    </cfRule>
  </conditionalFormatting>
  <conditionalFormatting sqref="Q530">
    <cfRule type="expression" dxfId="3615" priority="3616">
      <formula>Y535=""</formula>
    </cfRule>
  </conditionalFormatting>
  <conditionalFormatting sqref="R529:X529">
    <cfRule type="expression" dxfId="3614" priority="3615">
      <formula>Y535=""</formula>
    </cfRule>
  </conditionalFormatting>
  <conditionalFormatting sqref="Y529:Y532">
    <cfRule type="expression" dxfId="3613" priority="3614">
      <formula>Y535=""</formula>
    </cfRule>
  </conditionalFormatting>
  <conditionalFormatting sqref="O531:R531">
    <cfRule type="expression" dxfId="3612" priority="3613">
      <formula>Y535=""</formula>
    </cfRule>
  </conditionalFormatting>
  <conditionalFormatting sqref="S531">
    <cfRule type="expression" dxfId="3611" priority="3612">
      <formula>Y535=""</formula>
    </cfRule>
  </conditionalFormatting>
  <conditionalFormatting sqref="O532:R532">
    <cfRule type="expression" dxfId="3610" priority="3611">
      <formula>Y535=""</formula>
    </cfRule>
  </conditionalFormatting>
  <conditionalFormatting sqref="S532">
    <cfRule type="expression" dxfId="3609" priority="3610">
      <formula>Y535=""</formula>
    </cfRule>
  </conditionalFormatting>
  <conditionalFormatting sqref="O533:S533">
    <cfRule type="expression" dxfId="3608" priority="3609">
      <formula>Y535=""</formula>
    </cfRule>
  </conditionalFormatting>
  <conditionalFormatting sqref="Y533">
    <cfRule type="expression" dxfId="3607" priority="3608">
      <formula>Y535=""</formula>
    </cfRule>
  </conditionalFormatting>
  <conditionalFormatting sqref="O534:Q534">
    <cfRule type="expression" dxfId="3606" priority="3607">
      <formula>Y535=""</formula>
    </cfRule>
  </conditionalFormatting>
  <conditionalFormatting sqref="Y534">
    <cfRule type="expression" dxfId="3605" priority="3606">
      <formula>Y535=""</formula>
    </cfRule>
  </conditionalFormatting>
  <conditionalFormatting sqref="O535:Q535">
    <cfRule type="expression" dxfId="3604" priority="3605">
      <formula>Y535=""</formula>
    </cfRule>
  </conditionalFormatting>
  <conditionalFormatting sqref="Y535">
    <cfRule type="expression" dxfId="3603" priority="3604">
      <formula>Y535=""</formula>
    </cfRule>
  </conditionalFormatting>
  <conditionalFormatting sqref="O536:Q536">
    <cfRule type="expression" dxfId="3602" priority="3603">
      <formula>Y535=""</formula>
    </cfRule>
  </conditionalFormatting>
  <conditionalFormatting sqref="Y536">
    <cfRule type="expression" dxfId="3601" priority="3602">
      <formula>Y535=""</formula>
    </cfRule>
  </conditionalFormatting>
  <conditionalFormatting sqref="R536:X536">
    <cfRule type="expression" dxfId="3600" priority="3601">
      <formula>Y535=""</formula>
    </cfRule>
  </conditionalFormatting>
  <conditionalFormatting sqref="AA528:AK528">
    <cfRule type="expression" dxfId="3599" priority="3594">
      <formula>AK534=""</formula>
    </cfRule>
    <cfRule type="expression" dxfId="3598" priority="3595">
      <formula>AK534=6</formula>
    </cfRule>
    <cfRule type="expression" dxfId="3597" priority="3596">
      <formula>AK534=5</formula>
    </cfRule>
    <cfRule type="expression" dxfId="3596" priority="3597">
      <formula>AK534=4</formula>
    </cfRule>
    <cfRule type="expression" dxfId="3595" priority="3598">
      <formula>AK534=3</formula>
    </cfRule>
    <cfRule type="expression" dxfId="3594" priority="3599">
      <formula>AK534=2</formula>
    </cfRule>
    <cfRule type="expression" dxfId="3593" priority="3600">
      <formula>AK534=1</formula>
    </cfRule>
  </conditionalFormatting>
  <conditionalFormatting sqref="AA529:AC529">
    <cfRule type="expression" dxfId="3592" priority="3593">
      <formula>AK535=""</formula>
    </cfRule>
  </conditionalFormatting>
  <conditionalFormatting sqref="AA530:AB530">
    <cfRule type="expression" dxfId="3591" priority="3592">
      <formula>AK535=""</formula>
    </cfRule>
  </conditionalFormatting>
  <conditionalFormatting sqref="AC530">
    <cfRule type="expression" dxfId="3590" priority="3591">
      <formula>AK535=""</formula>
    </cfRule>
  </conditionalFormatting>
  <conditionalFormatting sqref="AD529:AJ529">
    <cfRule type="expression" dxfId="3589" priority="3590">
      <formula>AK535=""</formula>
    </cfRule>
  </conditionalFormatting>
  <conditionalFormatting sqref="AK529:AK532">
    <cfRule type="expression" dxfId="3588" priority="3589">
      <formula>AK535=""</formula>
    </cfRule>
  </conditionalFormatting>
  <conditionalFormatting sqref="AA531:AD531">
    <cfRule type="expression" dxfId="3587" priority="3588">
      <formula>AK535=""</formula>
    </cfRule>
  </conditionalFormatting>
  <conditionalFormatting sqref="AE531">
    <cfRule type="expression" dxfId="3586" priority="3587">
      <formula>AK535=""</formula>
    </cfRule>
  </conditionalFormatting>
  <conditionalFormatting sqref="AA532:AD532">
    <cfRule type="expression" dxfId="3585" priority="3586">
      <formula>AK535=""</formula>
    </cfRule>
  </conditionalFormatting>
  <conditionalFormatting sqref="AE532">
    <cfRule type="expression" dxfId="3584" priority="3585">
      <formula>AK535=""</formula>
    </cfRule>
  </conditionalFormatting>
  <conditionalFormatting sqref="AA533:AE533">
    <cfRule type="expression" dxfId="3583" priority="3584">
      <formula>AK535=""</formula>
    </cfRule>
  </conditionalFormatting>
  <conditionalFormatting sqref="AK533">
    <cfRule type="expression" dxfId="3582" priority="3583">
      <formula>AK535=""</formula>
    </cfRule>
  </conditionalFormatting>
  <conditionalFormatting sqref="AA534:AC534">
    <cfRule type="expression" dxfId="3581" priority="3582">
      <formula>AK535=""</formula>
    </cfRule>
  </conditionalFormatting>
  <conditionalFormatting sqref="AK534">
    <cfRule type="expression" dxfId="3580" priority="3581">
      <formula>AK535=""</formula>
    </cfRule>
  </conditionalFormatting>
  <conditionalFormatting sqref="AA535:AC535">
    <cfRule type="expression" dxfId="3579" priority="3580">
      <formula>AK535=""</formula>
    </cfRule>
  </conditionalFormatting>
  <conditionalFormatting sqref="AK535">
    <cfRule type="expression" dxfId="3578" priority="3579">
      <formula>AK535=""</formula>
    </cfRule>
  </conditionalFormatting>
  <conditionalFormatting sqref="AA536:AC536">
    <cfRule type="expression" dxfId="3577" priority="3578">
      <formula>AK535=""</formula>
    </cfRule>
  </conditionalFormatting>
  <conditionalFormatting sqref="AK536">
    <cfRule type="expression" dxfId="3576" priority="3577">
      <formula>AK535=""</formula>
    </cfRule>
  </conditionalFormatting>
  <conditionalFormatting sqref="AD536:AJ536">
    <cfRule type="expression" dxfId="3575" priority="3576">
      <formula>AK535=""</formula>
    </cfRule>
  </conditionalFormatting>
  <conditionalFormatting sqref="AM528:AW528">
    <cfRule type="expression" dxfId="3574" priority="3569">
      <formula>AW534=""</formula>
    </cfRule>
    <cfRule type="expression" dxfId="3573" priority="3570">
      <formula>AW534=6</formula>
    </cfRule>
    <cfRule type="expression" dxfId="3572" priority="3571">
      <formula>AW534=5</formula>
    </cfRule>
    <cfRule type="expression" dxfId="3571" priority="3572">
      <formula>AW534=4</formula>
    </cfRule>
    <cfRule type="expression" dxfId="3570" priority="3573">
      <formula>AW534=3</formula>
    </cfRule>
    <cfRule type="expression" dxfId="3569" priority="3574">
      <formula>AW534=2</formula>
    </cfRule>
    <cfRule type="expression" dxfId="3568" priority="3575">
      <formula>AW534=1</formula>
    </cfRule>
  </conditionalFormatting>
  <conditionalFormatting sqref="AM529:AO529">
    <cfRule type="expression" dxfId="3567" priority="3568">
      <formula>AW535=""</formula>
    </cfRule>
  </conditionalFormatting>
  <conditionalFormatting sqref="AM530:AN530">
    <cfRule type="expression" dxfId="3566" priority="3567">
      <formula>AW535=""</formula>
    </cfRule>
  </conditionalFormatting>
  <conditionalFormatting sqref="AO530">
    <cfRule type="expression" dxfId="3565" priority="3566">
      <formula>AW535=""</formula>
    </cfRule>
  </conditionalFormatting>
  <conditionalFormatting sqref="AP529:AV529">
    <cfRule type="expression" dxfId="3564" priority="3565">
      <formula>AW535=""</formula>
    </cfRule>
  </conditionalFormatting>
  <conditionalFormatting sqref="AW529:AW532">
    <cfRule type="expression" dxfId="3563" priority="3564">
      <formula>AW535=""</formula>
    </cfRule>
  </conditionalFormatting>
  <conditionalFormatting sqref="AM531:AP531">
    <cfRule type="expression" dxfId="3562" priority="3563">
      <formula>AW535=""</formula>
    </cfRule>
  </conditionalFormatting>
  <conditionalFormatting sqref="AQ531">
    <cfRule type="expression" dxfId="3561" priority="3562">
      <formula>AW535=""</formula>
    </cfRule>
  </conditionalFormatting>
  <conditionalFormatting sqref="AM532:AP532">
    <cfRule type="expression" dxfId="3560" priority="3561">
      <formula>AW535=""</formula>
    </cfRule>
  </conditionalFormatting>
  <conditionalFormatting sqref="AQ532">
    <cfRule type="expression" dxfId="3559" priority="3560">
      <formula>AW535=""</formula>
    </cfRule>
  </conditionalFormatting>
  <conditionalFormatting sqref="AM533:AQ533">
    <cfRule type="expression" dxfId="3558" priority="3559">
      <formula>AW535=""</formula>
    </cfRule>
  </conditionalFormatting>
  <conditionalFormatting sqref="AW533">
    <cfRule type="expression" dxfId="3557" priority="3558">
      <formula>AW535=""</formula>
    </cfRule>
  </conditionalFormatting>
  <conditionalFormatting sqref="AM534:AO534">
    <cfRule type="expression" dxfId="3556" priority="3557">
      <formula>AW535=""</formula>
    </cfRule>
  </conditionalFormatting>
  <conditionalFormatting sqref="AW534">
    <cfRule type="expression" dxfId="3555" priority="3556">
      <formula>AW535=""</formula>
    </cfRule>
  </conditionalFormatting>
  <conditionalFormatting sqref="AM535:AO535">
    <cfRule type="expression" dxfId="3554" priority="3555">
      <formula>AW535=""</formula>
    </cfRule>
  </conditionalFormatting>
  <conditionalFormatting sqref="AW535">
    <cfRule type="expression" dxfId="3553" priority="3554">
      <formula>AW535=""</formula>
    </cfRule>
  </conditionalFormatting>
  <conditionalFormatting sqref="AM536:AO536">
    <cfRule type="expression" dxfId="3552" priority="3553">
      <formula>AW535=""</formula>
    </cfRule>
  </conditionalFormatting>
  <conditionalFormatting sqref="AW536">
    <cfRule type="expression" dxfId="3551" priority="3552">
      <formula>AW535=""</formula>
    </cfRule>
  </conditionalFormatting>
  <conditionalFormatting sqref="AP536:AV536">
    <cfRule type="expression" dxfId="3550" priority="3551">
      <formula>AW535=""</formula>
    </cfRule>
  </conditionalFormatting>
  <conditionalFormatting sqref="AY528:BI528">
    <cfRule type="expression" dxfId="3549" priority="3544">
      <formula>BI534=""</formula>
    </cfRule>
    <cfRule type="expression" dxfId="3548" priority="3545">
      <formula>BI534=6</formula>
    </cfRule>
    <cfRule type="expression" dxfId="3547" priority="3546">
      <formula>BI534=5</formula>
    </cfRule>
    <cfRule type="expression" dxfId="3546" priority="3547">
      <formula>BI534=4</formula>
    </cfRule>
    <cfRule type="expression" dxfId="3545" priority="3548">
      <formula>BI534=3</formula>
    </cfRule>
    <cfRule type="expression" dxfId="3544" priority="3549">
      <formula>BI534=2</formula>
    </cfRule>
    <cfRule type="expression" dxfId="3543" priority="3550">
      <formula>BI534=1</formula>
    </cfRule>
  </conditionalFormatting>
  <conditionalFormatting sqref="AY529:BA529">
    <cfRule type="expression" dxfId="3542" priority="3543">
      <formula>BI535=""</formula>
    </cfRule>
  </conditionalFormatting>
  <conditionalFormatting sqref="AY530:AZ530">
    <cfRule type="expression" dxfId="3541" priority="3542">
      <formula>BI535=""</formula>
    </cfRule>
  </conditionalFormatting>
  <conditionalFormatting sqref="BA530">
    <cfRule type="expression" dxfId="3540" priority="3541">
      <formula>BI535=""</formula>
    </cfRule>
  </conditionalFormatting>
  <conditionalFormatting sqref="BB529:BH529">
    <cfRule type="expression" dxfId="3539" priority="3540">
      <formula>BI535=""</formula>
    </cfRule>
  </conditionalFormatting>
  <conditionalFormatting sqref="BI529:BI532">
    <cfRule type="expression" dxfId="3538" priority="3539">
      <formula>BI535=""</formula>
    </cfRule>
  </conditionalFormatting>
  <conditionalFormatting sqref="AY531:BB531">
    <cfRule type="expression" dxfId="3537" priority="3538">
      <formula>BI535=""</formula>
    </cfRule>
  </conditionalFormatting>
  <conditionalFormatting sqref="BC531">
    <cfRule type="expression" dxfId="3536" priority="3537">
      <formula>BI535=""</formula>
    </cfRule>
  </conditionalFormatting>
  <conditionalFormatting sqref="AY532:BB532">
    <cfRule type="expression" dxfId="3535" priority="3536">
      <formula>BI535=""</formula>
    </cfRule>
  </conditionalFormatting>
  <conditionalFormatting sqref="BC532">
    <cfRule type="expression" dxfId="3534" priority="3535">
      <formula>BI535=""</formula>
    </cfRule>
  </conditionalFormatting>
  <conditionalFormatting sqref="AY533:BC533">
    <cfRule type="expression" dxfId="3533" priority="3534">
      <formula>BI535=""</formula>
    </cfRule>
  </conditionalFormatting>
  <conditionalFormatting sqref="BI533">
    <cfRule type="expression" dxfId="3532" priority="3533">
      <formula>BI535=""</formula>
    </cfRule>
  </conditionalFormatting>
  <conditionalFormatting sqref="AY534:BA534">
    <cfRule type="expression" dxfId="3531" priority="3532">
      <formula>BI535=""</formula>
    </cfRule>
  </conditionalFormatting>
  <conditionalFormatting sqref="BI534">
    <cfRule type="expression" dxfId="3530" priority="3531">
      <formula>BI535=""</formula>
    </cfRule>
  </conditionalFormatting>
  <conditionalFormatting sqref="AY535:BA535">
    <cfRule type="expression" dxfId="3529" priority="3530">
      <formula>BI535=""</formula>
    </cfRule>
  </conditionalFormatting>
  <conditionalFormatting sqref="BI535">
    <cfRule type="expression" dxfId="3528" priority="3529">
      <formula>BI535=""</formula>
    </cfRule>
  </conditionalFormatting>
  <conditionalFormatting sqref="AY536:BA536">
    <cfRule type="expression" dxfId="3527" priority="3528">
      <formula>BI535=""</formula>
    </cfRule>
  </conditionalFormatting>
  <conditionalFormatting sqref="BI536">
    <cfRule type="expression" dxfId="3526" priority="3527">
      <formula>BI535=""</formula>
    </cfRule>
  </conditionalFormatting>
  <conditionalFormatting sqref="BB536:BH536">
    <cfRule type="expression" dxfId="3525" priority="3526">
      <formula>BI535=""</formula>
    </cfRule>
  </conditionalFormatting>
  <conditionalFormatting sqref="C538:M538">
    <cfRule type="expression" dxfId="3524" priority="3519">
      <formula>M544=""</formula>
    </cfRule>
    <cfRule type="expression" dxfId="3523" priority="3520">
      <formula>M544=6</formula>
    </cfRule>
    <cfRule type="expression" dxfId="3522" priority="3521">
      <formula>M544=5</formula>
    </cfRule>
    <cfRule type="expression" dxfId="3521" priority="3522">
      <formula>M544=4</formula>
    </cfRule>
    <cfRule type="expression" dxfId="3520" priority="3523">
      <formula>M544=3</formula>
    </cfRule>
    <cfRule type="expression" dxfId="3519" priority="3524">
      <formula>M544=2</formula>
    </cfRule>
    <cfRule type="expression" dxfId="3518" priority="3525">
      <formula>M544=1</formula>
    </cfRule>
  </conditionalFormatting>
  <conditionalFormatting sqref="C539:E539">
    <cfRule type="expression" dxfId="3517" priority="3518">
      <formula>M545=""</formula>
    </cfRule>
  </conditionalFormatting>
  <conditionalFormatting sqref="C540:D540">
    <cfRule type="expression" dxfId="3516" priority="3517">
      <formula>M545=""</formula>
    </cfRule>
  </conditionalFormatting>
  <conditionalFormatting sqref="E540">
    <cfRule type="expression" dxfId="3515" priority="3516">
      <formula>M545=""</formula>
    </cfRule>
  </conditionalFormatting>
  <conditionalFormatting sqref="F539:L539">
    <cfRule type="expression" dxfId="3514" priority="3515">
      <formula>M545=""</formula>
    </cfRule>
  </conditionalFormatting>
  <conditionalFormatting sqref="M539:M542">
    <cfRule type="expression" dxfId="3513" priority="3514">
      <formula>M545=""</formula>
    </cfRule>
  </conditionalFormatting>
  <conditionalFormatting sqref="C541:F541">
    <cfRule type="expression" dxfId="3512" priority="3513">
      <formula>M545=""</formula>
    </cfRule>
  </conditionalFormatting>
  <conditionalFormatting sqref="G541">
    <cfRule type="expression" dxfId="3511" priority="3512">
      <formula>M545=""</formula>
    </cfRule>
  </conditionalFormatting>
  <conditionalFormatting sqref="C542:F542">
    <cfRule type="expression" dxfId="3510" priority="3511">
      <formula>M545=""</formula>
    </cfRule>
  </conditionalFormatting>
  <conditionalFormatting sqref="G542">
    <cfRule type="expression" dxfId="3509" priority="3510">
      <formula>M545=""</formula>
    </cfRule>
  </conditionalFormatting>
  <conditionalFormatting sqref="C543:G543">
    <cfRule type="expression" dxfId="3508" priority="3509">
      <formula>M545=""</formula>
    </cfRule>
  </conditionalFormatting>
  <conditionalFormatting sqref="M543">
    <cfRule type="expression" dxfId="3507" priority="3508">
      <formula>M545=""</formula>
    </cfRule>
  </conditionalFormatting>
  <conditionalFormatting sqref="C544:E544">
    <cfRule type="expression" dxfId="3506" priority="3507">
      <formula>M545=""</formula>
    </cfRule>
  </conditionalFormatting>
  <conditionalFormatting sqref="M544">
    <cfRule type="expression" dxfId="3505" priority="3506">
      <formula>M545=""</formula>
    </cfRule>
  </conditionalFormatting>
  <conditionalFormatting sqref="C545:E545">
    <cfRule type="expression" dxfId="3504" priority="3505">
      <formula>M545=""</formula>
    </cfRule>
  </conditionalFormatting>
  <conditionalFormatting sqref="M545">
    <cfRule type="expression" dxfId="3503" priority="3504">
      <formula>M545=""</formula>
    </cfRule>
  </conditionalFormatting>
  <conditionalFormatting sqref="C546:E546">
    <cfRule type="expression" dxfId="3502" priority="3503">
      <formula>M545=""</formula>
    </cfRule>
  </conditionalFormatting>
  <conditionalFormatting sqref="M546">
    <cfRule type="expression" dxfId="3501" priority="3502">
      <formula>M545=""</formula>
    </cfRule>
  </conditionalFormatting>
  <conditionalFormatting sqref="F546:L546">
    <cfRule type="expression" dxfId="3500" priority="3501">
      <formula>M545=""</formula>
    </cfRule>
  </conditionalFormatting>
  <conditionalFormatting sqref="O538:Y538">
    <cfRule type="expression" dxfId="3499" priority="3494">
      <formula>Y544=""</formula>
    </cfRule>
    <cfRule type="expression" dxfId="3498" priority="3495">
      <formula>Y544=6</formula>
    </cfRule>
    <cfRule type="expression" dxfId="3497" priority="3496">
      <formula>Y544=5</formula>
    </cfRule>
    <cfRule type="expression" dxfId="3496" priority="3497">
      <formula>Y544=4</formula>
    </cfRule>
    <cfRule type="expression" dxfId="3495" priority="3498">
      <formula>Y544=3</formula>
    </cfRule>
    <cfRule type="expression" dxfId="3494" priority="3499">
      <formula>Y544=2</formula>
    </cfRule>
    <cfRule type="expression" dxfId="3493" priority="3500">
      <formula>Y544=1</formula>
    </cfRule>
  </conditionalFormatting>
  <conditionalFormatting sqref="O539:Q539">
    <cfRule type="expression" dxfId="3492" priority="3493">
      <formula>Y545=""</formula>
    </cfRule>
  </conditionalFormatting>
  <conditionalFormatting sqref="O540:P540">
    <cfRule type="expression" dxfId="3491" priority="3492">
      <formula>Y545=""</formula>
    </cfRule>
  </conditionalFormatting>
  <conditionalFormatting sqref="Q540">
    <cfRule type="expression" dxfId="3490" priority="3491">
      <formula>Y545=""</formula>
    </cfRule>
  </conditionalFormatting>
  <conditionalFormatting sqref="R539:X539">
    <cfRule type="expression" dxfId="3489" priority="3490">
      <formula>Y545=""</formula>
    </cfRule>
  </conditionalFormatting>
  <conditionalFormatting sqref="Y539:Y542">
    <cfRule type="expression" dxfId="3488" priority="3489">
      <formula>Y545=""</formula>
    </cfRule>
  </conditionalFormatting>
  <conditionalFormatting sqref="O541:R541">
    <cfRule type="expression" dxfId="3487" priority="3488">
      <formula>Y545=""</formula>
    </cfRule>
  </conditionalFormatting>
  <conditionalFormatting sqref="S541">
    <cfRule type="expression" dxfId="3486" priority="3487">
      <formula>Y545=""</formula>
    </cfRule>
  </conditionalFormatting>
  <conditionalFormatting sqref="O542:R542">
    <cfRule type="expression" dxfId="3485" priority="3486">
      <formula>Y545=""</formula>
    </cfRule>
  </conditionalFormatting>
  <conditionalFormatting sqref="S542">
    <cfRule type="expression" dxfId="3484" priority="3485">
      <formula>Y545=""</formula>
    </cfRule>
  </conditionalFormatting>
  <conditionalFormatting sqref="O543:S543">
    <cfRule type="expression" dxfId="3483" priority="3484">
      <formula>Y545=""</formula>
    </cfRule>
  </conditionalFormatting>
  <conditionalFormatting sqref="Y543">
    <cfRule type="expression" dxfId="3482" priority="3483">
      <formula>Y545=""</formula>
    </cfRule>
  </conditionalFormatting>
  <conditionalFormatting sqref="O544:Q544">
    <cfRule type="expression" dxfId="3481" priority="3482">
      <formula>Y545=""</formula>
    </cfRule>
  </conditionalFormatting>
  <conditionalFormatting sqref="Y544">
    <cfRule type="expression" dxfId="3480" priority="3481">
      <formula>Y545=""</formula>
    </cfRule>
  </conditionalFormatting>
  <conditionalFormatting sqref="O545:Q545">
    <cfRule type="expression" dxfId="3479" priority="3480">
      <formula>Y545=""</formula>
    </cfRule>
  </conditionalFormatting>
  <conditionalFormatting sqref="Y545">
    <cfRule type="expression" dxfId="3478" priority="3479">
      <formula>Y545=""</formula>
    </cfRule>
  </conditionalFormatting>
  <conditionalFormatting sqref="O546:Q546">
    <cfRule type="expression" dxfId="3477" priority="3478">
      <formula>Y545=""</formula>
    </cfRule>
  </conditionalFormatting>
  <conditionalFormatting sqref="Y546">
    <cfRule type="expression" dxfId="3476" priority="3477">
      <formula>Y545=""</formula>
    </cfRule>
  </conditionalFormatting>
  <conditionalFormatting sqref="R546:X546">
    <cfRule type="expression" dxfId="3475" priority="3476">
      <formula>Y545=""</formula>
    </cfRule>
  </conditionalFormatting>
  <conditionalFormatting sqref="AA538:AK538">
    <cfRule type="expression" dxfId="3474" priority="3469">
      <formula>AK544=""</formula>
    </cfRule>
    <cfRule type="expression" dxfId="3473" priority="3470">
      <formula>AK544=6</formula>
    </cfRule>
    <cfRule type="expression" dxfId="3472" priority="3471">
      <formula>AK544=5</formula>
    </cfRule>
    <cfRule type="expression" dxfId="3471" priority="3472">
      <formula>AK544=4</formula>
    </cfRule>
    <cfRule type="expression" dxfId="3470" priority="3473">
      <formula>AK544=3</formula>
    </cfRule>
    <cfRule type="expression" dxfId="3469" priority="3474">
      <formula>AK544=2</formula>
    </cfRule>
    <cfRule type="expression" dxfId="3468" priority="3475">
      <formula>AK544=1</formula>
    </cfRule>
  </conditionalFormatting>
  <conditionalFormatting sqref="AA539:AC539">
    <cfRule type="expression" dxfId="3467" priority="3468">
      <formula>AK545=""</formula>
    </cfRule>
  </conditionalFormatting>
  <conditionalFormatting sqref="AA540:AB540">
    <cfRule type="expression" dxfId="3466" priority="3467">
      <formula>AK545=""</formula>
    </cfRule>
  </conditionalFormatting>
  <conditionalFormatting sqref="AC540">
    <cfRule type="expression" dxfId="3465" priority="3466">
      <formula>AK545=""</formula>
    </cfRule>
  </conditionalFormatting>
  <conditionalFormatting sqref="AD539:AJ539">
    <cfRule type="expression" dxfId="3464" priority="3465">
      <formula>AK545=""</formula>
    </cfRule>
  </conditionalFormatting>
  <conditionalFormatting sqref="AK539:AK542">
    <cfRule type="expression" dxfId="3463" priority="3464">
      <formula>AK545=""</formula>
    </cfRule>
  </conditionalFormatting>
  <conditionalFormatting sqref="AA541:AD541">
    <cfRule type="expression" dxfId="3462" priority="3463">
      <formula>AK545=""</formula>
    </cfRule>
  </conditionalFormatting>
  <conditionalFormatting sqref="AE541">
    <cfRule type="expression" dxfId="3461" priority="3462">
      <formula>AK545=""</formula>
    </cfRule>
  </conditionalFormatting>
  <conditionalFormatting sqref="AA542:AD542">
    <cfRule type="expression" dxfId="3460" priority="3461">
      <formula>AK545=""</formula>
    </cfRule>
  </conditionalFormatting>
  <conditionalFormatting sqref="AE542">
    <cfRule type="expression" dxfId="3459" priority="3460">
      <formula>AK545=""</formula>
    </cfRule>
  </conditionalFormatting>
  <conditionalFormatting sqref="AA543:AE543">
    <cfRule type="expression" dxfId="3458" priority="3459">
      <formula>AK545=""</formula>
    </cfRule>
  </conditionalFormatting>
  <conditionalFormatting sqref="AK543">
    <cfRule type="expression" dxfId="3457" priority="3458">
      <formula>AK545=""</formula>
    </cfRule>
  </conditionalFormatting>
  <conditionalFormatting sqref="AA544:AC544">
    <cfRule type="expression" dxfId="3456" priority="3457">
      <formula>AK545=""</formula>
    </cfRule>
  </conditionalFormatting>
  <conditionalFormatting sqref="AK544">
    <cfRule type="expression" dxfId="3455" priority="3456">
      <formula>AK545=""</formula>
    </cfRule>
  </conditionalFormatting>
  <conditionalFormatting sqref="AA545:AC545">
    <cfRule type="expression" dxfId="3454" priority="3455">
      <formula>AK545=""</formula>
    </cfRule>
  </conditionalFormatting>
  <conditionalFormatting sqref="AK545">
    <cfRule type="expression" dxfId="3453" priority="3454">
      <formula>AK545=""</formula>
    </cfRule>
  </conditionalFormatting>
  <conditionalFormatting sqref="AA546:AC546">
    <cfRule type="expression" dxfId="3452" priority="3453">
      <formula>AK545=""</formula>
    </cfRule>
  </conditionalFormatting>
  <conditionalFormatting sqref="AK546">
    <cfRule type="expression" dxfId="3451" priority="3452">
      <formula>AK545=""</formula>
    </cfRule>
  </conditionalFormatting>
  <conditionalFormatting sqref="AD546:AJ546">
    <cfRule type="expression" dxfId="3450" priority="3451">
      <formula>AK545=""</formula>
    </cfRule>
  </conditionalFormatting>
  <conditionalFormatting sqref="AM538:AW538">
    <cfRule type="expression" dxfId="3449" priority="3444">
      <formula>AW544=""</formula>
    </cfRule>
    <cfRule type="expression" dxfId="3448" priority="3445">
      <formula>AW544=6</formula>
    </cfRule>
    <cfRule type="expression" dxfId="3447" priority="3446">
      <formula>AW544=5</formula>
    </cfRule>
    <cfRule type="expression" dxfId="3446" priority="3447">
      <formula>AW544=4</formula>
    </cfRule>
    <cfRule type="expression" dxfId="3445" priority="3448">
      <formula>AW544=3</formula>
    </cfRule>
    <cfRule type="expression" dxfId="3444" priority="3449">
      <formula>AW544=2</formula>
    </cfRule>
    <cfRule type="expression" dxfId="3443" priority="3450">
      <formula>AW544=1</formula>
    </cfRule>
  </conditionalFormatting>
  <conditionalFormatting sqref="AM539:AO539">
    <cfRule type="expression" dxfId="3442" priority="3443">
      <formula>AW545=""</formula>
    </cfRule>
  </conditionalFormatting>
  <conditionalFormatting sqref="AM540:AN540">
    <cfRule type="expression" dxfId="3441" priority="3442">
      <formula>AW545=""</formula>
    </cfRule>
  </conditionalFormatting>
  <conditionalFormatting sqref="AO540">
    <cfRule type="expression" dxfId="3440" priority="3441">
      <formula>AW545=""</formula>
    </cfRule>
  </conditionalFormatting>
  <conditionalFormatting sqref="AP539:AV539">
    <cfRule type="expression" dxfId="3439" priority="3440">
      <formula>AW545=""</formula>
    </cfRule>
  </conditionalFormatting>
  <conditionalFormatting sqref="AW539:AW542">
    <cfRule type="expression" dxfId="3438" priority="3439">
      <formula>AW545=""</formula>
    </cfRule>
  </conditionalFormatting>
  <conditionalFormatting sqref="AM541:AP541">
    <cfRule type="expression" dxfId="3437" priority="3438">
      <formula>AW545=""</formula>
    </cfRule>
  </conditionalFormatting>
  <conditionalFormatting sqref="AQ541">
    <cfRule type="expression" dxfId="3436" priority="3437">
      <formula>AW545=""</formula>
    </cfRule>
  </conditionalFormatting>
  <conditionalFormatting sqref="AM542:AP542">
    <cfRule type="expression" dxfId="3435" priority="3436">
      <formula>AW545=""</formula>
    </cfRule>
  </conditionalFormatting>
  <conditionalFormatting sqref="AQ542">
    <cfRule type="expression" dxfId="3434" priority="3435">
      <formula>AW545=""</formula>
    </cfRule>
  </conditionalFormatting>
  <conditionalFormatting sqref="AM543:AQ543">
    <cfRule type="expression" dxfId="3433" priority="3434">
      <formula>AW545=""</formula>
    </cfRule>
  </conditionalFormatting>
  <conditionalFormatting sqref="AW543">
    <cfRule type="expression" dxfId="3432" priority="3433">
      <formula>AW545=""</formula>
    </cfRule>
  </conditionalFormatting>
  <conditionalFormatting sqref="AM544:AO544">
    <cfRule type="expression" dxfId="3431" priority="3432">
      <formula>AW545=""</formula>
    </cfRule>
  </conditionalFormatting>
  <conditionalFormatting sqref="AW544">
    <cfRule type="expression" dxfId="3430" priority="3431">
      <formula>AW545=""</formula>
    </cfRule>
  </conditionalFormatting>
  <conditionalFormatting sqref="AM545:AO545">
    <cfRule type="expression" dxfId="3429" priority="3430">
      <formula>AW545=""</formula>
    </cfRule>
  </conditionalFormatting>
  <conditionalFormatting sqref="AW545">
    <cfRule type="expression" dxfId="3428" priority="3429">
      <formula>AW545=""</formula>
    </cfRule>
  </conditionalFormatting>
  <conditionalFormatting sqref="AM546:AO546">
    <cfRule type="expression" dxfId="3427" priority="3428">
      <formula>AW545=""</formula>
    </cfRule>
  </conditionalFormatting>
  <conditionalFormatting sqref="AW546">
    <cfRule type="expression" dxfId="3426" priority="3427">
      <formula>AW545=""</formula>
    </cfRule>
  </conditionalFormatting>
  <conditionalFormatting sqref="AP546:AV546">
    <cfRule type="expression" dxfId="3425" priority="3426">
      <formula>AW545=""</formula>
    </cfRule>
  </conditionalFormatting>
  <conditionalFormatting sqref="AY538:BI538">
    <cfRule type="expression" dxfId="3424" priority="3419">
      <formula>BI544=""</formula>
    </cfRule>
    <cfRule type="expression" dxfId="3423" priority="3420">
      <formula>BI544=6</formula>
    </cfRule>
    <cfRule type="expression" dxfId="3422" priority="3421">
      <formula>BI544=5</formula>
    </cfRule>
    <cfRule type="expression" dxfId="3421" priority="3422">
      <formula>BI544=4</formula>
    </cfRule>
    <cfRule type="expression" dxfId="3420" priority="3423">
      <formula>BI544=3</formula>
    </cfRule>
    <cfRule type="expression" dxfId="3419" priority="3424">
      <formula>BI544=2</formula>
    </cfRule>
    <cfRule type="expression" dxfId="3418" priority="3425">
      <formula>BI544=1</formula>
    </cfRule>
  </conditionalFormatting>
  <conditionalFormatting sqref="AY539:BA539">
    <cfRule type="expression" dxfId="3417" priority="3418">
      <formula>BI545=""</formula>
    </cfRule>
  </conditionalFormatting>
  <conditionalFormatting sqref="AY540:AZ540">
    <cfRule type="expression" dxfId="3416" priority="3417">
      <formula>BI545=""</formula>
    </cfRule>
  </conditionalFormatting>
  <conditionalFormatting sqref="BA540">
    <cfRule type="expression" dxfId="3415" priority="3416">
      <formula>BI545=""</formula>
    </cfRule>
  </conditionalFormatting>
  <conditionalFormatting sqref="BB539:BH539">
    <cfRule type="expression" dxfId="3414" priority="3415">
      <formula>BI545=""</formula>
    </cfRule>
  </conditionalFormatting>
  <conditionalFormatting sqref="BI539:BI542">
    <cfRule type="expression" dxfId="3413" priority="3414">
      <formula>BI545=""</formula>
    </cfRule>
  </conditionalFormatting>
  <conditionalFormatting sqref="AY541:BB541">
    <cfRule type="expression" dxfId="3412" priority="3413">
      <formula>BI545=""</formula>
    </cfRule>
  </conditionalFormatting>
  <conditionalFormatting sqref="BC541">
    <cfRule type="expression" dxfId="3411" priority="3412">
      <formula>BI545=""</formula>
    </cfRule>
  </conditionalFormatting>
  <conditionalFormatting sqref="AY542:BB542">
    <cfRule type="expression" dxfId="3410" priority="3411">
      <formula>BI545=""</formula>
    </cfRule>
  </conditionalFormatting>
  <conditionalFormatting sqref="BC542">
    <cfRule type="expression" dxfId="3409" priority="3410">
      <formula>BI545=""</formula>
    </cfRule>
  </conditionalFormatting>
  <conditionalFormatting sqref="AY543:BC543">
    <cfRule type="expression" dxfId="3408" priority="3409">
      <formula>BI545=""</formula>
    </cfRule>
  </conditionalFormatting>
  <conditionalFormatting sqref="BI543">
    <cfRule type="expression" dxfId="3407" priority="3408">
      <formula>BI545=""</formula>
    </cfRule>
  </conditionalFormatting>
  <conditionalFormatting sqref="AY544:BA544">
    <cfRule type="expression" dxfId="3406" priority="3407">
      <formula>BI545=""</formula>
    </cfRule>
  </conditionalFormatting>
  <conditionalFormatting sqref="BI544">
    <cfRule type="expression" dxfId="3405" priority="3406">
      <formula>BI545=""</formula>
    </cfRule>
  </conditionalFormatting>
  <conditionalFormatting sqref="AY545:BA545">
    <cfRule type="expression" dxfId="3404" priority="3405">
      <formula>BI545=""</formula>
    </cfRule>
  </conditionalFormatting>
  <conditionalFormatting sqref="BI545">
    <cfRule type="expression" dxfId="3403" priority="3404">
      <formula>BI545=""</formula>
    </cfRule>
  </conditionalFormatting>
  <conditionalFormatting sqref="AY546:BA546">
    <cfRule type="expression" dxfId="3402" priority="3403">
      <formula>BI545=""</formula>
    </cfRule>
  </conditionalFormatting>
  <conditionalFormatting sqref="BI546">
    <cfRule type="expression" dxfId="3401" priority="3402">
      <formula>BI545=""</formula>
    </cfRule>
  </conditionalFormatting>
  <conditionalFormatting sqref="BB546:BH546">
    <cfRule type="expression" dxfId="3400" priority="3401">
      <formula>BI545=""</formula>
    </cfRule>
  </conditionalFormatting>
  <conditionalFormatting sqref="C548:M548">
    <cfRule type="expression" dxfId="3399" priority="3394">
      <formula>M554=""</formula>
    </cfRule>
    <cfRule type="expression" dxfId="3398" priority="3395">
      <formula>M554=6</formula>
    </cfRule>
    <cfRule type="expression" dxfId="3397" priority="3396">
      <formula>M554=5</formula>
    </cfRule>
    <cfRule type="expression" dxfId="3396" priority="3397">
      <formula>M554=4</formula>
    </cfRule>
    <cfRule type="expression" dxfId="3395" priority="3398">
      <formula>M554=3</formula>
    </cfRule>
    <cfRule type="expression" dxfId="3394" priority="3399">
      <formula>M554=2</formula>
    </cfRule>
    <cfRule type="expression" dxfId="3393" priority="3400">
      <formula>M554=1</formula>
    </cfRule>
  </conditionalFormatting>
  <conditionalFormatting sqref="C549:E549">
    <cfRule type="expression" dxfId="3392" priority="3393">
      <formula>M555=""</formula>
    </cfRule>
  </conditionalFormatting>
  <conditionalFormatting sqref="C550:D550">
    <cfRule type="expression" dxfId="3391" priority="3392">
      <formula>M555=""</formula>
    </cfRule>
  </conditionalFormatting>
  <conditionalFormatting sqref="E550">
    <cfRule type="expression" dxfId="3390" priority="3391">
      <formula>M555=""</formula>
    </cfRule>
  </conditionalFormatting>
  <conditionalFormatting sqref="F549:L549">
    <cfRule type="expression" dxfId="3389" priority="3390">
      <formula>M555=""</formula>
    </cfRule>
  </conditionalFormatting>
  <conditionalFormatting sqref="M549:M552">
    <cfRule type="expression" dxfId="3388" priority="3389">
      <formula>M555=""</formula>
    </cfRule>
  </conditionalFormatting>
  <conditionalFormatting sqref="C551:F551">
    <cfRule type="expression" dxfId="3387" priority="3388">
      <formula>M555=""</formula>
    </cfRule>
  </conditionalFormatting>
  <conditionalFormatting sqref="G551">
    <cfRule type="expression" dxfId="3386" priority="3387">
      <formula>M555=""</formula>
    </cfRule>
  </conditionalFormatting>
  <conditionalFormatting sqref="C552:F552">
    <cfRule type="expression" dxfId="3385" priority="3386">
      <formula>M555=""</formula>
    </cfRule>
  </conditionalFormatting>
  <conditionalFormatting sqref="G552">
    <cfRule type="expression" dxfId="3384" priority="3385">
      <formula>M555=""</formula>
    </cfRule>
  </conditionalFormatting>
  <conditionalFormatting sqref="C553:G553">
    <cfRule type="expression" dxfId="3383" priority="3384">
      <formula>M555=""</formula>
    </cfRule>
  </conditionalFormatting>
  <conditionalFormatting sqref="M553">
    <cfRule type="expression" dxfId="3382" priority="3383">
      <formula>M555=""</formula>
    </cfRule>
  </conditionalFormatting>
  <conditionalFormatting sqref="C554:E554">
    <cfRule type="expression" dxfId="3381" priority="3382">
      <formula>M555=""</formula>
    </cfRule>
  </conditionalFormatting>
  <conditionalFormatting sqref="M554">
    <cfRule type="expression" dxfId="3380" priority="3381">
      <formula>M555=""</formula>
    </cfRule>
  </conditionalFormatting>
  <conditionalFormatting sqref="C555:E555">
    <cfRule type="expression" dxfId="3379" priority="3380">
      <formula>M555=""</formula>
    </cfRule>
  </conditionalFormatting>
  <conditionalFormatting sqref="M555">
    <cfRule type="expression" dxfId="3378" priority="3379">
      <formula>M555=""</formula>
    </cfRule>
  </conditionalFormatting>
  <conditionalFormatting sqref="C556:E556">
    <cfRule type="expression" dxfId="3377" priority="3378">
      <formula>M555=""</formula>
    </cfRule>
  </conditionalFormatting>
  <conditionalFormatting sqref="M556">
    <cfRule type="expression" dxfId="3376" priority="3377">
      <formula>M555=""</formula>
    </cfRule>
  </conditionalFormatting>
  <conditionalFormatting sqref="F556:L556">
    <cfRule type="expression" dxfId="3375" priority="3376">
      <formula>M555=""</formula>
    </cfRule>
  </conditionalFormatting>
  <conditionalFormatting sqref="C558:M558">
    <cfRule type="expression" dxfId="3374" priority="3369">
      <formula>M564=""</formula>
    </cfRule>
    <cfRule type="expression" dxfId="3373" priority="3370">
      <formula>M564=6</formula>
    </cfRule>
    <cfRule type="expression" dxfId="3372" priority="3371">
      <formula>M564=5</formula>
    </cfRule>
    <cfRule type="expression" dxfId="3371" priority="3372">
      <formula>M564=4</formula>
    </cfRule>
    <cfRule type="expression" dxfId="3370" priority="3373">
      <formula>M564=3</formula>
    </cfRule>
    <cfRule type="expression" dxfId="3369" priority="3374">
      <formula>M564=2</formula>
    </cfRule>
    <cfRule type="expression" dxfId="3368" priority="3375">
      <formula>M564=1</formula>
    </cfRule>
  </conditionalFormatting>
  <conditionalFormatting sqref="C559:E559">
    <cfRule type="expression" dxfId="3367" priority="3368">
      <formula>M565=""</formula>
    </cfRule>
  </conditionalFormatting>
  <conditionalFormatting sqref="C560:D560">
    <cfRule type="expression" dxfId="3366" priority="3367">
      <formula>M565=""</formula>
    </cfRule>
  </conditionalFormatting>
  <conditionalFormatting sqref="E560">
    <cfRule type="expression" dxfId="3365" priority="3366">
      <formula>M565=""</formula>
    </cfRule>
  </conditionalFormatting>
  <conditionalFormatting sqref="F559:L559">
    <cfRule type="expression" dxfId="3364" priority="3365">
      <formula>M565=""</formula>
    </cfRule>
  </conditionalFormatting>
  <conditionalFormatting sqref="M559:M562">
    <cfRule type="expression" dxfId="3363" priority="3364">
      <formula>M565=""</formula>
    </cfRule>
  </conditionalFormatting>
  <conditionalFormatting sqref="C561:F561">
    <cfRule type="expression" dxfId="3362" priority="3363">
      <formula>M565=""</formula>
    </cfRule>
  </conditionalFormatting>
  <conditionalFormatting sqref="G561">
    <cfRule type="expression" dxfId="3361" priority="3362">
      <formula>M565=""</formula>
    </cfRule>
  </conditionalFormatting>
  <conditionalFormatting sqref="C562:F562">
    <cfRule type="expression" dxfId="3360" priority="3361">
      <formula>M565=""</formula>
    </cfRule>
  </conditionalFormatting>
  <conditionalFormatting sqref="G562">
    <cfRule type="expression" dxfId="3359" priority="3360">
      <formula>M565=""</formula>
    </cfRule>
  </conditionalFormatting>
  <conditionalFormatting sqref="C563:G563">
    <cfRule type="expression" dxfId="3358" priority="3359">
      <formula>M565=""</formula>
    </cfRule>
  </conditionalFormatting>
  <conditionalFormatting sqref="M563">
    <cfRule type="expression" dxfId="3357" priority="3358">
      <formula>M565=""</formula>
    </cfRule>
  </conditionalFormatting>
  <conditionalFormatting sqref="C564:E564">
    <cfRule type="expression" dxfId="3356" priority="3357">
      <formula>M565=""</formula>
    </cfRule>
  </conditionalFormatting>
  <conditionalFormatting sqref="M564">
    <cfRule type="expression" dxfId="3355" priority="3356">
      <formula>M565=""</formula>
    </cfRule>
  </conditionalFormatting>
  <conditionalFormatting sqref="C565:E565">
    <cfRule type="expression" dxfId="3354" priority="3355">
      <formula>M565=""</formula>
    </cfRule>
  </conditionalFormatting>
  <conditionalFormatting sqref="M565">
    <cfRule type="expression" dxfId="3353" priority="3354">
      <formula>M565=""</formula>
    </cfRule>
  </conditionalFormatting>
  <conditionalFormatting sqref="C566:E566">
    <cfRule type="expression" dxfId="3352" priority="3353">
      <formula>M565=""</formula>
    </cfRule>
  </conditionalFormatting>
  <conditionalFormatting sqref="M566">
    <cfRule type="expression" dxfId="3351" priority="3352">
      <formula>M565=""</formula>
    </cfRule>
  </conditionalFormatting>
  <conditionalFormatting sqref="F566:L566">
    <cfRule type="expression" dxfId="3350" priority="3351">
      <formula>M565=""</formula>
    </cfRule>
  </conditionalFormatting>
  <conditionalFormatting sqref="C568:M568">
    <cfRule type="expression" dxfId="3349" priority="3344">
      <formula>M574=""</formula>
    </cfRule>
    <cfRule type="expression" dxfId="3348" priority="3345">
      <formula>M574=6</formula>
    </cfRule>
    <cfRule type="expression" dxfId="3347" priority="3346">
      <formula>M574=5</formula>
    </cfRule>
    <cfRule type="expression" dxfId="3346" priority="3347">
      <formula>M574=4</formula>
    </cfRule>
    <cfRule type="expression" dxfId="3345" priority="3348">
      <formula>M574=3</formula>
    </cfRule>
    <cfRule type="expression" dxfId="3344" priority="3349">
      <formula>M574=2</formula>
    </cfRule>
    <cfRule type="expression" dxfId="3343" priority="3350">
      <formula>M574=1</formula>
    </cfRule>
  </conditionalFormatting>
  <conditionalFormatting sqref="C569:E569">
    <cfRule type="expression" dxfId="3342" priority="3343">
      <formula>M575=""</formula>
    </cfRule>
  </conditionalFormatting>
  <conditionalFormatting sqref="C570:D570">
    <cfRule type="expression" dxfId="3341" priority="3342">
      <formula>M575=""</formula>
    </cfRule>
  </conditionalFormatting>
  <conditionalFormatting sqref="E570">
    <cfRule type="expression" dxfId="3340" priority="3341">
      <formula>M575=""</formula>
    </cfRule>
  </conditionalFormatting>
  <conditionalFormatting sqref="F569:L569">
    <cfRule type="expression" dxfId="3339" priority="3340">
      <formula>M575=""</formula>
    </cfRule>
  </conditionalFormatting>
  <conditionalFormatting sqref="M569:M572">
    <cfRule type="expression" dxfId="3338" priority="3339">
      <formula>M575=""</formula>
    </cfRule>
  </conditionalFormatting>
  <conditionalFormatting sqref="C571:F571">
    <cfRule type="expression" dxfId="3337" priority="3338">
      <formula>M575=""</formula>
    </cfRule>
  </conditionalFormatting>
  <conditionalFormatting sqref="G571">
    <cfRule type="expression" dxfId="3336" priority="3337">
      <formula>M575=""</formula>
    </cfRule>
  </conditionalFormatting>
  <conditionalFormatting sqref="C572:F572">
    <cfRule type="expression" dxfId="3335" priority="3336">
      <formula>M575=""</formula>
    </cfRule>
  </conditionalFormatting>
  <conditionalFormatting sqref="G572">
    <cfRule type="expression" dxfId="3334" priority="3335">
      <formula>M575=""</formula>
    </cfRule>
  </conditionalFormatting>
  <conditionalFormatting sqref="C573:G573">
    <cfRule type="expression" dxfId="3333" priority="3334">
      <formula>M575=""</formula>
    </cfRule>
  </conditionalFormatting>
  <conditionalFormatting sqref="M573">
    <cfRule type="expression" dxfId="3332" priority="3333">
      <formula>M575=""</formula>
    </cfRule>
  </conditionalFormatting>
  <conditionalFormatting sqref="C574:E574">
    <cfRule type="expression" dxfId="3331" priority="3332">
      <formula>M575=""</formula>
    </cfRule>
  </conditionalFormatting>
  <conditionalFormatting sqref="M574">
    <cfRule type="expression" dxfId="3330" priority="3331">
      <formula>M575=""</formula>
    </cfRule>
  </conditionalFormatting>
  <conditionalFormatting sqref="C575:E575">
    <cfRule type="expression" dxfId="3329" priority="3330">
      <formula>M575=""</formula>
    </cfRule>
  </conditionalFormatting>
  <conditionalFormatting sqref="M575">
    <cfRule type="expression" dxfId="3328" priority="3329">
      <formula>M575=""</formula>
    </cfRule>
  </conditionalFormatting>
  <conditionalFormatting sqref="C576:E576">
    <cfRule type="expression" dxfId="3327" priority="3328">
      <formula>M575=""</formula>
    </cfRule>
  </conditionalFormatting>
  <conditionalFormatting sqref="M576">
    <cfRule type="expression" dxfId="3326" priority="3327">
      <formula>M575=""</formula>
    </cfRule>
  </conditionalFormatting>
  <conditionalFormatting sqref="F576:L576">
    <cfRule type="expression" dxfId="3325" priority="3326">
      <formula>M575=""</formula>
    </cfRule>
  </conditionalFormatting>
  <conditionalFormatting sqref="O548:Y548">
    <cfRule type="expression" dxfId="3324" priority="3319">
      <formula>Y554=""</formula>
    </cfRule>
    <cfRule type="expression" dxfId="3323" priority="3320">
      <formula>Y554=6</formula>
    </cfRule>
    <cfRule type="expression" dxfId="3322" priority="3321">
      <formula>Y554=5</formula>
    </cfRule>
    <cfRule type="expression" dxfId="3321" priority="3322">
      <formula>Y554=4</formula>
    </cfRule>
    <cfRule type="expression" dxfId="3320" priority="3323">
      <formula>Y554=3</formula>
    </cfRule>
    <cfRule type="expression" dxfId="3319" priority="3324">
      <formula>Y554=2</formula>
    </cfRule>
    <cfRule type="expression" dxfId="3318" priority="3325">
      <formula>Y554=1</formula>
    </cfRule>
  </conditionalFormatting>
  <conditionalFormatting sqref="O549:Q549">
    <cfRule type="expression" dxfId="3317" priority="3318">
      <formula>Y555=""</formula>
    </cfRule>
  </conditionalFormatting>
  <conditionalFormatting sqref="O550:P550">
    <cfRule type="expression" dxfId="3316" priority="3317">
      <formula>Y555=""</formula>
    </cfRule>
  </conditionalFormatting>
  <conditionalFormatting sqref="Q550">
    <cfRule type="expression" dxfId="3315" priority="3316">
      <formula>Y555=""</formula>
    </cfRule>
  </conditionalFormatting>
  <conditionalFormatting sqref="R549:X549">
    <cfRule type="expression" dxfId="3314" priority="3315">
      <formula>Y555=""</formula>
    </cfRule>
  </conditionalFormatting>
  <conditionalFormatting sqref="Y549:Y552">
    <cfRule type="expression" dxfId="3313" priority="3314">
      <formula>Y555=""</formula>
    </cfRule>
  </conditionalFormatting>
  <conditionalFormatting sqref="O551:R551">
    <cfRule type="expression" dxfId="3312" priority="3313">
      <formula>Y555=""</formula>
    </cfRule>
  </conditionalFormatting>
  <conditionalFormatting sqref="S551">
    <cfRule type="expression" dxfId="3311" priority="3312">
      <formula>Y555=""</formula>
    </cfRule>
  </conditionalFormatting>
  <conditionalFormatting sqref="O552:R552">
    <cfRule type="expression" dxfId="3310" priority="3311">
      <formula>Y555=""</formula>
    </cfRule>
  </conditionalFormatting>
  <conditionalFormatting sqref="S552">
    <cfRule type="expression" dxfId="3309" priority="3310">
      <formula>Y555=""</formula>
    </cfRule>
  </conditionalFormatting>
  <conditionalFormatting sqref="O553:S553">
    <cfRule type="expression" dxfId="3308" priority="3309">
      <formula>Y555=""</formula>
    </cfRule>
  </conditionalFormatting>
  <conditionalFormatting sqref="Y553">
    <cfRule type="expression" dxfId="3307" priority="3308">
      <formula>Y555=""</formula>
    </cfRule>
  </conditionalFormatting>
  <conditionalFormatting sqref="O554:Q554">
    <cfRule type="expression" dxfId="3306" priority="3307">
      <formula>Y555=""</formula>
    </cfRule>
  </conditionalFormatting>
  <conditionalFormatting sqref="Y554">
    <cfRule type="expression" dxfId="3305" priority="3306">
      <formula>Y555=""</formula>
    </cfRule>
  </conditionalFormatting>
  <conditionalFormatting sqref="O555:Q555">
    <cfRule type="expression" dxfId="3304" priority="3305">
      <formula>Y555=""</formula>
    </cfRule>
  </conditionalFormatting>
  <conditionalFormatting sqref="Y555">
    <cfRule type="expression" dxfId="3303" priority="3304">
      <formula>Y555=""</formula>
    </cfRule>
  </conditionalFormatting>
  <conditionalFormatting sqref="O556:Q556">
    <cfRule type="expression" dxfId="3302" priority="3303">
      <formula>Y555=""</formula>
    </cfRule>
  </conditionalFormatting>
  <conditionalFormatting sqref="Y556">
    <cfRule type="expression" dxfId="3301" priority="3302">
      <formula>Y555=""</formula>
    </cfRule>
  </conditionalFormatting>
  <conditionalFormatting sqref="R556:X556">
    <cfRule type="expression" dxfId="3300" priority="3301">
      <formula>Y555=""</formula>
    </cfRule>
  </conditionalFormatting>
  <conditionalFormatting sqref="AA548:AK548">
    <cfRule type="expression" dxfId="3299" priority="3294">
      <formula>AK554=""</formula>
    </cfRule>
    <cfRule type="expression" dxfId="3298" priority="3295">
      <formula>AK554=6</formula>
    </cfRule>
    <cfRule type="expression" dxfId="3297" priority="3296">
      <formula>AK554=5</formula>
    </cfRule>
    <cfRule type="expression" dxfId="3296" priority="3297">
      <formula>AK554=4</formula>
    </cfRule>
    <cfRule type="expression" dxfId="3295" priority="3298">
      <formula>AK554=3</formula>
    </cfRule>
    <cfRule type="expression" dxfId="3294" priority="3299">
      <formula>AK554=2</formula>
    </cfRule>
    <cfRule type="expression" dxfId="3293" priority="3300">
      <formula>AK554=1</formula>
    </cfRule>
  </conditionalFormatting>
  <conditionalFormatting sqref="AA549:AC549">
    <cfRule type="expression" dxfId="3292" priority="3293">
      <formula>AK555=""</formula>
    </cfRule>
  </conditionalFormatting>
  <conditionalFormatting sqref="AA550:AB550">
    <cfRule type="expression" dxfId="3291" priority="3292">
      <formula>AK555=""</formula>
    </cfRule>
  </conditionalFormatting>
  <conditionalFormatting sqref="AC550">
    <cfRule type="expression" dxfId="3290" priority="3291">
      <formula>AK555=""</formula>
    </cfRule>
  </conditionalFormatting>
  <conditionalFormatting sqref="AD549:AJ549">
    <cfRule type="expression" dxfId="3289" priority="3290">
      <formula>AK555=""</formula>
    </cfRule>
  </conditionalFormatting>
  <conditionalFormatting sqref="AK549:AK552">
    <cfRule type="expression" dxfId="3288" priority="3289">
      <formula>AK555=""</formula>
    </cfRule>
  </conditionalFormatting>
  <conditionalFormatting sqref="AA551:AD551">
    <cfRule type="expression" dxfId="3287" priority="3288">
      <formula>AK555=""</formula>
    </cfRule>
  </conditionalFormatting>
  <conditionalFormatting sqref="AE551">
    <cfRule type="expression" dxfId="3286" priority="3287">
      <formula>AK555=""</formula>
    </cfRule>
  </conditionalFormatting>
  <conditionalFormatting sqref="AA552:AD552">
    <cfRule type="expression" dxfId="3285" priority="3286">
      <formula>AK555=""</formula>
    </cfRule>
  </conditionalFormatting>
  <conditionalFormatting sqref="AE552">
    <cfRule type="expression" dxfId="3284" priority="3285">
      <formula>AK555=""</formula>
    </cfRule>
  </conditionalFormatting>
  <conditionalFormatting sqref="AA553:AE553">
    <cfRule type="expression" dxfId="3283" priority="3284">
      <formula>AK555=""</formula>
    </cfRule>
  </conditionalFormatting>
  <conditionalFormatting sqref="AK553">
    <cfRule type="expression" dxfId="3282" priority="3283">
      <formula>AK555=""</formula>
    </cfRule>
  </conditionalFormatting>
  <conditionalFormatting sqref="AA554:AC554">
    <cfRule type="expression" dxfId="3281" priority="3282">
      <formula>AK555=""</formula>
    </cfRule>
  </conditionalFormatting>
  <conditionalFormatting sqref="AK554">
    <cfRule type="expression" dxfId="3280" priority="3281">
      <formula>AK555=""</formula>
    </cfRule>
  </conditionalFormatting>
  <conditionalFormatting sqref="AA555:AC555">
    <cfRule type="expression" dxfId="3279" priority="3280">
      <formula>AK555=""</formula>
    </cfRule>
  </conditionalFormatting>
  <conditionalFormatting sqref="AK555">
    <cfRule type="expression" dxfId="3278" priority="3279">
      <formula>AK555=""</formula>
    </cfRule>
  </conditionalFormatting>
  <conditionalFormatting sqref="AA556:AC556">
    <cfRule type="expression" dxfId="3277" priority="3278">
      <formula>AK555=""</formula>
    </cfRule>
  </conditionalFormatting>
  <conditionalFormatting sqref="AK556">
    <cfRule type="expression" dxfId="3276" priority="3277">
      <formula>AK555=""</formula>
    </cfRule>
  </conditionalFormatting>
  <conditionalFormatting sqref="AD556:AJ556">
    <cfRule type="expression" dxfId="3275" priority="3276">
      <formula>AK555=""</formula>
    </cfRule>
  </conditionalFormatting>
  <conditionalFormatting sqref="AM548:AW548">
    <cfRule type="expression" dxfId="3274" priority="3269">
      <formula>AW554=""</formula>
    </cfRule>
    <cfRule type="expression" dxfId="3273" priority="3270">
      <formula>AW554=6</formula>
    </cfRule>
    <cfRule type="expression" dxfId="3272" priority="3271">
      <formula>AW554=5</formula>
    </cfRule>
    <cfRule type="expression" dxfId="3271" priority="3272">
      <formula>AW554=4</formula>
    </cfRule>
    <cfRule type="expression" dxfId="3270" priority="3273">
      <formula>AW554=3</formula>
    </cfRule>
    <cfRule type="expression" dxfId="3269" priority="3274">
      <formula>AW554=2</formula>
    </cfRule>
    <cfRule type="expression" dxfId="3268" priority="3275">
      <formula>AW554=1</formula>
    </cfRule>
  </conditionalFormatting>
  <conditionalFormatting sqref="AM549:AO549">
    <cfRule type="expression" dxfId="3267" priority="3268">
      <formula>AW555=""</formula>
    </cfRule>
  </conditionalFormatting>
  <conditionalFormatting sqref="AM550:AN550">
    <cfRule type="expression" dxfId="3266" priority="3267">
      <formula>AW555=""</formula>
    </cfRule>
  </conditionalFormatting>
  <conditionalFormatting sqref="AO550">
    <cfRule type="expression" dxfId="3265" priority="3266">
      <formula>AW555=""</formula>
    </cfRule>
  </conditionalFormatting>
  <conditionalFormatting sqref="AP549:AV549">
    <cfRule type="expression" dxfId="3264" priority="3265">
      <formula>AW555=""</formula>
    </cfRule>
  </conditionalFormatting>
  <conditionalFormatting sqref="AW549:AW552">
    <cfRule type="expression" dxfId="3263" priority="3264">
      <formula>AW555=""</formula>
    </cfRule>
  </conditionalFormatting>
  <conditionalFormatting sqref="AM551:AP551">
    <cfRule type="expression" dxfId="3262" priority="3263">
      <formula>AW555=""</formula>
    </cfRule>
  </conditionalFormatting>
  <conditionalFormatting sqref="AQ551">
    <cfRule type="expression" dxfId="3261" priority="3262">
      <formula>AW555=""</formula>
    </cfRule>
  </conditionalFormatting>
  <conditionalFormatting sqref="AM552:AP552">
    <cfRule type="expression" dxfId="3260" priority="3261">
      <formula>AW555=""</formula>
    </cfRule>
  </conditionalFormatting>
  <conditionalFormatting sqref="AQ552">
    <cfRule type="expression" dxfId="3259" priority="3260">
      <formula>AW555=""</formula>
    </cfRule>
  </conditionalFormatting>
  <conditionalFormatting sqref="AM553:AQ553">
    <cfRule type="expression" dxfId="3258" priority="3259">
      <formula>AW555=""</formula>
    </cfRule>
  </conditionalFormatting>
  <conditionalFormatting sqref="AW553">
    <cfRule type="expression" dxfId="3257" priority="3258">
      <formula>AW555=""</formula>
    </cfRule>
  </conditionalFormatting>
  <conditionalFormatting sqref="AM554:AO554">
    <cfRule type="expression" dxfId="3256" priority="3257">
      <formula>AW555=""</formula>
    </cfRule>
  </conditionalFormatting>
  <conditionalFormatting sqref="AW554">
    <cfRule type="expression" dxfId="3255" priority="3256">
      <formula>AW555=""</formula>
    </cfRule>
  </conditionalFormatting>
  <conditionalFormatting sqref="AM555:AO555">
    <cfRule type="expression" dxfId="3254" priority="3255">
      <formula>AW555=""</formula>
    </cfRule>
  </conditionalFormatting>
  <conditionalFormatting sqref="AW555">
    <cfRule type="expression" dxfId="3253" priority="3254">
      <formula>AW555=""</formula>
    </cfRule>
  </conditionalFormatting>
  <conditionalFormatting sqref="AM556:AO556">
    <cfRule type="expression" dxfId="3252" priority="3253">
      <formula>AW555=""</formula>
    </cfRule>
  </conditionalFormatting>
  <conditionalFormatting sqref="AW556">
    <cfRule type="expression" dxfId="3251" priority="3252">
      <formula>AW555=""</formula>
    </cfRule>
  </conditionalFormatting>
  <conditionalFormatting sqref="AP556:AV556">
    <cfRule type="expression" dxfId="3250" priority="3251">
      <formula>AW555=""</formula>
    </cfRule>
  </conditionalFormatting>
  <conditionalFormatting sqref="AY548:BI548">
    <cfRule type="expression" dxfId="3249" priority="3244">
      <formula>BI554=""</formula>
    </cfRule>
    <cfRule type="expression" dxfId="3248" priority="3245">
      <formula>BI554=6</formula>
    </cfRule>
    <cfRule type="expression" dxfId="3247" priority="3246">
      <formula>BI554=5</formula>
    </cfRule>
    <cfRule type="expression" dxfId="3246" priority="3247">
      <formula>BI554=4</formula>
    </cfRule>
    <cfRule type="expression" dxfId="3245" priority="3248">
      <formula>BI554=3</formula>
    </cfRule>
    <cfRule type="expression" dxfId="3244" priority="3249">
      <formula>BI554=2</formula>
    </cfRule>
    <cfRule type="expression" dxfId="3243" priority="3250">
      <formula>BI554=1</formula>
    </cfRule>
  </conditionalFormatting>
  <conditionalFormatting sqref="AY549:BA549">
    <cfRule type="expression" dxfId="3242" priority="3243">
      <formula>BI555=""</formula>
    </cfRule>
  </conditionalFormatting>
  <conditionalFormatting sqref="AY550:AZ550">
    <cfRule type="expression" dxfId="3241" priority="3242">
      <formula>BI555=""</formula>
    </cfRule>
  </conditionalFormatting>
  <conditionalFormatting sqref="BA550">
    <cfRule type="expression" dxfId="3240" priority="3241">
      <formula>BI555=""</formula>
    </cfRule>
  </conditionalFormatting>
  <conditionalFormatting sqref="BB549:BH549">
    <cfRule type="expression" dxfId="3239" priority="3240">
      <formula>BI555=""</formula>
    </cfRule>
  </conditionalFormatting>
  <conditionalFormatting sqref="BI549:BI552">
    <cfRule type="expression" dxfId="3238" priority="3239">
      <formula>BI555=""</formula>
    </cfRule>
  </conditionalFormatting>
  <conditionalFormatting sqref="AY551:BB551">
    <cfRule type="expression" dxfId="3237" priority="3238">
      <formula>BI555=""</formula>
    </cfRule>
  </conditionalFormatting>
  <conditionalFormatting sqref="BC551">
    <cfRule type="expression" dxfId="3236" priority="3237">
      <formula>BI555=""</formula>
    </cfRule>
  </conditionalFormatting>
  <conditionalFormatting sqref="AY552:BB552">
    <cfRule type="expression" dxfId="3235" priority="3236">
      <formula>BI555=""</formula>
    </cfRule>
  </conditionalFormatting>
  <conditionalFormatting sqref="BC552">
    <cfRule type="expression" dxfId="3234" priority="3235">
      <formula>BI555=""</formula>
    </cfRule>
  </conditionalFormatting>
  <conditionalFormatting sqref="AY553:BC553">
    <cfRule type="expression" dxfId="3233" priority="3234">
      <formula>BI555=""</formula>
    </cfRule>
  </conditionalFormatting>
  <conditionalFormatting sqref="BI553">
    <cfRule type="expression" dxfId="3232" priority="3233">
      <formula>BI555=""</formula>
    </cfRule>
  </conditionalFormatting>
  <conditionalFormatting sqref="AY554:BA554">
    <cfRule type="expression" dxfId="3231" priority="3232">
      <formula>BI555=""</formula>
    </cfRule>
  </conditionalFormatting>
  <conditionalFormatting sqref="BI554">
    <cfRule type="expression" dxfId="3230" priority="3231">
      <formula>BI555=""</formula>
    </cfRule>
  </conditionalFormatting>
  <conditionalFormatting sqref="AY555:BA555">
    <cfRule type="expression" dxfId="3229" priority="3230">
      <formula>BI555=""</formula>
    </cfRule>
  </conditionalFormatting>
  <conditionalFormatting sqref="BI555">
    <cfRule type="expression" dxfId="3228" priority="3229">
      <formula>BI555=""</formula>
    </cfRule>
  </conditionalFormatting>
  <conditionalFormatting sqref="AY556:BA556">
    <cfRule type="expression" dxfId="3227" priority="3228">
      <formula>BI555=""</formula>
    </cfRule>
  </conditionalFormatting>
  <conditionalFormatting sqref="BI556">
    <cfRule type="expression" dxfId="3226" priority="3227">
      <formula>BI555=""</formula>
    </cfRule>
  </conditionalFormatting>
  <conditionalFormatting sqref="BB556:BH556">
    <cfRule type="expression" dxfId="3225" priority="3226">
      <formula>BI555=""</formula>
    </cfRule>
  </conditionalFormatting>
  <conditionalFormatting sqref="O558:Y558">
    <cfRule type="expression" dxfId="3224" priority="3219">
      <formula>Y564=""</formula>
    </cfRule>
    <cfRule type="expression" dxfId="3223" priority="3220">
      <formula>Y564=6</formula>
    </cfRule>
    <cfRule type="expression" dxfId="3222" priority="3221">
      <formula>Y564=5</formula>
    </cfRule>
    <cfRule type="expression" dxfId="3221" priority="3222">
      <formula>Y564=4</formula>
    </cfRule>
    <cfRule type="expression" dxfId="3220" priority="3223">
      <formula>Y564=3</formula>
    </cfRule>
    <cfRule type="expression" dxfId="3219" priority="3224">
      <formula>Y564=2</formula>
    </cfRule>
    <cfRule type="expression" dxfId="3218" priority="3225">
      <formula>Y564=1</formula>
    </cfRule>
  </conditionalFormatting>
  <conditionalFormatting sqref="O559:Q559">
    <cfRule type="expression" dxfId="3217" priority="3218">
      <formula>Y565=""</formula>
    </cfRule>
  </conditionalFormatting>
  <conditionalFormatting sqref="O560:P560">
    <cfRule type="expression" dxfId="3216" priority="3217">
      <formula>Y565=""</formula>
    </cfRule>
  </conditionalFormatting>
  <conditionalFormatting sqref="Q560">
    <cfRule type="expression" dxfId="3215" priority="3216">
      <formula>Y565=""</formula>
    </cfRule>
  </conditionalFormatting>
  <conditionalFormatting sqref="R559:X559">
    <cfRule type="expression" dxfId="3214" priority="3215">
      <formula>Y565=""</formula>
    </cfRule>
  </conditionalFormatting>
  <conditionalFormatting sqref="Y559:Y562">
    <cfRule type="expression" dxfId="3213" priority="3214">
      <formula>Y565=""</formula>
    </cfRule>
  </conditionalFormatting>
  <conditionalFormatting sqref="O561:R561">
    <cfRule type="expression" dxfId="3212" priority="3213">
      <formula>Y565=""</formula>
    </cfRule>
  </conditionalFormatting>
  <conditionalFormatting sqref="S561">
    <cfRule type="expression" dxfId="3211" priority="3212">
      <formula>Y565=""</formula>
    </cfRule>
  </conditionalFormatting>
  <conditionalFormatting sqref="O562:R562">
    <cfRule type="expression" dxfId="3210" priority="3211">
      <formula>Y565=""</formula>
    </cfRule>
  </conditionalFormatting>
  <conditionalFormatting sqref="S562">
    <cfRule type="expression" dxfId="3209" priority="3210">
      <formula>Y565=""</formula>
    </cfRule>
  </conditionalFormatting>
  <conditionalFormatting sqref="O563:S563">
    <cfRule type="expression" dxfId="3208" priority="3209">
      <formula>Y565=""</formula>
    </cfRule>
  </conditionalFormatting>
  <conditionalFormatting sqref="Y563">
    <cfRule type="expression" dxfId="3207" priority="3208">
      <formula>Y565=""</formula>
    </cfRule>
  </conditionalFormatting>
  <conditionalFormatting sqref="O564:Q564">
    <cfRule type="expression" dxfId="3206" priority="3207">
      <formula>Y565=""</formula>
    </cfRule>
  </conditionalFormatting>
  <conditionalFormatting sqref="Y564">
    <cfRule type="expression" dxfId="3205" priority="3206">
      <formula>Y565=""</formula>
    </cfRule>
  </conditionalFormatting>
  <conditionalFormatting sqref="O565:Q565">
    <cfRule type="expression" dxfId="3204" priority="3205">
      <formula>Y565=""</formula>
    </cfRule>
  </conditionalFormatting>
  <conditionalFormatting sqref="Y565">
    <cfRule type="expression" dxfId="3203" priority="3204">
      <formula>Y565=""</formula>
    </cfRule>
  </conditionalFormatting>
  <conditionalFormatting sqref="O566:Q566">
    <cfRule type="expression" dxfId="3202" priority="3203">
      <formula>Y565=""</formula>
    </cfRule>
  </conditionalFormatting>
  <conditionalFormatting sqref="Y566">
    <cfRule type="expression" dxfId="3201" priority="3202">
      <formula>Y565=""</formula>
    </cfRule>
  </conditionalFormatting>
  <conditionalFormatting sqref="R566:X566">
    <cfRule type="expression" dxfId="3200" priority="3201">
      <formula>Y565=""</formula>
    </cfRule>
  </conditionalFormatting>
  <conditionalFormatting sqref="AA558:AK558">
    <cfRule type="expression" dxfId="3199" priority="3194">
      <formula>AK564=""</formula>
    </cfRule>
    <cfRule type="expression" dxfId="3198" priority="3195">
      <formula>AK564=6</formula>
    </cfRule>
    <cfRule type="expression" dxfId="3197" priority="3196">
      <formula>AK564=5</formula>
    </cfRule>
    <cfRule type="expression" dxfId="3196" priority="3197">
      <formula>AK564=4</formula>
    </cfRule>
    <cfRule type="expression" dxfId="3195" priority="3198">
      <formula>AK564=3</formula>
    </cfRule>
    <cfRule type="expression" dxfId="3194" priority="3199">
      <formula>AK564=2</formula>
    </cfRule>
    <cfRule type="expression" dxfId="3193" priority="3200">
      <formula>AK564=1</formula>
    </cfRule>
  </conditionalFormatting>
  <conditionalFormatting sqref="AA559:AC559">
    <cfRule type="expression" dxfId="3192" priority="3193">
      <formula>AK565=""</formula>
    </cfRule>
  </conditionalFormatting>
  <conditionalFormatting sqref="AA560:AB560">
    <cfRule type="expression" dxfId="3191" priority="3192">
      <formula>AK565=""</formula>
    </cfRule>
  </conditionalFormatting>
  <conditionalFormatting sqref="AC560">
    <cfRule type="expression" dxfId="3190" priority="3191">
      <formula>AK565=""</formula>
    </cfRule>
  </conditionalFormatting>
  <conditionalFormatting sqref="AD559:AJ559">
    <cfRule type="expression" dxfId="3189" priority="3190">
      <formula>AK565=""</formula>
    </cfRule>
  </conditionalFormatting>
  <conditionalFormatting sqref="AK559:AK562">
    <cfRule type="expression" dxfId="3188" priority="3189">
      <formula>AK565=""</formula>
    </cfRule>
  </conditionalFormatting>
  <conditionalFormatting sqref="AA561:AD561">
    <cfRule type="expression" dxfId="3187" priority="3188">
      <formula>AK565=""</formula>
    </cfRule>
  </conditionalFormatting>
  <conditionalFormatting sqref="AE561">
    <cfRule type="expression" dxfId="3186" priority="3187">
      <formula>AK565=""</formula>
    </cfRule>
  </conditionalFormatting>
  <conditionalFormatting sqref="AA562:AD562">
    <cfRule type="expression" dxfId="3185" priority="3186">
      <formula>AK565=""</formula>
    </cfRule>
  </conditionalFormatting>
  <conditionalFormatting sqref="AE562">
    <cfRule type="expression" dxfId="3184" priority="3185">
      <formula>AK565=""</formula>
    </cfRule>
  </conditionalFormatting>
  <conditionalFormatting sqref="AA563:AE563">
    <cfRule type="expression" dxfId="3183" priority="3184">
      <formula>AK565=""</formula>
    </cfRule>
  </conditionalFormatting>
  <conditionalFormatting sqref="AK563">
    <cfRule type="expression" dxfId="3182" priority="3183">
      <formula>AK565=""</formula>
    </cfRule>
  </conditionalFormatting>
  <conditionalFormatting sqref="AA564:AC564">
    <cfRule type="expression" dxfId="3181" priority="3182">
      <formula>AK565=""</formula>
    </cfRule>
  </conditionalFormatting>
  <conditionalFormatting sqref="AK564">
    <cfRule type="expression" dxfId="3180" priority="3181">
      <formula>AK565=""</formula>
    </cfRule>
  </conditionalFormatting>
  <conditionalFormatting sqref="AA565:AC565">
    <cfRule type="expression" dxfId="3179" priority="3180">
      <formula>AK565=""</formula>
    </cfRule>
  </conditionalFormatting>
  <conditionalFormatting sqref="AK565">
    <cfRule type="expression" dxfId="3178" priority="3179">
      <formula>AK565=""</formula>
    </cfRule>
  </conditionalFormatting>
  <conditionalFormatting sqref="AA566:AC566">
    <cfRule type="expression" dxfId="3177" priority="3178">
      <formula>AK565=""</formula>
    </cfRule>
  </conditionalFormatting>
  <conditionalFormatting sqref="AK566">
    <cfRule type="expression" dxfId="3176" priority="3177">
      <formula>AK565=""</formula>
    </cfRule>
  </conditionalFormatting>
  <conditionalFormatting sqref="AD566:AJ566">
    <cfRule type="expression" dxfId="3175" priority="3176">
      <formula>AK565=""</formula>
    </cfRule>
  </conditionalFormatting>
  <conditionalFormatting sqref="AM558:AW558">
    <cfRule type="expression" dxfId="3174" priority="3169">
      <formula>AW564=""</formula>
    </cfRule>
    <cfRule type="expression" dxfId="3173" priority="3170">
      <formula>AW564=6</formula>
    </cfRule>
    <cfRule type="expression" dxfId="3172" priority="3171">
      <formula>AW564=5</formula>
    </cfRule>
    <cfRule type="expression" dxfId="3171" priority="3172">
      <formula>AW564=4</formula>
    </cfRule>
    <cfRule type="expression" dxfId="3170" priority="3173">
      <formula>AW564=3</formula>
    </cfRule>
    <cfRule type="expression" dxfId="3169" priority="3174">
      <formula>AW564=2</formula>
    </cfRule>
    <cfRule type="expression" dxfId="3168" priority="3175">
      <formula>AW564=1</formula>
    </cfRule>
  </conditionalFormatting>
  <conditionalFormatting sqref="AM559:AO559">
    <cfRule type="expression" dxfId="3167" priority="3168">
      <formula>AW565=""</formula>
    </cfRule>
  </conditionalFormatting>
  <conditionalFormatting sqref="AM560:AN560">
    <cfRule type="expression" dxfId="3166" priority="3167">
      <formula>AW565=""</formula>
    </cfRule>
  </conditionalFormatting>
  <conditionalFormatting sqref="AO560">
    <cfRule type="expression" dxfId="3165" priority="3166">
      <formula>AW565=""</formula>
    </cfRule>
  </conditionalFormatting>
  <conditionalFormatting sqref="AP559:AV559">
    <cfRule type="expression" dxfId="3164" priority="3165">
      <formula>AW565=""</formula>
    </cfRule>
  </conditionalFormatting>
  <conditionalFormatting sqref="AW559:AW562">
    <cfRule type="expression" dxfId="3163" priority="3164">
      <formula>AW565=""</formula>
    </cfRule>
  </conditionalFormatting>
  <conditionalFormatting sqref="AM561:AP561">
    <cfRule type="expression" dxfId="3162" priority="3163">
      <formula>AW565=""</formula>
    </cfRule>
  </conditionalFormatting>
  <conditionalFormatting sqref="AQ561">
    <cfRule type="expression" dxfId="3161" priority="3162">
      <formula>AW565=""</formula>
    </cfRule>
  </conditionalFormatting>
  <conditionalFormatting sqref="AM562:AP562">
    <cfRule type="expression" dxfId="3160" priority="3161">
      <formula>AW565=""</formula>
    </cfRule>
  </conditionalFormatting>
  <conditionalFormatting sqref="AQ562">
    <cfRule type="expression" dxfId="3159" priority="3160">
      <formula>AW565=""</formula>
    </cfRule>
  </conditionalFormatting>
  <conditionalFormatting sqref="AM563:AQ563">
    <cfRule type="expression" dxfId="3158" priority="3159">
      <formula>AW565=""</formula>
    </cfRule>
  </conditionalFormatting>
  <conditionalFormatting sqref="AW563">
    <cfRule type="expression" dxfId="3157" priority="3158">
      <formula>AW565=""</formula>
    </cfRule>
  </conditionalFormatting>
  <conditionalFormatting sqref="AM564:AO564">
    <cfRule type="expression" dxfId="3156" priority="3157">
      <formula>AW565=""</formula>
    </cfRule>
  </conditionalFormatting>
  <conditionalFormatting sqref="AW564">
    <cfRule type="expression" dxfId="3155" priority="3156">
      <formula>AW565=""</formula>
    </cfRule>
  </conditionalFormatting>
  <conditionalFormatting sqref="AM565:AO565">
    <cfRule type="expression" dxfId="3154" priority="3155">
      <formula>AW565=""</formula>
    </cfRule>
  </conditionalFormatting>
  <conditionalFormatting sqref="AW565">
    <cfRule type="expression" dxfId="3153" priority="3154">
      <formula>AW565=""</formula>
    </cfRule>
  </conditionalFormatting>
  <conditionalFormatting sqref="AM566:AO566">
    <cfRule type="expression" dxfId="3152" priority="3153">
      <formula>AW565=""</formula>
    </cfRule>
  </conditionalFormatting>
  <conditionalFormatting sqref="AW566">
    <cfRule type="expression" dxfId="3151" priority="3152">
      <formula>AW565=""</formula>
    </cfRule>
  </conditionalFormatting>
  <conditionalFormatting sqref="AP566:AV566">
    <cfRule type="expression" dxfId="3150" priority="3151">
      <formula>AW565=""</formula>
    </cfRule>
  </conditionalFormatting>
  <conditionalFormatting sqref="AY558:BI558">
    <cfRule type="expression" dxfId="3149" priority="3144">
      <formula>BI564=""</formula>
    </cfRule>
    <cfRule type="expression" dxfId="3148" priority="3145">
      <formula>BI564=6</formula>
    </cfRule>
    <cfRule type="expression" dxfId="3147" priority="3146">
      <formula>BI564=5</formula>
    </cfRule>
    <cfRule type="expression" dxfId="3146" priority="3147">
      <formula>BI564=4</formula>
    </cfRule>
    <cfRule type="expression" dxfId="3145" priority="3148">
      <formula>BI564=3</formula>
    </cfRule>
    <cfRule type="expression" dxfId="3144" priority="3149">
      <formula>BI564=2</formula>
    </cfRule>
    <cfRule type="expression" dxfId="3143" priority="3150">
      <formula>BI564=1</formula>
    </cfRule>
  </conditionalFormatting>
  <conditionalFormatting sqref="AY559:BA559">
    <cfRule type="expression" dxfId="3142" priority="3143">
      <formula>BI565=""</formula>
    </cfRule>
  </conditionalFormatting>
  <conditionalFormatting sqref="AY560:AZ560">
    <cfRule type="expression" dxfId="3141" priority="3142">
      <formula>BI565=""</formula>
    </cfRule>
  </conditionalFormatting>
  <conditionalFormatting sqref="BA560">
    <cfRule type="expression" dxfId="3140" priority="3141">
      <formula>BI565=""</formula>
    </cfRule>
  </conditionalFormatting>
  <conditionalFormatting sqref="BB559:BH559">
    <cfRule type="expression" dxfId="3139" priority="3140">
      <formula>BI565=""</formula>
    </cfRule>
  </conditionalFormatting>
  <conditionalFormatting sqref="BI559:BI562">
    <cfRule type="expression" dxfId="3138" priority="3139">
      <formula>BI565=""</formula>
    </cfRule>
  </conditionalFormatting>
  <conditionalFormatting sqref="AY561:BB561">
    <cfRule type="expression" dxfId="3137" priority="3138">
      <formula>BI565=""</formula>
    </cfRule>
  </conditionalFormatting>
  <conditionalFormatting sqref="BC561">
    <cfRule type="expression" dxfId="3136" priority="3137">
      <formula>BI565=""</formula>
    </cfRule>
  </conditionalFormatting>
  <conditionalFormatting sqref="AY562:BB562">
    <cfRule type="expression" dxfId="3135" priority="3136">
      <formula>BI565=""</formula>
    </cfRule>
  </conditionalFormatting>
  <conditionalFormatting sqref="BC562">
    <cfRule type="expression" dxfId="3134" priority="3135">
      <formula>BI565=""</formula>
    </cfRule>
  </conditionalFormatting>
  <conditionalFormatting sqref="AY563:BC563">
    <cfRule type="expression" dxfId="3133" priority="3134">
      <formula>BI565=""</formula>
    </cfRule>
  </conditionalFormatting>
  <conditionalFormatting sqref="BI563">
    <cfRule type="expression" dxfId="3132" priority="3133">
      <formula>BI565=""</formula>
    </cfRule>
  </conditionalFormatting>
  <conditionalFormatting sqref="AY564:BA564">
    <cfRule type="expression" dxfId="3131" priority="3132">
      <formula>BI565=""</formula>
    </cfRule>
  </conditionalFormatting>
  <conditionalFormatting sqref="BI564">
    <cfRule type="expression" dxfId="3130" priority="3131">
      <formula>BI565=""</formula>
    </cfRule>
  </conditionalFormatting>
  <conditionalFormatting sqref="AY565:BA565">
    <cfRule type="expression" dxfId="3129" priority="3130">
      <formula>BI565=""</formula>
    </cfRule>
  </conditionalFormatting>
  <conditionalFormatting sqref="BI565">
    <cfRule type="expression" dxfId="3128" priority="3129">
      <formula>BI565=""</formula>
    </cfRule>
  </conditionalFormatting>
  <conditionalFormatting sqref="AY566:BA566">
    <cfRule type="expression" dxfId="3127" priority="3128">
      <formula>BI565=""</formula>
    </cfRule>
  </conditionalFormatting>
  <conditionalFormatting sqref="BI566">
    <cfRule type="expression" dxfId="3126" priority="3127">
      <formula>BI565=""</formula>
    </cfRule>
  </conditionalFormatting>
  <conditionalFormatting sqref="BB566:BH566">
    <cfRule type="expression" dxfId="3125" priority="3126">
      <formula>BI565=""</formula>
    </cfRule>
  </conditionalFormatting>
  <conditionalFormatting sqref="O568:Y568">
    <cfRule type="expression" dxfId="3124" priority="3119">
      <formula>Y574=""</formula>
    </cfRule>
    <cfRule type="expression" dxfId="3123" priority="3120">
      <formula>Y574=6</formula>
    </cfRule>
    <cfRule type="expression" dxfId="3122" priority="3121">
      <formula>Y574=5</formula>
    </cfRule>
    <cfRule type="expression" dxfId="3121" priority="3122">
      <formula>Y574=4</formula>
    </cfRule>
    <cfRule type="expression" dxfId="3120" priority="3123">
      <formula>Y574=3</formula>
    </cfRule>
    <cfRule type="expression" dxfId="3119" priority="3124">
      <formula>Y574=2</formula>
    </cfRule>
    <cfRule type="expression" dxfId="3118" priority="3125">
      <formula>Y574=1</formula>
    </cfRule>
  </conditionalFormatting>
  <conditionalFormatting sqref="O569:Q569">
    <cfRule type="expression" dxfId="3117" priority="3118">
      <formula>Y575=""</formula>
    </cfRule>
  </conditionalFormatting>
  <conditionalFormatting sqref="O570:P570">
    <cfRule type="expression" dxfId="3116" priority="3117">
      <formula>Y575=""</formula>
    </cfRule>
  </conditionalFormatting>
  <conditionalFormatting sqref="Q570">
    <cfRule type="expression" dxfId="3115" priority="3116">
      <formula>Y575=""</formula>
    </cfRule>
  </conditionalFormatting>
  <conditionalFormatting sqref="R569:X569">
    <cfRule type="expression" dxfId="3114" priority="3115">
      <formula>Y575=""</formula>
    </cfRule>
  </conditionalFormatting>
  <conditionalFormatting sqref="Y569:Y572">
    <cfRule type="expression" dxfId="3113" priority="3114">
      <formula>Y575=""</formula>
    </cfRule>
  </conditionalFormatting>
  <conditionalFormatting sqref="O571:R571">
    <cfRule type="expression" dxfId="3112" priority="3113">
      <formula>Y575=""</formula>
    </cfRule>
  </conditionalFormatting>
  <conditionalFormatting sqref="S571">
    <cfRule type="expression" dxfId="3111" priority="3112">
      <formula>Y575=""</formula>
    </cfRule>
  </conditionalFormatting>
  <conditionalFormatting sqref="O572:R572">
    <cfRule type="expression" dxfId="3110" priority="3111">
      <formula>Y575=""</formula>
    </cfRule>
  </conditionalFormatting>
  <conditionalFormatting sqref="S572">
    <cfRule type="expression" dxfId="3109" priority="3110">
      <formula>Y575=""</formula>
    </cfRule>
  </conditionalFormatting>
  <conditionalFormatting sqref="O573:S573">
    <cfRule type="expression" dxfId="3108" priority="3109">
      <formula>Y575=""</formula>
    </cfRule>
  </conditionalFormatting>
  <conditionalFormatting sqref="Y573">
    <cfRule type="expression" dxfId="3107" priority="3108">
      <formula>Y575=""</formula>
    </cfRule>
  </conditionalFormatting>
  <conditionalFormatting sqref="O574:Q574">
    <cfRule type="expression" dxfId="3106" priority="3107">
      <formula>Y575=""</formula>
    </cfRule>
  </conditionalFormatting>
  <conditionalFormatting sqref="Y574">
    <cfRule type="expression" dxfId="3105" priority="3106">
      <formula>Y575=""</formula>
    </cfRule>
  </conditionalFormatting>
  <conditionalFormatting sqref="O575:Q575">
    <cfRule type="expression" dxfId="3104" priority="3105">
      <formula>Y575=""</formula>
    </cfRule>
  </conditionalFormatting>
  <conditionalFormatting sqref="Y575">
    <cfRule type="expression" dxfId="3103" priority="3104">
      <formula>Y575=""</formula>
    </cfRule>
  </conditionalFormatting>
  <conditionalFormatting sqref="O576:Q576">
    <cfRule type="expression" dxfId="3102" priority="3103">
      <formula>Y575=""</formula>
    </cfRule>
  </conditionalFormatting>
  <conditionalFormatting sqref="Y576">
    <cfRule type="expression" dxfId="3101" priority="3102">
      <formula>Y575=""</formula>
    </cfRule>
  </conditionalFormatting>
  <conditionalFormatting sqref="R576:X576">
    <cfRule type="expression" dxfId="3100" priority="3101">
      <formula>Y575=""</formula>
    </cfRule>
  </conditionalFormatting>
  <conditionalFormatting sqref="AA568:AK568">
    <cfRule type="expression" dxfId="3099" priority="3094">
      <formula>AK574=""</formula>
    </cfRule>
    <cfRule type="expression" dxfId="3098" priority="3095">
      <formula>AK574=6</formula>
    </cfRule>
    <cfRule type="expression" dxfId="3097" priority="3096">
      <formula>AK574=5</formula>
    </cfRule>
    <cfRule type="expression" dxfId="3096" priority="3097">
      <formula>AK574=4</formula>
    </cfRule>
    <cfRule type="expression" dxfId="3095" priority="3098">
      <formula>AK574=3</formula>
    </cfRule>
    <cfRule type="expression" dxfId="3094" priority="3099">
      <formula>AK574=2</formula>
    </cfRule>
    <cfRule type="expression" dxfId="3093" priority="3100">
      <formula>AK574=1</formula>
    </cfRule>
  </conditionalFormatting>
  <conditionalFormatting sqref="AA569:AC569">
    <cfRule type="expression" dxfId="3092" priority="3093">
      <formula>AK575=""</formula>
    </cfRule>
  </conditionalFormatting>
  <conditionalFormatting sqref="AA570:AB570">
    <cfRule type="expression" dxfId="3091" priority="3092">
      <formula>AK575=""</formula>
    </cfRule>
  </conditionalFormatting>
  <conditionalFormatting sqref="AC570">
    <cfRule type="expression" dxfId="3090" priority="3091">
      <formula>AK575=""</formula>
    </cfRule>
  </conditionalFormatting>
  <conditionalFormatting sqref="AD569:AJ569">
    <cfRule type="expression" dxfId="3089" priority="3090">
      <formula>AK575=""</formula>
    </cfRule>
  </conditionalFormatting>
  <conditionalFormatting sqref="AK569:AK572">
    <cfRule type="expression" dxfId="3088" priority="3089">
      <formula>AK575=""</formula>
    </cfRule>
  </conditionalFormatting>
  <conditionalFormatting sqref="AA571:AD571">
    <cfRule type="expression" dxfId="3087" priority="3088">
      <formula>AK575=""</formula>
    </cfRule>
  </conditionalFormatting>
  <conditionalFormatting sqref="AE571">
    <cfRule type="expression" dxfId="3086" priority="3087">
      <formula>AK575=""</formula>
    </cfRule>
  </conditionalFormatting>
  <conditionalFormatting sqref="AA572:AD572">
    <cfRule type="expression" dxfId="3085" priority="3086">
      <formula>AK575=""</formula>
    </cfRule>
  </conditionalFormatting>
  <conditionalFormatting sqref="AE572">
    <cfRule type="expression" dxfId="3084" priority="3085">
      <formula>AK575=""</formula>
    </cfRule>
  </conditionalFormatting>
  <conditionalFormatting sqref="AA573:AE573">
    <cfRule type="expression" dxfId="3083" priority="3084">
      <formula>AK575=""</formula>
    </cfRule>
  </conditionalFormatting>
  <conditionalFormatting sqref="AK573">
    <cfRule type="expression" dxfId="3082" priority="3083">
      <formula>AK575=""</formula>
    </cfRule>
  </conditionalFormatting>
  <conditionalFormatting sqref="AA574:AC574">
    <cfRule type="expression" dxfId="3081" priority="3082">
      <formula>AK575=""</formula>
    </cfRule>
  </conditionalFormatting>
  <conditionalFormatting sqref="AK574">
    <cfRule type="expression" dxfId="3080" priority="3081">
      <formula>AK575=""</formula>
    </cfRule>
  </conditionalFormatting>
  <conditionalFormatting sqref="AA575:AC575">
    <cfRule type="expression" dxfId="3079" priority="3080">
      <formula>AK575=""</formula>
    </cfRule>
  </conditionalFormatting>
  <conditionalFormatting sqref="AK575">
    <cfRule type="expression" dxfId="3078" priority="3079">
      <formula>AK575=""</formula>
    </cfRule>
  </conditionalFormatting>
  <conditionalFormatting sqref="AA576:AC576">
    <cfRule type="expression" dxfId="3077" priority="3078">
      <formula>AK575=""</formula>
    </cfRule>
  </conditionalFormatting>
  <conditionalFormatting sqref="AK576">
    <cfRule type="expression" dxfId="3076" priority="3077">
      <formula>AK575=""</formula>
    </cfRule>
  </conditionalFormatting>
  <conditionalFormatting sqref="AD576:AJ576">
    <cfRule type="expression" dxfId="3075" priority="3076">
      <formula>AK575=""</formula>
    </cfRule>
  </conditionalFormatting>
  <conditionalFormatting sqref="AM568:AW568">
    <cfRule type="expression" dxfId="3074" priority="3069">
      <formula>AW574=""</formula>
    </cfRule>
    <cfRule type="expression" dxfId="3073" priority="3070">
      <formula>AW574=6</formula>
    </cfRule>
    <cfRule type="expression" dxfId="3072" priority="3071">
      <formula>AW574=5</formula>
    </cfRule>
    <cfRule type="expression" dxfId="3071" priority="3072">
      <formula>AW574=4</formula>
    </cfRule>
    <cfRule type="expression" dxfId="3070" priority="3073">
      <formula>AW574=3</formula>
    </cfRule>
    <cfRule type="expression" dxfId="3069" priority="3074">
      <formula>AW574=2</formula>
    </cfRule>
    <cfRule type="expression" dxfId="3068" priority="3075">
      <formula>AW574=1</formula>
    </cfRule>
  </conditionalFormatting>
  <conditionalFormatting sqref="AM569:AO569">
    <cfRule type="expression" dxfId="3067" priority="3068">
      <formula>AW575=""</formula>
    </cfRule>
  </conditionalFormatting>
  <conditionalFormatting sqref="AM570:AN570">
    <cfRule type="expression" dxfId="3066" priority="3067">
      <formula>AW575=""</formula>
    </cfRule>
  </conditionalFormatting>
  <conditionalFormatting sqref="AO570">
    <cfRule type="expression" dxfId="3065" priority="3066">
      <formula>AW575=""</formula>
    </cfRule>
  </conditionalFormatting>
  <conditionalFormatting sqref="AP569:AV569">
    <cfRule type="expression" dxfId="3064" priority="3065">
      <formula>AW575=""</formula>
    </cfRule>
  </conditionalFormatting>
  <conditionalFormatting sqref="AW569:AW572">
    <cfRule type="expression" dxfId="3063" priority="3064">
      <formula>AW575=""</formula>
    </cfRule>
  </conditionalFormatting>
  <conditionalFormatting sqref="AM571:AP571">
    <cfRule type="expression" dxfId="3062" priority="3063">
      <formula>AW575=""</formula>
    </cfRule>
  </conditionalFormatting>
  <conditionalFormatting sqref="AQ571">
    <cfRule type="expression" dxfId="3061" priority="3062">
      <formula>AW575=""</formula>
    </cfRule>
  </conditionalFormatting>
  <conditionalFormatting sqref="AM572:AP572">
    <cfRule type="expression" dxfId="3060" priority="3061">
      <formula>AW575=""</formula>
    </cfRule>
  </conditionalFormatting>
  <conditionalFormatting sqref="AQ572">
    <cfRule type="expression" dxfId="3059" priority="3060">
      <formula>AW575=""</formula>
    </cfRule>
  </conditionalFormatting>
  <conditionalFormatting sqref="AM573:AQ573">
    <cfRule type="expression" dxfId="3058" priority="3059">
      <formula>AW575=""</formula>
    </cfRule>
  </conditionalFormatting>
  <conditionalFormatting sqref="AW573">
    <cfRule type="expression" dxfId="3057" priority="3058">
      <formula>AW575=""</formula>
    </cfRule>
  </conditionalFormatting>
  <conditionalFormatting sqref="AM574:AO574">
    <cfRule type="expression" dxfId="3056" priority="3057">
      <formula>AW575=""</formula>
    </cfRule>
  </conditionalFormatting>
  <conditionalFormatting sqref="AW574">
    <cfRule type="expression" dxfId="3055" priority="3056">
      <formula>AW575=""</formula>
    </cfRule>
  </conditionalFormatting>
  <conditionalFormatting sqref="AM575:AO575">
    <cfRule type="expression" dxfId="3054" priority="3055">
      <formula>AW575=""</formula>
    </cfRule>
  </conditionalFormatting>
  <conditionalFormatting sqref="AW575">
    <cfRule type="expression" dxfId="3053" priority="3054">
      <formula>AW575=""</formula>
    </cfRule>
  </conditionalFormatting>
  <conditionalFormatting sqref="AM576:AO576">
    <cfRule type="expression" dxfId="3052" priority="3053">
      <formula>AW575=""</formula>
    </cfRule>
  </conditionalFormatting>
  <conditionalFormatting sqref="AW576">
    <cfRule type="expression" dxfId="3051" priority="3052">
      <formula>AW575=""</formula>
    </cfRule>
  </conditionalFormatting>
  <conditionalFormatting sqref="AP576:AV576">
    <cfRule type="expression" dxfId="3050" priority="3051">
      <formula>AW575=""</formula>
    </cfRule>
  </conditionalFormatting>
  <conditionalFormatting sqref="AY568:BI568">
    <cfRule type="expression" dxfId="3049" priority="3044">
      <formula>BI574=""</formula>
    </cfRule>
    <cfRule type="expression" dxfId="3048" priority="3045">
      <formula>BI574=6</formula>
    </cfRule>
    <cfRule type="expression" dxfId="3047" priority="3046">
      <formula>BI574=5</formula>
    </cfRule>
    <cfRule type="expression" dxfId="3046" priority="3047">
      <formula>BI574=4</formula>
    </cfRule>
    <cfRule type="expression" dxfId="3045" priority="3048">
      <formula>BI574=3</formula>
    </cfRule>
    <cfRule type="expression" dxfId="3044" priority="3049">
      <formula>BI574=2</formula>
    </cfRule>
    <cfRule type="expression" dxfId="3043" priority="3050">
      <formula>BI574=1</formula>
    </cfRule>
  </conditionalFormatting>
  <conditionalFormatting sqref="AY569:BA569">
    <cfRule type="expression" dxfId="3042" priority="3043">
      <formula>BI575=""</formula>
    </cfRule>
  </conditionalFormatting>
  <conditionalFormatting sqref="AY570:AZ570">
    <cfRule type="expression" dxfId="3041" priority="3042">
      <formula>BI575=""</formula>
    </cfRule>
  </conditionalFormatting>
  <conditionalFormatting sqref="BA570">
    <cfRule type="expression" dxfId="3040" priority="3041">
      <formula>BI575=""</formula>
    </cfRule>
  </conditionalFormatting>
  <conditionalFormatting sqref="BB569:BH569">
    <cfRule type="expression" dxfId="3039" priority="3040">
      <formula>BI575=""</formula>
    </cfRule>
  </conditionalFormatting>
  <conditionalFormatting sqref="BI569:BI572">
    <cfRule type="expression" dxfId="3038" priority="3039">
      <formula>BI575=""</formula>
    </cfRule>
  </conditionalFormatting>
  <conditionalFormatting sqref="AY571:BB571">
    <cfRule type="expression" dxfId="3037" priority="3038">
      <formula>BI575=""</formula>
    </cfRule>
  </conditionalFormatting>
  <conditionalFormatting sqref="BC571">
    <cfRule type="expression" dxfId="3036" priority="3037">
      <formula>BI575=""</formula>
    </cfRule>
  </conditionalFormatting>
  <conditionalFormatting sqref="AY572:BB572">
    <cfRule type="expression" dxfId="3035" priority="3036">
      <formula>BI575=""</formula>
    </cfRule>
  </conditionalFormatting>
  <conditionalFormatting sqref="BC572">
    <cfRule type="expression" dxfId="3034" priority="3035">
      <formula>BI575=""</formula>
    </cfRule>
  </conditionalFormatting>
  <conditionalFormatting sqref="AY573:BC573">
    <cfRule type="expression" dxfId="3033" priority="3034">
      <formula>BI575=""</formula>
    </cfRule>
  </conditionalFormatting>
  <conditionalFormatting sqref="BI573">
    <cfRule type="expression" dxfId="3032" priority="3033">
      <formula>BI575=""</formula>
    </cfRule>
  </conditionalFormatting>
  <conditionalFormatting sqref="AY574:BA574">
    <cfRule type="expression" dxfId="3031" priority="3032">
      <formula>BI575=""</formula>
    </cfRule>
  </conditionalFormatting>
  <conditionalFormatting sqref="BI574">
    <cfRule type="expression" dxfId="3030" priority="3031">
      <formula>BI575=""</formula>
    </cfRule>
  </conditionalFormatting>
  <conditionalFormatting sqref="AY575:BA575">
    <cfRule type="expression" dxfId="3029" priority="3030">
      <formula>BI575=""</formula>
    </cfRule>
  </conditionalFormatting>
  <conditionalFormatting sqref="BI575">
    <cfRule type="expression" dxfId="3028" priority="3029">
      <formula>BI575=""</formula>
    </cfRule>
  </conditionalFormatting>
  <conditionalFormatting sqref="AY576:BA576">
    <cfRule type="expression" dxfId="3027" priority="3028">
      <formula>BI575=""</formula>
    </cfRule>
  </conditionalFormatting>
  <conditionalFormatting sqref="BI576">
    <cfRule type="expression" dxfId="3026" priority="3027">
      <formula>BI575=""</formula>
    </cfRule>
  </conditionalFormatting>
  <conditionalFormatting sqref="BB576:BH576">
    <cfRule type="expression" dxfId="3025" priority="3026">
      <formula>BI575=""</formula>
    </cfRule>
  </conditionalFormatting>
  <conditionalFormatting sqref="C578:M578">
    <cfRule type="expression" dxfId="3024" priority="3019">
      <formula>M584=""</formula>
    </cfRule>
    <cfRule type="expression" dxfId="3023" priority="3020">
      <formula>M584=6</formula>
    </cfRule>
    <cfRule type="expression" dxfId="3022" priority="3021">
      <formula>M584=5</formula>
    </cfRule>
    <cfRule type="expression" dxfId="3021" priority="3022">
      <formula>M584=4</formula>
    </cfRule>
    <cfRule type="expression" dxfId="3020" priority="3023">
      <formula>M584=3</formula>
    </cfRule>
    <cfRule type="expression" dxfId="3019" priority="3024">
      <formula>M584=2</formula>
    </cfRule>
    <cfRule type="expression" dxfId="3018" priority="3025">
      <formula>M584=1</formula>
    </cfRule>
  </conditionalFormatting>
  <conditionalFormatting sqref="C579:E579">
    <cfRule type="expression" dxfId="3017" priority="3018">
      <formula>M585=""</formula>
    </cfRule>
  </conditionalFormatting>
  <conditionalFormatting sqref="C580:D580">
    <cfRule type="expression" dxfId="3016" priority="3017">
      <formula>M585=""</formula>
    </cfRule>
  </conditionalFormatting>
  <conditionalFormatting sqref="E580">
    <cfRule type="expression" dxfId="3015" priority="3016">
      <formula>M585=""</formula>
    </cfRule>
  </conditionalFormatting>
  <conditionalFormatting sqref="F579:L579">
    <cfRule type="expression" dxfId="3014" priority="3015">
      <formula>M585=""</formula>
    </cfRule>
  </conditionalFormatting>
  <conditionalFormatting sqref="M579:M582">
    <cfRule type="expression" dxfId="3013" priority="3014">
      <formula>M585=""</formula>
    </cfRule>
  </conditionalFormatting>
  <conditionalFormatting sqref="C581:F581">
    <cfRule type="expression" dxfId="3012" priority="3013">
      <formula>M585=""</formula>
    </cfRule>
  </conditionalFormatting>
  <conditionalFormatting sqref="G581">
    <cfRule type="expression" dxfId="3011" priority="3012">
      <formula>M585=""</formula>
    </cfRule>
  </conditionalFormatting>
  <conditionalFormatting sqref="C582:F582">
    <cfRule type="expression" dxfId="3010" priority="3011">
      <formula>M585=""</formula>
    </cfRule>
  </conditionalFormatting>
  <conditionalFormatting sqref="G582">
    <cfRule type="expression" dxfId="3009" priority="3010">
      <formula>M585=""</formula>
    </cfRule>
  </conditionalFormatting>
  <conditionalFormatting sqref="C583:G583">
    <cfRule type="expression" dxfId="3008" priority="3009">
      <formula>M585=""</formula>
    </cfRule>
  </conditionalFormatting>
  <conditionalFormatting sqref="M583">
    <cfRule type="expression" dxfId="3007" priority="3008">
      <formula>M585=""</formula>
    </cfRule>
  </conditionalFormatting>
  <conditionalFormatting sqref="C584:E584">
    <cfRule type="expression" dxfId="3006" priority="3007">
      <formula>M585=""</formula>
    </cfRule>
  </conditionalFormatting>
  <conditionalFormatting sqref="M584">
    <cfRule type="expression" dxfId="3005" priority="3006">
      <formula>M585=""</formula>
    </cfRule>
  </conditionalFormatting>
  <conditionalFormatting sqref="C585:E585">
    <cfRule type="expression" dxfId="3004" priority="3005">
      <formula>M585=""</formula>
    </cfRule>
  </conditionalFormatting>
  <conditionalFormatting sqref="M585">
    <cfRule type="expression" dxfId="3003" priority="3004">
      <formula>M585=""</formula>
    </cfRule>
  </conditionalFormatting>
  <conditionalFormatting sqref="C586:E586">
    <cfRule type="expression" dxfId="3002" priority="3003">
      <formula>M585=""</formula>
    </cfRule>
  </conditionalFormatting>
  <conditionalFormatting sqref="M586">
    <cfRule type="expression" dxfId="3001" priority="3002">
      <formula>M585=""</formula>
    </cfRule>
  </conditionalFormatting>
  <conditionalFormatting sqref="F586:L586">
    <cfRule type="expression" dxfId="3000" priority="3001">
      <formula>M585=""</formula>
    </cfRule>
  </conditionalFormatting>
  <conditionalFormatting sqref="O578:Y578">
    <cfRule type="expression" dxfId="2999" priority="2994">
      <formula>Y584=""</formula>
    </cfRule>
    <cfRule type="expression" dxfId="2998" priority="2995">
      <formula>Y584=6</formula>
    </cfRule>
    <cfRule type="expression" dxfId="2997" priority="2996">
      <formula>Y584=5</formula>
    </cfRule>
    <cfRule type="expression" dxfId="2996" priority="2997">
      <formula>Y584=4</formula>
    </cfRule>
    <cfRule type="expression" dxfId="2995" priority="2998">
      <formula>Y584=3</formula>
    </cfRule>
    <cfRule type="expression" dxfId="2994" priority="2999">
      <formula>Y584=2</formula>
    </cfRule>
    <cfRule type="expression" dxfId="2993" priority="3000">
      <formula>Y584=1</formula>
    </cfRule>
  </conditionalFormatting>
  <conditionalFormatting sqref="O579:Q579">
    <cfRule type="expression" dxfId="2992" priority="2993">
      <formula>Y585=""</formula>
    </cfRule>
  </conditionalFormatting>
  <conditionalFormatting sqref="O580:P580">
    <cfRule type="expression" dxfId="2991" priority="2992">
      <formula>Y585=""</formula>
    </cfRule>
  </conditionalFormatting>
  <conditionalFormatting sqref="Q580">
    <cfRule type="expression" dxfId="2990" priority="2991">
      <formula>Y585=""</formula>
    </cfRule>
  </conditionalFormatting>
  <conditionalFormatting sqref="R579:X579">
    <cfRule type="expression" dxfId="2989" priority="2990">
      <formula>Y585=""</formula>
    </cfRule>
  </conditionalFormatting>
  <conditionalFormatting sqref="Y579:Y582">
    <cfRule type="expression" dxfId="2988" priority="2989">
      <formula>Y585=""</formula>
    </cfRule>
  </conditionalFormatting>
  <conditionalFormatting sqref="O581:R581">
    <cfRule type="expression" dxfId="2987" priority="2988">
      <formula>Y585=""</formula>
    </cfRule>
  </conditionalFormatting>
  <conditionalFormatting sqref="S581">
    <cfRule type="expression" dxfId="2986" priority="2987">
      <formula>Y585=""</formula>
    </cfRule>
  </conditionalFormatting>
  <conditionalFormatting sqref="O582:R582">
    <cfRule type="expression" dxfId="2985" priority="2986">
      <formula>Y585=""</formula>
    </cfRule>
  </conditionalFormatting>
  <conditionalFormatting sqref="S582">
    <cfRule type="expression" dxfId="2984" priority="2985">
      <formula>Y585=""</formula>
    </cfRule>
  </conditionalFormatting>
  <conditionalFormatting sqref="O583:S583">
    <cfRule type="expression" dxfId="2983" priority="2984">
      <formula>Y585=""</formula>
    </cfRule>
  </conditionalFormatting>
  <conditionalFormatting sqref="Y583">
    <cfRule type="expression" dxfId="2982" priority="2983">
      <formula>Y585=""</formula>
    </cfRule>
  </conditionalFormatting>
  <conditionalFormatting sqref="O584:Q584">
    <cfRule type="expression" dxfId="2981" priority="2982">
      <formula>Y585=""</formula>
    </cfRule>
  </conditionalFormatting>
  <conditionalFormatting sqref="Y584">
    <cfRule type="expression" dxfId="2980" priority="2981">
      <formula>Y585=""</formula>
    </cfRule>
  </conditionalFormatting>
  <conditionalFormatting sqref="O585:Q585">
    <cfRule type="expression" dxfId="2979" priority="2980">
      <formula>Y585=""</formula>
    </cfRule>
  </conditionalFormatting>
  <conditionalFormatting sqref="Y585">
    <cfRule type="expression" dxfId="2978" priority="2979">
      <formula>Y585=""</formula>
    </cfRule>
  </conditionalFormatting>
  <conditionalFormatting sqref="O586:Q586">
    <cfRule type="expression" dxfId="2977" priority="2978">
      <formula>Y585=""</formula>
    </cfRule>
  </conditionalFormatting>
  <conditionalFormatting sqref="Y586">
    <cfRule type="expression" dxfId="2976" priority="2977">
      <formula>Y585=""</formula>
    </cfRule>
  </conditionalFormatting>
  <conditionalFormatting sqref="R586:X586">
    <cfRule type="expression" dxfId="2975" priority="2976">
      <formula>Y585=""</formula>
    </cfRule>
  </conditionalFormatting>
  <conditionalFormatting sqref="AA578:AK578">
    <cfRule type="expression" dxfId="2974" priority="2969">
      <formula>AK584=""</formula>
    </cfRule>
    <cfRule type="expression" dxfId="2973" priority="2970">
      <formula>AK584=6</formula>
    </cfRule>
    <cfRule type="expression" dxfId="2972" priority="2971">
      <formula>AK584=5</formula>
    </cfRule>
    <cfRule type="expression" dxfId="2971" priority="2972">
      <formula>AK584=4</formula>
    </cfRule>
    <cfRule type="expression" dxfId="2970" priority="2973">
      <formula>AK584=3</formula>
    </cfRule>
    <cfRule type="expression" dxfId="2969" priority="2974">
      <formula>AK584=2</formula>
    </cfRule>
    <cfRule type="expression" dxfId="2968" priority="2975">
      <formula>AK584=1</formula>
    </cfRule>
  </conditionalFormatting>
  <conditionalFormatting sqref="AA579:AC579">
    <cfRule type="expression" dxfId="2967" priority="2968">
      <formula>AK585=""</formula>
    </cfRule>
  </conditionalFormatting>
  <conditionalFormatting sqref="AA580:AB580">
    <cfRule type="expression" dxfId="2966" priority="2967">
      <formula>AK585=""</formula>
    </cfRule>
  </conditionalFormatting>
  <conditionalFormatting sqref="AC580">
    <cfRule type="expression" dxfId="2965" priority="2966">
      <formula>AK585=""</formula>
    </cfRule>
  </conditionalFormatting>
  <conditionalFormatting sqref="AD579:AJ579">
    <cfRule type="expression" dxfId="2964" priority="2965">
      <formula>AK585=""</formula>
    </cfRule>
  </conditionalFormatting>
  <conditionalFormatting sqref="AK579:AK582">
    <cfRule type="expression" dxfId="2963" priority="2964">
      <formula>AK585=""</formula>
    </cfRule>
  </conditionalFormatting>
  <conditionalFormatting sqref="AA581:AD581">
    <cfRule type="expression" dxfId="2962" priority="2963">
      <formula>AK585=""</formula>
    </cfRule>
  </conditionalFormatting>
  <conditionalFormatting sqref="AE581">
    <cfRule type="expression" dxfId="2961" priority="2962">
      <formula>AK585=""</formula>
    </cfRule>
  </conditionalFormatting>
  <conditionalFormatting sqref="AA582:AD582">
    <cfRule type="expression" dxfId="2960" priority="2961">
      <formula>AK585=""</formula>
    </cfRule>
  </conditionalFormatting>
  <conditionalFormatting sqref="AE582">
    <cfRule type="expression" dxfId="2959" priority="2960">
      <formula>AK585=""</formula>
    </cfRule>
  </conditionalFormatting>
  <conditionalFormatting sqref="AA583:AE583">
    <cfRule type="expression" dxfId="2958" priority="2959">
      <formula>AK585=""</formula>
    </cfRule>
  </conditionalFormatting>
  <conditionalFormatting sqref="AK583">
    <cfRule type="expression" dxfId="2957" priority="2958">
      <formula>AK585=""</formula>
    </cfRule>
  </conditionalFormatting>
  <conditionalFormatting sqref="AA584:AC584">
    <cfRule type="expression" dxfId="2956" priority="2957">
      <formula>AK585=""</formula>
    </cfRule>
  </conditionalFormatting>
  <conditionalFormatting sqref="AK584">
    <cfRule type="expression" dxfId="2955" priority="2956">
      <formula>AK585=""</formula>
    </cfRule>
  </conditionalFormatting>
  <conditionalFormatting sqref="AA585:AC585">
    <cfRule type="expression" dxfId="2954" priority="2955">
      <formula>AK585=""</formula>
    </cfRule>
  </conditionalFormatting>
  <conditionalFormatting sqref="AK585">
    <cfRule type="expression" dxfId="2953" priority="2954">
      <formula>AK585=""</formula>
    </cfRule>
  </conditionalFormatting>
  <conditionalFormatting sqref="AA586:AC586">
    <cfRule type="expression" dxfId="2952" priority="2953">
      <formula>AK585=""</formula>
    </cfRule>
  </conditionalFormatting>
  <conditionalFormatting sqref="AK586">
    <cfRule type="expression" dxfId="2951" priority="2952">
      <formula>AK585=""</formula>
    </cfRule>
  </conditionalFormatting>
  <conditionalFormatting sqref="AD586:AJ586">
    <cfRule type="expression" dxfId="2950" priority="2951">
      <formula>AK585=""</formula>
    </cfRule>
  </conditionalFormatting>
  <conditionalFormatting sqref="AM578:AW578">
    <cfRule type="expression" dxfId="2949" priority="2944">
      <formula>AW584=""</formula>
    </cfRule>
    <cfRule type="expression" dxfId="2948" priority="2945">
      <formula>AW584=6</formula>
    </cfRule>
    <cfRule type="expression" dxfId="2947" priority="2946">
      <formula>AW584=5</formula>
    </cfRule>
    <cfRule type="expression" dxfId="2946" priority="2947">
      <formula>AW584=4</formula>
    </cfRule>
    <cfRule type="expression" dxfId="2945" priority="2948">
      <formula>AW584=3</formula>
    </cfRule>
    <cfRule type="expression" dxfId="2944" priority="2949">
      <formula>AW584=2</formula>
    </cfRule>
    <cfRule type="expression" dxfId="2943" priority="2950">
      <formula>AW584=1</formula>
    </cfRule>
  </conditionalFormatting>
  <conditionalFormatting sqref="AM579:AO579">
    <cfRule type="expression" dxfId="2942" priority="2943">
      <formula>AW585=""</formula>
    </cfRule>
  </conditionalFormatting>
  <conditionalFormatting sqref="AM580:AN580">
    <cfRule type="expression" dxfId="2941" priority="2942">
      <formula>AW585=""</formula>
    </cfRule>
  </conditionalFormatting>
  <conditionalFormatting sqref="AO580">
    <cfRule type="expression" dxfId="2940" priority="2941">
      <formula>AW585=""</formula>
    </cfRule>
  </conditionalFormatting>
  <conditionalFormatting sqref="AP579:AV579">
    <cfRule type="expression" dxfId="2939" priority="2940">
      <formula>AW585=""</formula>
    </cfRule>
  </conditionalFormatting>
  <conditionalFormatting sqref="AW579:AW582">
    <cfRule type="expression" dxfId="2938" priority="2939">
      <formula>AW585=""</formula>
    </cfRule>
  </conditionalFormatting>
  <conditionalFormatting sqref="AM581:AP581">
    <cfRule type="expression" dxfId="2937" priority="2938">
      <formula>AW585=""</formula>
    </cfRule>
  </conditionalFormatting>
  <conditionalFormatting sqref="AQ581">
    <cfRule type="expression" dxfId="2936" priority="2937">
      <formula>AW585=""</formula>
    </cfRule>
  </conditionalFormatting>
  <conditionalFormatting sqref="AM582:AP582">
    <cfRule type="expression" dxfId="2935" priority="2936">
      <formula>AW585=""</formula>
    </cfRule>
  </conditionalFormatting>
  <conditionalFormatting sqref="AQ582">
    <cfRule type="expression" dxfId="2934" priority="2935">
      <formula>AW585=""</formula>
    </cfRule>
  </conditionalFormatting>
  <conditionalFormatting sqref="AM583:AQ583">
    <cfRule type="expression" dxfId="2933" priority="2934">
      <formula>AW585=""</formula>
    </cfRule>
  </conditionalFormatting>
  <conditionalFormatting sqref="AW583">
    <cfRule type="expression" dxfId="2932" priority="2933">
      <formula>AW585=""</formula>
    </cfRule>
  </conditionalFormatting>
  <conditionalFormatting sqref="AM584:AO584">
    <cfRule type="expression" dxfId="2931" priority="2932">
      <formula>AW585=""</formula>
    </cfRule>
  </conditionalFormatting>
  <conditionalFormatting sqref="AW584">
    <cfRule type="expression" dxfId="2930" priority="2931">
      <formula>AW585=""</formula>
    </cfRule>
  </conditionalFormatting>
  <conditionalFormatting sqref="AM585:AO585">
    <cfRule type="expression" dxfId="2929" priority="2930">
      <formula>AW585=""</formula>
    </cfRule>
  </conditionalFormatting>
  <conditionalFormatting sqref="AW585">
    <cfRule type="expression" dxfId="2928" priority="2929">
      <formula>AW585=""</formula>
    </cfRule>
  </conditionalFormatting>
  <conditionalFormatting sqref="AM586:AO586">
    <cfRule type="expression" dxfId="2927" priority="2928">
      <formula>AW585=""</formula>
    </cfRule>
  </conditionalFormatting>
  <conditionalFormatting sqref="AW586">
    <cfRule type="expression" dxfId="2926" priority="2927">
      <formula>AW585=""</formula>
    </cfRule>
  </conditionalFormatting>
  <conditionalFormatting sqref="AP586:AV586">
    <cfRule type="expression" dxfId="2925" priority="2926">
      <formula>AW585=""</formula>
    </cfRule>
  </conditionalFormatting>
  <conditionalFormatting sqref="AY578:BI578">
    <cfRule type="expression" dxfId="2924" priority="2919">
      <formula>BI584=""</formula>
    </cfRule>
    <cfRule type="expression" dxfId="2923" priority="2920">
      <formula>BI584=6</formula>
    </cfRule>
    <cfRule type="expression" dxfId="2922" priority="2921">
      <formula>BI584=5</formula>
    </cfRule>
    <cfRule type="expression" dxfId="2921" priority="2922">
      <formula>BI584=4</formula>
    </cfRule>
    <cfRule type="expression" dxfId="2920" priority="2923">
      <formula>BI584=3</formula>
    </cfRule>
    <cfRule type="expression" dxfId="2919" priority="2924">
      <formula>BI584=2</formula>
    </cfRule>
    <cfRule type="expression" dxfId="2918" priority="2925">
      <formula>BI584=1</formula>
    </cfRule>
  </conditionalFormatting>
  <conditionalFormatting sqref="AY579:BA579">
    <cfRule type="expression" dxfId="2917" priority="2918">
      <formula>BI585=""</formula>
    </cfRule>
  </conditionalFormatting>
  <conditionalFormatting sqref="AY580:AZ580">
    <cfRule type="expression" dxfId="2916" priority="2917">
      <formula>BI585=""</formula>
    </cfRule>
  </conditionalFormatting>
  <conditionalFormatting sqref="BA580">
    <cfRule type="expression" dxfId="2915" priority="2916">
      <formula>BI585=""</formula>
    </cfRule>
  </conditionalFormatting>
  <conditionalFormatting sqref="BB579:BH579">
    <cfRule type="expression" dxfId="2914" priority="2915">
      <formula>BI585=""</formula>
    </cfRule>
  </conditionalFormatting>
  <conditionalFormatting sqref="BI579:BI582">
    <cfRule type="expression" dxfId="2913" priority="2914">
      <formula>BI585=""</formula>
    </cfRule>
  </conditionalFormatting>
  <conditionalFormatting sqref="AY581:BB581">
    <cfRule type="expression" dxfId="2912" priority="2913">
      <formula>BI585=""</formula>
    </cfRule>
  </conditionalFormatting>
  <conditionalFormatting sqref="BC581">
    <cfRule type="expression" dxfId="2911" priority="2912">
      <formula>BI585=""</formula>
    </cfRule>
  </conditionalFormatting>
  <conditionalFormatting sqref="AY582:BB582">
    <cfRule type="expression" dxfId="2910" priority="2911">
      <formula>BI585=""</formula>
    </cfRule>
  </conditionalFormatting>
  <conditionalFormatting sqref="BC582">
    <cfRule type="expression" dxfId="2909" priority="2910">
      <formula>BI585=""</formula>
    </cfRule>
  </conditionalFormatting>
  <conditionalFormatting sqref="AY583:BC583">
    <cfRule type="expression" dxfId="2908" priority="2909">
      <formula>BI585=""</formula>
    </cfRule>
  </conditionalFormatting>
  <conditionalFormatting sqref="BI583">
    <cfRule type="expression" dxfId="2907" priority="2908">
      <formula>BI585=""</formula>
    </cfRule>
  </conditionalFormatting>
  <conditionalFormatting sqref="AY584:BA584">
    <cfRule type="expression" dxfId="2906" priority="2907">
      <formula>BI585=""</formula>
    </cfRule>
  </conditionalFormatting>
  <conditionalFormatting sqref="BI584">
    <cfRule type="expression" dxfId="2905" priority="2906">
      <formula>BI585=""</formula>
    </cfRule>
  </conditionalFormatting>
  <conditionalFormatting sqref="AY585:BA585">
    <cfRule type="expression" dxfId="2904" priority="2905">
      <formula>BI585=""</formula>
    </cfRule>
  </conditionalFormatting>
  <conditionalFormatting sqref="BI585">
    <cfRule type="expression" dxfId="2903" priority="2904">
      <formula>BI585=""</formula>
    </cfRule>
  </conditionalFormatting>
  <conditionalFormatting sqref="AY586:BA586">
    <cfRule type="expression" dxfId="2902" priority="2903">
      <formula>BI585=""</formula>
    </cfRule>
  </conditionalFormatting>
  <conditionalFormatting sqref="BI586">
    <cfRule type="expression" dxfId="2901" priority="2902">
      <formula>BI585=""</formula>
    </cfRule>
  </conditionalFormatting>
  <conditionalFormatting sqref="BB586:BH586">
    <cfRule type="expression" dxfId="2900" priority="2901">
      <formula>BI585=""</formula>
    </cfRule>
  </conditionalFormatting>
  <conditionalFormatting sqref="C588:M588">
    <cfRule type="expression" dxfId="2899" priority="2894">
      <formula>M594=""</formula>
    </cfRule>
    <cfRule type="expression" dxfId="2898" priority="2895">
      <formula>M594=6</formula>
    </cfRule>
    <cfRule type="expression" dxfId="2897" priority="2896">
      <formula>M594=5</formula>
    </cfRule>
    <cfRule type="expression" dxfId="2896" priority="2897">
      <formula>M594=4</formula>
    </cfRule>
    <cfRule type="expression" dxfId="2895" priority="2898">
      <formula>M594=3</formula>
    </cfRule>
    <cfRule type="expression" dxfId="2894" priority="2899">
      <formula>M594=2</formula>
    </cfRule>
    <cfRule type="expression" dxfId="2893" priority="2900">
      <formula>M594=1</formula>
    </cfRule>
  </conditionalFormatting>
  <conditionalFormatting sqref="C589:E589">
    <cfRule type="expression" dxfId="2892" priority="2893">
      <formula>M595=""</formula>
    </cfRule>
  </conditionalFormatting>
  <conditionalFormatting sqref="C590:D590">
    <cfRule type="expression" dxfId="2891" priority="2892">
      <formula>M595=""</formula>
    </cfRule>
  </conditionalFormatting>
  <conditionalFormatting sqref="E590">
    <cfRule type="expression" dxfId="2890" priority="2891">
      <formula>M595=""</formula>
    </cfRule>
  </conditionalFormatting>
  <conditionalFormatting sqref="F589:L589">
    <cfRule type="expression" dxfId="2889" priority="2890">
      <formula>M595=""</formula>
    </cfRule>
  </conditionalFormatting>
  <conditionalFormatting sqref="M589:M592">
    <cfRule type="expression" dxfId="2888" priority="2889">
      <formula>M595=""</formula>
    </cfRule>
  </conditionalFormatting>
  <conditionalFormatting sqref="C591:F591">
    <cfRule type="expression" dxfId="2887" priority="2888">
      <formula>M595=""</formula>
    </cfRule>
  </conditionalFormatting>
  <conditionalFormatting sqref="G591">
    <cfRule type="expression" dxfId="2886" priority="2887">
      <formula>M595=""</formula>
    </cfRule>
  </conditionalFormatting>
  <conditionalFormatting sqref="C592:F592">
    <cfRule type="expression" dxfId="2885" priority="2886">
      <formula>M595=""</formula>
    </cfRule>
  </conditionalFormatting>
  <conditionalFormatting sqref="G592">
    <cfRule type="expression" dxfId="2884" priority="2885">
      <formula>M595=""</formula>
    </cfRule>
  </conditionalFormatting>
  <conditionalFormatting sqref="C593:G593">
    <cfRule type="expression" dxfId="2883" priority="2884">
      <formula>M595=""</formula>
    </cfRule>
  </conditionalFormatting>
  <conditionalFormatting sqref="M593">
    <cfRule type="expression" dxfId="2882" priority="2883">
      <formula>M595=""</formula>
    </cfRule>
  </conditionalFormatting>
  <conditionalFormatting sqref="C594:E594">
    <cfRule type="expression" dxfId="2881" priority="2882">
      <formula>M595=""</formula>
    </cfRule>
  </conditionalFormatting>
  <conditionalFormatting sqref="M594">
    <cfRule type="expression" dxfId="2880" priority="2881">
      <formula>M595=""</formula>
    </cfRule>
  </conditionalFormatting>
  <conditionalFormatting sqref="C595:E595">
    <cfRule type="expression" dxfId="2879" priority="2880">
      <formula>M595=""</formula>
    </cfRule>
  </conditionalFormatting>
  <conditionalFormatting sqref="M595">
    <cfRule type="expression" dxfId="2878" priority="2879">
      <formula>M595=""</formula>
    </cfRule>
  </conditionalFormatting>
  <conditionalFormatting sqref="C596:E596">
    <cfRule type="expression" dxfId="2877" priority="2878">
      <formula>M595=""</formula>
    </cfRule>
  </conditionalFormatting>
  <conditionalFormatting sqref="M596">
    <cfRule type="expression" dxfId="2876" priority="2877">
      <formula>M595=""</formula>
    </cfRule>
  </conditionalFormatting>
  <conditionalFormatting sqref="F596:L596">
    <cfRule type="expression" dxfId="2875" priority="2876">
      <formula>M595=""</formula>
    </cfRule>
  </conditionalFormatting>
  <conditionalFormatting sqref="O588:Y588">
    <cfRule type="expression" dxfId="2874" priority="2869">
      <formula>Y594=""</formula>
    </cfRule>
    <cfRule type="expression" dxfId="2873" priority="2870">
      <formula>Y594=6</formula>
    </cfRule>
    <cfRule type="expression" dxfId="2872" priority="2871">
      <formula>Y594=5</formula>
    </cfRule>
    <cfRule type="expression" dxfId="2871" priority="2872">
      <formula>Y594=4</formula>
    </cfRule>
    <cfRule type="expression" dxfId="2870" priority="2873">
      <formula>Y594=3</formula>
    </cfRule>
    <cfRule type="expression" dxfId="2869" priority="2874">
      <formula>Y594=2</formula>
    </cfRule>
    <cfRule type="expression" dxfId="2868" priority="2875">
      <formula>Y594=1</formula>
    </cfRule>
  </conditionalFormatting>
  <conditionalFormatting sqref="O589:Q589">
    <cfRule type="expression" dxfId="2867" priority="2868">
      <formula>Y595=""</formula>
    </cfRule>
  </conditionalFormatting>
  <conditionalFormatting sqref="O590:P590">
    <cfRule type="expression" dxfId="2866" priority="2867">
      <formula>Y595=""</formula>
    </cfRule>
  </conditionalFormatting>
  <conditionalFormatting sqref="Q590">
    <cfRule type="expression" dxfId="2865" priority="2866">
      <formula>Y595=""</formula>
    </cfRule>
  </conditionalFormatting>
  <conditionalFormatting sqref="R589:X589">
    <cfRule type="expression" dxfId="2864" priority="2865">
      <formula>Y595=""</formula>
    </cfRule>
  </conditionalFormatting>
  <conditionalFormatting sqref="Y589:Y592">
    <cfRule type="expression" dxfId="2863" priority="2864">
      <formula>Y595=""</formula>
    </cfRule>
  </conditionalFormatting>
  <conditionalFormatting sqref="O591:R591">
    <cfRule type="expression" dxfId="2862" priority="2863">
      <formula>Y595=""</formula>
    </cfRule>
  </conditionalFormatting>
  <conditionalFormatting sqref="S591">
    <cfRule type="expression" dxfId="2861" priority="2862">
      <formula>Y595=""</formula>
    </cfRule>
  </conditionalFormatting>
  <conditionalFormatting sqref="O592:R592">
    <cfRule type="expression" dxfId="2860" priority="2861">
      <formula>Y595=""</formula>
    </cfRule>
  </conditionalFormatting>
  <conditionalFormatting sqref="S592">
    <cfRule type="expression" dxfId="2859" priority="2860">
      <formula>Y595=""</formula>
    </cfRule>
  </conditionalFormatting>
  <conditionalFormatting sqref="O593:S593">
    <cfRule type="expression" dxfId="2858" priority="2859">
      <formula>Y595=""</formula>
    </cfRule>
  </conditionalFormatting>
  <conditionalFormatting sqref="Y593">
    <cfRule type="expression" dxfId="2857" priority="2858">
      <formula>Y595=""</formula>
    </cfRule>
  </conditionalFormatting>
  <conditionalFormatting sqref="O594:Q594">
    <cfRule type="expression" dxfId="2856" priority="2857">
      <formula>Y595=""</formula>
    </cfRule>
  </conditionalFormatting>
  <conditionalFormatting sqref="Y594">
    <cfRule type="expression" dxfId="2855" priority="2856">
      <formula>Y595=""</formula>
    </cfRule>
  </conditionalFormatting>
  <conditionalFormatting sqref="O595:Q595">
    <cfRule type="expression" dxfId="2854" priority="2855">
      <formula>Y595=""</formula>
    </cfRule>
  </conditionalFormatting>
  <conditionalFormatting sqref="Y595">
    <cfRule type="expression" dxfId="2853" priority="2854">
      <formula>Y595=""</formula>
    </cfRule>
  </conditionalFormatting>
  <conditionalFormatting sqref="O596:Q596">
    <cfRule type="expression" dxfId="2852" priority="2853">
      <formula>Y595=""</formula>
    </cfRule>
  </conditionalFormatting>
  <conditionalFormatting sqref="Y596">
    <cfRule type="expression" dxfId="2851" priority="2852">
      <formula>Y595=""</formula>
    </cfRule>
  </conditionalFormatting>
  <conditionalFormatting sqref="R596:X596">
    <cfRule type="expression" dxfId="2850" priority="2851">
      <formula>Y595=""</formula>
    </cfRule>
  </conditionalFormatting>
  <conditionalFormatting sqref="AA588:AK588">
    <cfRule type="expression" dxfId="2849" priority="2844">
      <formula>AK594=""</formula>
    </cfRule>
    <cfRule type="expression" dxfId="2848" priority="2845">
      <formula>AK594=6</formula>
    </cfRule>
    <cfRule type="expression" dxfId="2847" priority="2846">
      <formula>AK594=5</formula>
    </cfRule>
    <cfRule type="expression" dxfId="2846" priority="2847">
      <formula>AK594=4</formula>
    </cfRule>
    <cfRule type="expression" dxfId="2845" priority="2848">
      <formula>AK594=3</formula>
    </cfRule>
    <cfRule type="expression" dxfId="2844" priority="2849">
      <formula>AK594=2</formula>
    </cfRule>
    <cfRule type="expression" dxfId="2843" priority="2850">
      <formula>AK594=1</formula>
    </cfRule>
  </conditionalFormatting>
  <conditionalFormatting sqref="AA589:AC589">
    <cfRule type="expression" dxfId="2842" priority="2843">
      <formula>AK595=""</formula>
    </cfRule>
  </conditionalFormatting>
  <conditionalFormatting sqref="AA590:AB590">
    <cfRule type="expression" dxfId="2841" priority="2842">
      <formula>AK595=""</formula>
    </cfRule>
  </conditionalFormatting>
  <conditionalFormatting sqref="AC590">
    <cfRule type="expression" dxfId="2840" priority="2841">
      <formula>AK595=""</formula>
    </cfRule>
  </conditionalFormatting>
  <conditionalFormatting sqref="AD589:AJ589">
    <cfRule type="expression" dxfId="2839" priority="2840">
      <formula>AK595=""</formula>
    </cfRule>
  </conditionalFormatting>
  <conditionalFormatting sqref="AK589:AK592">
    <cfRule type="expression" dxfId="2838" priority="2839">
      <formula>AK595=""</formula>
    </cfRule>
  </conditionalFormatting>
  <conditionalFormatting sqref="AA591:AD591">
    <cfRule type="expression" dxfId="2837" priority="2838">
      <formula>AK595=""</formula>
    </cfRule>
  </conditionalFormatting>
  <conditionalFormatting sqref="AE591">
    <cfRule type="expression" dxfId="2836" priority="2837">
      <formula>AK595=""</formula>
    </cfRule>
  </conditionalFormatting>
  <conditionalFormatting sqref="AA592:AD592">
    <cfRule type="expression" dxfId="2835" priority="2836">
      <formula>AK595=""</formula>
    </cfRule>
  </conditionalFormatting>
  <conditionalFormatting sqref="AE592">
    <cfRule type="expression" dxfId="2834" priority="2835">
      <formula>AK595=""</formula>
    </cfRule>
  </conditionalFormatting>
  <conditionalFormatting sqref="AA593:AE593">
    <cfRule type="expression" dxfId="2833" priority="2834">
      <formula>AK595=""</formula>
    </cfRule>
  </conditionalFormatting>
  <conditionalFormatting sqref="AK593">
    <cfRule type="expression" dxfId="2832" priority="2833">
      <formula>AK595=""</formula>
    </cfRule>
  </conditionalFormatting>
  <conditionalFormatting sqref="AA594:AC594">
    <cfRule type="expression" dxfId="2831" priority="2832">
      <formula>AK595=""</formula>
    </cfRule>
  </conditionalFormatting>
  <conditionalFormatting sqref="AK594">
    <cfRule type="expression" dxfId="2830" priority="2831">
      <formula>AK595=""</formula>
    </cfRule>
  </conditionalFormatting>
  <conditionalFormatting sqref="AA595:AC595">
    <cfRule type="expression" dxfId="2829" priority="2830">
      <formula>AK595=""</formula>
    </cfRule>
  </conditionalFormatting>
  <conditionalFormatting sqref="AK595">
    <cfRule type="expression" dxfId="2828" priority="2829">
      <formula>AK595=""</formula>
    </cfRule>
  </conditionalFormatting>
  <conditionalFormatting sqref="AA596:AC596">
    <cfRule type="expression" dxfId="2827" priority="2828">
      <formula>AK595=""</formula>
    </cfRule>
  </conditionalFormatting>
  <conditionalFormatting sqref="AK596">
    <cfRule type="expression" dxfId="2826" priority="2827">
      <formula>AK595=""</formula>
    </cfRule>
  </conditionalFormatting>
  <conditionalFormatting sqref="AD596:AJ596">
    <cfRule type="expression" dxfId="2825" priority="2826">
      <formula>AK595=""</formula>
    </cfRule>
  </conditionalFormatting>
  <conditionalFormatting sqref="AM588:AW588">
    <cfRule type="expression" dxfId="2824" priority="2819">
      <formula>AW594=""</formula>
    </cfRule>
    <cfRule type="expression" dxfId="2823" priority="2820">
      <formula>AW594=6</formula>
    </cfRule>
    <cfRule type="expression" dxfId="2822" priority="2821">
      <formula>AW594=5</formula>
    </cfRule>
    <cfRule type="expression" dxfId="2821" priority="2822">
      <formula>AW594=4</formula>
    </cfRule>
    <cfRule type="expression" dxfId="2820" priority="2823">
      <formula>AW594=3</formula>
    </cfRule>
    <cfRule type="expression" dxfId="2819" priority="2824">
      <formula>AW594=2</formula>
    </cfRule>
    <cfRule type="expression" dxfId="2818" priority="2825">
      <formula>AW594=1</formula>
    </cfRule>
  </conditionalFormatting>
  <conditionalFormatting sqref="AM589:AO589">
    <cfRule type="expression" dxfId="2817" priority="2818">
      <formula>AW595=""</formula>
    </cfRule>
  </conditionalFormatting>
  <conditionalFormatting sqref="AM590:AN590">
    <cfRule type="expression" dxfId="2816" priority="2817">
      <formula>AW595=""</formula>
    </cfRule>
  </conditionalFormatting>
  <conditionalFormatting sqref="AO590">
    <cfRule type="expression" dxfId="2815" priority="2816">
      <formula>AW595=""</formula>
    </cfRule>
  </conditionalFormatting>
  <conditionalFormatting sqref="AP589:AV589">
    <cfRule type="expression" dxfId="2814" priority="2815">
      <formula>AW595=""</formula>
    </cfRule>
  </conditionalFormatting>
  <conditionalFormatting sqref="AW589:AW592">
    <cfRule type="expression" dxfId="2813" priority="2814">
      <formula>AW595=""</formula>
    </cfRule>
  </conditionalFormatting>
  <conditionalFormatting sqref="AM591:AP591">
    <cfRule type="expression" dxfId="2812" priority="2813">
      <formula>AW595=""</formula>
    </cfRule>
  </conditionalFormatting>
  <conditionalFormatting sqref="AQ591">
    <cfRule type="expression" dxfId="2811" priority="2812">
      <formula>AW595=""</formula>
    </cfRule>
  </conditionalFormatting>
  <conditionalFormatting sqref="AM592:AP592">
    <cfRule type="expression" dxfId="2810" priority="2811">
      <formula>AW595=""</formula>
    </cfRule>
  </conditionalFormatting>
  <conditionalFormatting sqref="AQ592">
    <cfRule type="expression" dxfId="2809" priority="2810">
      <formula>AW595=""</formula>
    </cfRule>
  </conditionalFormatting>
  <conditionalFormatting sqref="AM593:AQ593">
    <cfRule type="expression" dxfId="2808" priority="2809">
      <formula>AW595=""</formula>
    </cfRule>
  </conditionalFormatting>
  <conditionalFormatting sqref="AW593">
    <cfRule type="expression" dxfId="2807" priority="2808">
      <formula>AW595=""</formula>
    </cfRule>
  </conditionalFormatting>
  <conditionalFormatting sqref="AM594:AO594">
    <cfRule type="expression" dxfId="2806" priority="2807">
      <formula>AW595=""</formula>
    </cfRule>
  </conditionalFormatting>
  <conditionalFormatting sqref="AW594">
    <cfRule type="expression" dxfId="2805" priority="2806">
      <formula>AW595=""</formula>
    </cfRule>
  </conditionalFormatting>
  <conditionalFormatting sqref="AM595:AO595">
    <cfRule type="expression" dxfId="2804" priority="2805">
      <formula>AW595=""</formula>
    </cfRule>
  </conditionalFormatting>
  <conditionalFormatting sqref="AW595">
    <cfRule type="expression" dxfId="2803" priority="2804">
      <formula>AW595=""</formula>
    </cfRule>
  </conditionalFormatting>
  <conditionalFormatting sqref="AM596:AO596">
    <cfRule type="expression" dxfId="2802" priority="2803">
      <formula>AW595=""</formula>
    </cfRule>
  </conditionalFormatting>
  <conditionalFormatting sqref="AW596">
    <cfRule type="expression" dxfId="2801" priority="2802">
      <formula>AW595=""</formula>
    </cfRule>
  </conditionalFormatting>
  <conditionalFormatting sqref="AP596:AV596">
    <cfRule type="expression" dxfId="2800" priority="2801">
      <formula>AW595=""</formula>
    </cfRule>
  </conditionalFormatting>
  <conditionalFormatting sqref="AY588:BI588">
    <cfRule type="expression" dxfId="2799" priority="2794">
      <formula>BI594=""</formula>
    </cfRule>
    <cfRule type="expression" dxfId="2798" priority="2795">
      <formula>BI594=6</formula>
    </cfRule>
    <cfRule type="expression" dxfId="2797" priority="2796">
      <formula>BI594=5</formula>
    </cfRule>
    <cfRule type="expression" dxfId="2796" priority="2797">
      <formula>BI594=4</formula>
    </cfRule>
    <cfRule type="expression" dxfId="2795" priority="2798">
      <formula>BI594=3</formula>
    </cfRule>
    <cfRule type="expression" dxfId="2794" priority="2799">
      <formula>BI594=2</formula>
    </cfRule>
    <cfRule type="expression" dxfId="2793" priority="2800">
      <formula>BI594=1</formula>
    </cfRule>
  </conditionalFormatting>
  <conditionalFormatting sqref="AY589:BA589">
    <cfRule type="expression" dxfId="2792" priority="2793">
      <formula>BI595=""</formula>
    </cfRule>
  </conditionalFormatting>
  <conditionalFormatting sqref="AY590:AZ590">
    <cfRule type="expression" dxfId="2791" priority="2792">
      <formula>BI595=""</formula>
    </cfRule>
  </conditionalFormatting>
  <conditionalFormatting sqref="BA590">
    <cfRule type="expression" dxfId="2790" priority="2791">
      <formula>BI595=""</formula>
    </cfRule>
  </conditionalFormatting>
  <conditionalFormatting sqref="BB589:BH589">
    <cfRule type="expression" dxfId="2789" priority="2790">
      <formula>BI595=""</formula>
    </cfRule>
  </conditionalFormatting>
  <conditionalFormatting sqref="BI589:BI592">
    <cfRule type="expression" dxfId="2788" priority="2789">
      <formula>BI595=""</formula>
    </cfRule>
  </conditionalFormatting>
  <conditionalFormatting sqref="AY591:BB591">
    <cfRule type="expression" dxfId="2787" priority="2788">
      <formula>BI595=""</formula>
    </cfRule>
  </conditionalFormatting>
  <conditionalFormatting sqref="BC591">
    <cfRule type="expression" dxfId="2786" priority="2787">
      <formula>BI595=""</formula>
    </cfRule>
  </conditionalFormatting>
  <conditionalFormatting sqref="AY592:BB592">
    <cfRule type="expression" dxfId="2785" priority="2786">
      <formula>BI595=""</formula>
    </cfRule>
  </conditionalFormatting>
  <conditionalFormatting sqref="BC592">
    <cfRule type="expression" dxfId="2784" priority="2785">
      <formula>BI595=""</formula>
    </cfRule>
  </conditionalFormatting>
  <conditionalFormatting sqref="AY593:BC593">
    <cfRule type="expression" dxfId="2783" priority="2784">
      <formula>BI595=""</formula>
    </cfRule>
  </conditionalFormatting>
  <conditionalFormatting sqref="BI593">
    <cfRule type="expression" dxfId="2782" priority="2783">
      <formula>BI595=""</formula>
    </cfRule>
  </conditionalFormatting>
  <conditionalFormatting sqref="AY594:BA594">
    <cfRule type="expression" dxfId="2781" priority="2782">
      <formula>BI595=""</formula>
    </cfRule>
  </conditionalFormatting>
  <conditionalFormatting sqref="BI594">
    <cfRule type="expression" dxfId="2780" priority="2781">
      <formula>BI595=""</formula>
    </cfRule>
  </conditionalFormatting>
  <conditionalFormatting sqref="AY595:BA595">
    <cfRule type="expression" dxfId="2779" priority="2780">
      <formula>BI595=""</formula>
    </cfRule>
  </conditionalFormatting>
  <conditionalFormatting sqref="BI595">
    <cfRule type="expression" dxfId="2778" priority="2779">
      <formula>BI595=""</formula>
    </cfRule>
  </conditionalFormatting>
  <conditionalFormatting sqref="AY596:BA596">
    <cfRule type="expression" dxfId="2777" priority="2778">
      <formula>BI595=""</formula>
    </cfRule>
  </conditionalFormatting>
  <conditionalFormatting sqref="BI596">
    <cfRule type="expression" dxfId="2776" priority="2777">
      <formula>BI595=""</formula>
    </cfRule>
  </conditionalFormatting>
  <conditionalFormatting sqref="BB596:BH596">
    <cfRule type="expression" dxfId="2775" priority="2776">
      <formula>BI595=""</formula>
    </cfRule>
  </conditionalFormatting>
  <conditionalFormatting sqref="C598:M598">
    <cfRule type="expression" dxfId="2774" priority="2769">
      <formula>M604=""</formula>
    </cfRule>
    <cfRule type="expression" dxfId="2773" priority="2770">
      <formula>M604=6</formula>
    </cfRule>
    <cfRule type="expression" dxfId="2772" priority="2771">
      <formula>M604=5</formula>
    </cfRule>
    <cfRule type="expression" dxfId="2771" priority="2772">
      <formula>M604=4</formula>
    </cfRule>
    <cfRule type="expression" dxfId="2770" priority="2773">
      <formula>M604=3</formula>
    </cfRule>
    <cfRule type="expression" dxfId="2769" priority="2774">
      <formula>M604=2</formula>
    </cfRule>
    <cfRule type="expression" dxfId="2768" priority="2775">
      <formula>M604=1</formula>
    </cfRule>
  </conditionalFormatting>
  <conditionalFormatting sqref="C599:E599">
    <cfRule type="expression" dxfId="2767" priority="2768">
      <formula>M605=""</formula>
    </cfRule>
  </conditionalFormatting>
  <conditionalFormatting sqref="C600:D600">
    <cfRule type="expression" dxfId="2766" priority="2767">
      <formula>M605=""</formula>
    </cfRule>
  </conditionalFormatting>
  <conditionalFormatting sqref="E600">
    <cfRule type="expression" dxfId="2765" priority="2766">
      <formula>M605=""</formula>
    </cfRule>
  </conditionalFormatting>
  <conditionalFormatting sqref="F599:L599">
    <cfRule type="expression" dxfId="2764" priority="2765">
      <formula>M605=""</formula>
    </cfRule>
  </conditionalFormatting>
  <conditionalFormatting sqref="M599:M602">
    <cfRule type="expression" dxfId="2763" priority="2764">
      <formula>M605=""</formula>
    </cfRule>
  </conditionalFormatting>
  <conditionalFormatting sqref="C601:F601">
    <cfRule type="expression" dxfId="2762" priority="2763">
      <formula>M605=""</formula>
    </cfRule>
  </conditionalFormatting>
  <conditionalFormatting sqref="G601">
    <cfRule type="expression" dxfId="2761" priority="2762">
      <formula>M605=""</formula>
    </cfRule>
  </conditionalFormatting>
  <conditionalFormatting sqref="C602:F602">
    <cfRule type="expression" dxfId="2760" priority="2761">
      <formula>M605=""</formula>
    </cfRule>
  </conditionalFormatting>
  <conditionalFormatting sqref="G602">
    <cfRule type="expression" dxfId="2759" priority="2760">
      <formula>M605=""</formula>
    </cfRule>
  </conditionalFormatting>
  <conditionalFormatting sqref="C603:G603">
    <cfRule type="expression" dxfId="2758" priority="2759">
      <formula>M605=""</formula>
    </cfRule>
  </conditionalFormatting>
  <conditionalFormatting sqref="M603">
    <cfRule type="expression" dxfId="2757" priority="2758">
      <formula>M605=""</formula>
    </cfRule>
  </conditionalFormatting>
  <conditionalFormatting sqref="C604:E604">
    <cfRule type="expression" dxfId="2756" priority="2757">
      <formula>M605=""</formula>
    </cfRule>
  </conditionalFormatting>
  <conditionalFormatting sqref="M604">
    <cfRule type="expression" dxfId="2755" priority="2756">
      <formula>M605=""</formula>
    </cfRule>
  </conditionalFormatting>
  <conditionalFormatting sqref="C605:E605">
    <cfRule type="expression" dxfId="2754" priority="2755">
      <formula>M605=""</formula>
    </cfRule>
  </conditionalFormatting>
  <conditionalFormatting sqref="M605">
    <cfRule type="expression" dxfId="2753" priority="2754">
      <formula>M605=""</formula>
    </cfRule>
  </conditionalFormatting>
  <conditionalFormatting sqref="C606:E606">
    <cfRule type="expression" dxfId="2752" priority="2753">
      <formula>M605=""</formula>
    </cfRule>
  </conditionalFormatting>
  <conditionalFormatting sqref="M606">
    <cfRule type="expression" dxfId="2751" priority="2752">
      <formula>M605=""</formula>
    </cfRule>
  </conditionalFormatting>
  <conditionalFormatting sqref="F606:L606">
    <cfRule type="expression" dxfId="2750" priority="2751">
      <formula>M605=""</formula>
    </cfRule>
  </conditionalFormatting>
  <conditionalFormatting sqref="O598:Y598">
    <cfRule type="expression" dxfId="2749" priority="2744">
      <formula>Y604=""</formula>
    </cfRule>
    <cfRule type="expression" dxfId="2748" priority="2745">
      <formula>Y604=6</formula>
    </cfRule>
    <cfRule type="expression" dxfId="2747" priority="2746">
      <formula>Y604=5</formula>
    </cfRule>
    <cfRule type="expression" dxfId="2746" priority="2747">
      <formula>Y604=4</formula>
    </cfRule>
    <cfRule type="expression" dxfId="2745" priority="2748">
      <formula>Y604=3</formula>
    </cfRule>
    <cfRule type="expression" dxfId="2744" priority="2749">
      <formula>Y604=2</formula>
    </cfRule>
    <cfRule type="expression" dxfId="2743" priority="2750">
      <formula>Y604=1</formula>
    </cfRule>
  </conditionalFormatting>
  <conditionalFormatting sqref="O599:Q599">
    <cfRule type="expression" dxfId="2742" priority="2743">
      <formula>Y605=""</formula>
    </cfRule>
  </conditionalFormatting>
  <conditionalFormatting sqref="O600:P600">
    <cfRule type="expression" dxfId="2741" priority="2742">
      <formula>Y605=""</formula>
    </cfRule>
  </conditionalFormatting>
  <conditionalFormatting sqref="Q600">
    <cfRule type="expression" dxfId="2740" priority="2741">
      <formula>Y605=""</formula>
    </cfRule>
  </conditionalFormatting>
  <conditionalFormatting sqref="R599:X599">
    <cfRule type="expression" dxfId="2739" priority="2740">
      <formula>Y605=""</formula>
    </cfRule>
  </conditionalFormatting>
  <conditionalFormatting sqref="Y599:Y602">
    <cfRule type="expression" dxfId="2738" priority="2739">
      <formula>Y605=""</formula>
    </cfRule>
  </conditionalFormatting>
  <conditionalFormatting sqref="O601:R601">
    <cfRule type="expression" dxfId="2737" priority="2738">
      <formula>Y605=""</formula>
    </cfRule>
  </conditionalFormatting>
  <conditionalFormatting sqref="S601">
    <cfRule type="expression" dxfId="2736" priority="2737">
      <formula>Y605=""</formula>
    </cfRule>
  </conditionalFormatting>
  <conditionalFormatting sqref="O602:R602">
    <cfRule type="expression" dxfId="2735" priority="2736">
      <formula>Y605=""</formula>
    </cfRule>
  </conditionalFormatting>
  <conditionalFormatting sqref="S602">
    <cfRule type="expression" dxfId="2734" priority="2735">
      <formula>Y605=""</formula>
    </cfRule>
  </conditionalFormatting>
  <conditionalFormatting sqref="O603:S603">
    <cfRule type="expression" dxfId="2733" priority="2734">
      <formula>Y605=""</formula>
    </cfRule>
  </conditionalFormatting>
  <conditionalFormatting sqref="Y603">
    <cfRule type="expression" dxfId="2732" priority="2733">
      <formula>Y605=""</formula>
    </cfRule>
  </conditionalFormatting>
  <conditionalFormatting sqref="O604:Q604">
    <cfRule type="expression" dxfId="2731" priority="2732">
      <formula>Y605=""</formula>
    </cfRule>
  </conditionalFormatting>
  <conditionalFormatting sqref="Y604">
    <cfRule type="expression" dxfId="2730" priority="2731">
      <formula>Y605=""</formula>
    </cfRule>
  </conditionalFormatting>
  <conditionalFormatting sqref="O605:Q605">
    <cfRule type="expression" dxfId="2729" priority="2730">
      <formula>Y605=""</formula>
    </cfRule>
  </conditionalFormatting>
  <conditionalFormatting sqref="Y605">
    <cfRule type="expression" dxfId="2728" priority="2729">
      <formula>Y605=""</formula>
    </cfRule>
  </conditionalFormatting>
  <conditionalFormatting sqref="O606:Q606">
    <cfRule type="expression" dxfId="2727" priority="2728">
      <formula>Y605=""</formula>
    </cfRule>
  </conditionalFormatting>
  <conditionalFormatting sqref="Y606">
    <cfRule type="expression" dxfId="2726" priority="2727">
      <formula>Y605=""</formula>
    </cfRule>
  </conditionalFormatting>
  <conditionalFormatting sqref="R606:X606">
    <cfRule type="expression" dxfId="2725" priority="2726">
      <formula>Y605=""</formula>
    </cfRule>
  </conditionalFormatting>
  <conditionalFormatting sqref="AA598:AK598">
    <cfRule type="expression" dxfId="2724" priority="2719">
      <formula>AK604=""</formula>
    </cfRule>
    <cfRule type="expression" dxfId="2723" priority="2720">
      <formula>AK604=6</formula>
    </cfRule>
    <cfRule type="expression" dxfId="2722" priority="2721">
      <formula>AK604=5</formula>
    </cfRule>
    <cfRule type="expression" dxfId="2721" priority="2722">
      <formula>AK604=4</formula>
    </cfRule>
    <cfRule type="expression" dxfId="2720" priority="2723">
      <formula>AK604=3</formula>
    </cfRule>
    <cfRule type="expression" dxfId="2719" priority="2724">
      <formula>AK604=2</formula>
    </cfRule>
    <cfRule type="expression" dxfId="2718" priority="2725">
      <formula>AK604=1</formula>
    </cfRule>
  </conditionalFormatting>
  <conditionalFormatting sqref="AA599:AC599">
    <cfRule type="expression" dxfId="2717" priority="2718">
      <formula>AK605=""</formula>
    </cfRule>
  </conditionalFormatting>
  <conditionalFormatting sqref="AA600:AB600">
    <cfRule type="expression" dxfId="2716" priority="2717">
      <formula>AK605=""</formula>
    </cfRule>
  </conditionalFormatting>
  <conditionalFormatting sqref="AC600">
    <cfRule type="expression" dxfId="2715" priority="2716">
      <formula>AK605=""</formula>
    </cfRule>
  </conditionalFormatting>
  <conditionalFormatting sqref="AD599:AJ599">
    <cfRule type="expression" dxfId="2714" priority="2715">
      <formula>AK605=""</formula>
    </cfRule>
  </conditionalFormatting>
  <conditionalFormatting sqref="AK599:AK602">
    <cfRule type="expression" dxfId="2713" priority="2714">
      <formula>AK605=""</formula>
    </cfRule>
  </conditionalFormatting>
  <conditionalFormatting sqref="AA601:AD601">
    <cfRule type="expression" dxfId="2712" priority="2713">
      <formula>AK605=""</formula>
    </cfRule>
  </conditionalFormatting>
  <conditionalFormatting sqref="AE601">
    <cfRule type="expression" dxfId="2711" priority="2712">
      <formula>AK605=""</formula>
    </cfRule>
  </conditionalFormatting>
  <conditionalFormatting sqref="AA602:AD602">
    <cfRule type="expression" dxfId="2710" priority="2711">
      <formula>AK605=""</formula>
    </cfRule>
  </conditionalFormatting>
  <conditionalFormatting sqref="AE602">
    <cfRule type="expression" dxfId="2709" priority="2710">
      <formula>AK605=""</formula>
    </cfRule>
  </conditionalFormatting>
  <conditionalFormatting sqref="AA603:AE603">
    <cfRule type="expression" dxfId="2708" priority="2709">
      <formula>AK605=""</formula>
    </cfRule>
  </conditionalFormatting>
  <conditionalFormatting sqref="AK603">
    <cfRule type="expression" dxfId="2707" priority="2708">
      <formula>AK605=""</formula>
    </cfRule>
  </conditionalFormatting>
  <conditionalFormatting sqref="AA604:AC604">
    <cfRule type="expression" dxfId="2706" priority="2707">
      <formula>AK605=""</formula>
    </cfRule>
  </conditionalFormatting>
  <conditionalFormatting sqref="AK604">
    <cfRule type="expression" dxfId="2705" priority="2706">
      <formula>AK605=""</formula>
    </cfRule>
  </conditionalFormatting>
  <conditionalFormatting sqref="AA605:AC605">
    <cfRule type="expression" dxfId="2704" priority="2705">
      <formula>AK605=""</formula>
    </cfRule>
  </conditionalFormatting>
  <conditionalFormatting sqref="AK605">
    <cfRule type="expression" dxfId="2703" priority="2704">
      <formula>AK605=""</formula>
    </cfRule>
  </conditionalFormatting>
  <conditionalFormatting sqref="AA606:AC606">
    <cfRule type="expression" dxfId="2702" priority="2703">
      <formula>AK605=""</formula>
    </cfRule>
  </conditionalFormatting>
  <conditionalFormatting sqref="AK606">
    <cfRule type="expression" dxfId="2701" priority="2702">
      <formula>AK605=""</formula>
    </cfRule>
  </conditionalFormatting>
  <conditionalFormatting sqref="AD606:AJ606">
    <cfRule type="expression" dxfId="2700" priority="2701">
      <formula>AK605=""</formula>
    </cfRule>
  </conditionalFormatting>
  <conditionalFormatting sqref="AM598:AW598">
    <cfRule type="expression" dxfId="2699" priority="2694">
      <formula>AW604=""</formula>
    </cfRule>
    <cfRule type="expression" dxfId="2698" priority="2695">
      <formula>AW604=6</formula>
    </cfRule>
    <cfRule type="expression" dxfId="2697" priority="2696">
      <formula>AW604=5</formula>
    </cfRule>
    <cfRule type="expression" dxfId="2696" priority="2697">
      <formula>AW604=4</formula>
    </cfRule>
    <cfRule type="expression" dxfId="2695" priority="2698">
      <formula>AW604=3</formula>
    </cfRule>
    <cfRule type="expression" dxfId="2694" priority="2699">
      <formula>AW604=2</formula>
    </cfRule>
    <cfRule type="expression" dxfId="2693" priority="2700">
      <formula>AW604=1</formula>
    </cfRule>
  </conditionalFormatting>
  <conditionalFormatting sqref="AM599:AO599">
    <cfRule type="expression" dxfId="2692" priority="2693">
      <formula>AW605=""</formula>
    </cfRule>
  </conditionalFormatting>
  <conditionalFormatting sqref="AM600:AN600">
    <cfRule type="expression" dxfId="2691" priority="2692">
      <formula>AW605=""</formula>
    </cfRule>
  </conditionalFormatting>
  <conditionalFormatting sqref="AO600">
    <cfRule type="expression" dxfId="2690" priority="2691">
      <formula>AW605=""</formula>
    </cfRule>
  </conditionalFormatting>
  <conditionalFormatting sqref="AP599:AV599">
    <cfRule type="expression" dxfId="2689" priority="2690">
      <formula>AW605=""</formula>
    </cfRule>
  </conditionalFormatting>
  <conditionalFormatting sqref="AW599:AW602">
    <cfRule type="expression" dxfId="2688" priority="2689">
      <formula>AW605=""</formula>
    </cfRule>
  </conditionalFormatting>
  <conditionalFormatting sqref="AM601:AP601">
    <cfRule type="expression" dxfId="2687" priority="2688">
      <formula>AW605=""</formula>
    </cfRule>
  </conditionalFormatting>
  <conditionalFormatting sqref="AQ601">
    <cfRule type="expression" dxfId="2686" priority="2687">
      <formula>AW605=""</formula>
    </cfRule>
  </conditionalFormatting>
  <conditionalFormatting sqref="AM602:AP602">
    <cfRule type="expression" dxfId="2685" priority="2686">
      <formula>AW605=""</formula>
    </cfRule>
  </conditionalFormatting>
  <conditionalFormatting sqref="AQ602">
    <cfRule type="expression" dxfId="2684" priority="2685">
      <formula>AW605=""</formula>
    </cfRule>
  </conditionalFormatting>
  <conditionalFormatting sqref="AM603:AQ603">
    <cfRule type="expression" dxfId="2683" priority="2684">
      <formula>AW605=""</formula>
    </cfRule>
  </conditionalFormatting>
  <conditionalFormatting sqref="AW603">
    <cfRule type="expression" dxfId="2682" priority="2683">
      <formula>AW605=""</formula>
    </cfRule>
  </conditionalFormatting>
  <conditionalFormatting sqref="AM604:AO604">
    <cfRule type="expression" dxfId="2681" priority="2682">
      <formula>AW605=""</formula>
    </cfRule>
  </conditionalFormatting>
  <conditionalFormatting sqref="AW604">
    <cfRule type="expression" dxfId="2680" priority="2681">
      <formula>AW605=""</formula>
    </cfRule>
  </conditionalFormatting>
  <conditionalFormatting sqref="AM605:AO605">
    <cfRule type="expression" dxfId="2679" priority="2680">
      <formula>AW605=""</formula>
    </cfRule>
  </conditionalFormatting>
  <conditionalFormatting sqref="AW605">
    <cfRule type="expression" dxfId="2678" priority="2679">
      <formula>AW605=""</formula>
    </cfRule>
  </conditionalFormatting>
  <conditionalFormatting sqref="AM606:AO606">
    <cfRule type="expression" dxfId="2677" priority="2678">
      <formula>AW605=""</formula>
    </cfRule>
  </conditionalFormatting>
  <conditionalFormatting sqref="AW606">
    <cfRule type="expression" dxfId="2676" priority="2677">
      <formula>AW605=""</formula>
    </cfRule>
  </conditionalFormatting>
  <conditionalFormatting sqref="AP606:AV606">
    <cfRule type="expression" dxfId="2675" priority="2676">
      <formula>AW605=""</formula>
    </cfRule>
  </conditionalFormatting>
  <conditionalFormatting sqref="AY598:BI598">
    <cfRule type="expression" dxfId="2674" priority="2669">
      <formula>BI604=""</formula>
    </cfRule>
    <cfRule type="expression" dxfId="2673" priority="2670">
      <formula>BI604=6</formula>
    </cfRule>
    <cfRule type="expression" dxfId="2672" priority="2671">
      <formula>BI604=5</formula>
    </cfRule>
    <cfRule type="expression" dxfId="2671" priority="2672">
      <formula>BI604=4</formula>
    </cfRule>
    <cfRule type="expression" dxfId="2670" priority="2673">
      <formula>BI604=3</formula>
    </cfRule>
    <cfRule type="expression" dxfId="2669" priority="2674">
      <formula>BI604=2</formula>
    </cfRule>
    <cfRule type="expression" dxfId="2668" priority="2675">
      <formula>BI604=1</formula>
    </cfRule>
  </conditionalFormatting>
  <conditionalFormatting sqref="AY599:BA599">
    <cfRule type="expression" dxfId="2667" priority="2668">
      <formula>BI605=""</formula>
    </cfRule>
  </conditionalFormatting>
  <conditionalFormatting sqref="AY600:AZ600">
    <cfRule type="expression" dxfId="2666" priority="2667">
      <formula>BI605=""</formula>
    </cfRule>
  </conditionalFormatting>
  <conditionalFormatting sqref="BA600">
    <cfRule type="expression" dxfId="2665" priority="2666">
      <formula>BI605=""</formula>
    </cfRule>
  </conditionalFormatting>
  <conditionalFormatting sqref="BB599:BH599">
    <cfRule type="expression" dxfId="2664" priority="2665">
      <formula>BI605=""</formula>
    </cfRule>
  </conditionalFormatting>
  <conditionalFormatting sqref="BI599:BI602">
    <cfRule type="expression" dxfId="2663" priority="2664">
      <formula>BI605=""</formula>
    </cfRule>
  </conditionalFormatting>
  <conditionalFormatting sqref="AY601:BB601">
    <cfRule type="expression" dxfId="2662" priority="2663">
      <formula>BI605=""</formula>
    </cfRule>
  </conditionalFormatting>
  <conditionalFormatting sqref="BC601">
    <cfRule type="expression" dxfId="2661" priority="2662">
      <formula>BI605=""</formula>
    </cfRule>
  </conditionalFormatting>
  <conditionalFormatting sqref="AY602:BB602">
    <cfRule type="expression" dxfId="2660" priority="2661">
      <formula>BI605=""</formula>
    </cfRule>
  </conditionalFormatting>
  <conditionalFormatting sqref="BC602">
    <cfRule type="expression" dxfId="2659" priority="2660">
      <formula>BI605=""</formula>
    </cfRule>
  </conditionalFormatting>
  <conditionalFormatting sqref="AY603:BC603">
    <cfRule type="expression" dxfId="2658" priority="2659">
      <formula>BI605=""</formula>
    </cfRule>
  </conditionalFormatting>
  <conditionalFormatting sqref="BI603">
    <cfRule type="expression" dxfId="2657" priority="2658">
      <formula>BI605=""</formula>
    </cfRule>
  </conditionalFormatting>
  <conditionalFormatting sqref="AY604:BA604">
    <cfRule type="expression" dxfId="2656" priority="2657">
      <formula>BI605=""</formula>
    </cfRule>
  </conditionalFormatting>
  <conditionalFormatting sqref="BI604">
    <cfRule type="expression" dxfId="2655" priority="2656">
      <formula>BI605=""</formula>
    </cfRule>
  </conditionalFormatting>
  <conditionalFormatting sqref="AY605:BA605">
    <cfRule type="expression" dxfId="2654" priority="2655">
      <formula>BI605=""</formula>
    </cfRule>
  </conditionalFormatting>
  <conditionalFormatting sqref="BI605">
    <cfRule type="expression" dxfId="2653" priority="2654">
      <formula>BI605=""</formula>
    </cfRule>
  </conditionalFormatting>
  <conditionalFormatting sqref="AY606:BA606">
    <cfRule type="expression" dxfId="2652" priority="2653">
      <formula>BI605=""</formula>
    </cfRule>
  </conditionalFormatting>
  <conditionalFormatting sqref="BI606">
    <cfRule type="expression" dxfId="2651" priority="2652">
      <formula>BI605=""</formula>
    </cfRule>
  </conditionalFormatting>
  <conditionalFormatting sqref="BB606:BH606">
    <cfRule type="expression" dxfId="2650" priority="2651">
      <formula>BI605=""</formula>
    </cfRule>
  </conditionalFormatting>
  <conditionalFormatting sqref="C608:M608">
    <cfRule type="expression" dxfId="2649" priority="2644">
      <formula>M614=""</formula>
    </cfRule>
    <cfRule type="expression" dxfId="2648" priority="2645">
      <formula>M614=6</formula>
    </cfRule>
    <cfRule type="expression" dxfId="2647" priority="2646">
      <formula>M614=5</formula>
    </cfRule>
    <cfRule type="expression" dxfId="2646" priority="2647">
      <formula>M614=4</formula>
    </cfRule>
    <cfRule type="expression" dxfId="2645" priority="2648">
      <formula>M614=3</formula>
    </cfRule>
    <cfRule type="expression" dxfId="2644" priority="2649">
      <formula>M614=2</formula>
    </cfRule>
    <cfRule type="expression" dxfId="2643" priority="2650">
      <formula>M614=1</formula>
    </cfRule>
  </conditionalFormatting>
  <conditionalFormatting sqref="C609:E609">
    <cfRule type="expression" dxfId="2642" priority="2643">
      <formula>M615=""</formula>
    </cfRule>
  </conditionalFormatting>
  <conditionalFormatting sqref="C610:D610">
    <cfRule type="expression" dxfId="2641" priority="2642">
      <formula>M615=""</formula>
    </cfRule>
  </conditionalFormatting>
  <conditionalFormatting sqref="E610">
    <cfRule type="expression" dxfId="2640" priority="2641">
      <formula>M615=""</formula>
    </cfRule>
  </conditionalFormatting>
  <conditionalFormatting sqref="F609:L609">
    <cfRule type="expression" dxfId="2639" priority="2640">
      <formula>M615=""</formula>
    </cfRule>
  </conditionalFormatting>
  <conditionalFormatting sqref="M609:M612">
    <cfRule type="expression" dxfId="2638" priority="2639">
      <formula>M615=""</formula>
    </cfRule>
  </conditionalFormatting>
  <conditionalFormatting sqref="C611:F611">
    <cfRule type="expression" dxfId="2637" priority="2638">
      <formula>M615=""</formula>
    </cfRule>
  </conditionalFormatting>
  <conditionalFormatting sqref="G611">
    <cfRule type="expression" dxfId="2636" priority="2637">
      <formula>M615=""</formula>
    </cfRule>
  </conditionalFormatting>
  <conditionalFormatting sqref="C612:F612">
    <cfRule type="expression" dxfId="2635" priority="2636">
      <formula>M615=""</formula>
    </cfRule>
  </conditionalFormatting>
  <conditionalFormatting sqref="G612">
    <cfRule type="expression" dxfId="2634" priority="2635">
      <formula>M615=""</formula>
    </cfRule>
  </conditionalFormatting>
  <conditionalFormatting sqref="C613:G613">
    <cfRule type="expression" dxfId="2633" priority="2634">
      <formula>M615=""</formula>
    </cfRule>
  </conditionalFormatting>
  <conditionalFormatting sqref="M613">
    <cfRule type="expression" dxfId="2632" priority="2633">
      <formula>M615=""</formula>
    </cfRule>
  </conditionalFormatting>
  <conditionalFormatting sqref="C614:E614">
    <cfRule type="expression" dxfId="2631" priority="2632">
      <formula>M615=""</formula>
    </cfRule>
  </conditionalFormatting>
  <conditionalFormatting sqref="M614">
    <cfRule type="expression" dxfId="2630" priority="2631">
      <formula>M615=""</formula>
    </cfRule>
  </conditionalFormatting>
  <conditionalFormatting sqref="C615:E615">
    <cfRule type="expression" dxfId="2629" priority="2630">
      <formula>M615=""</formula>
    </cfRule>
  </conditionalFormatting>
  <conditionalFormatting sqref="M615">
    <cfRule type="expression" dxfId="2628" priority="2629">
      <formula>M615=""</formula>
    </cfRule>
  </conditionalFormatting>
  <conditionalFormatting sqref="C616:E616">
    <cfRule type="expression" dxfId="2627" priority="2628">
      <formula>M615=""</formula>
    </cfRule>
  </conditionalFormatting>
  <conditionalFormatting sqref="M616">
    <cfRule type="expression" dxfId="2626" priority="2627">
      <formula>M615=""</formula>
    </cfRule>
  </conditionalFormatting>
  <conditionalFormatting sqref="F616:L616">
    <cfRule type="expression" dxfId="2625" priority="2626">
      <formula>M615=""</formula>
    </cfRule>
  </conditionalFormatting>
  <conditionalFormatting sqref="O608:Y608">
    <cfRule type="expression" dxfId="2624" priority="2619">
      <formula>Y614=""</formula>
    </cfRule>
    <cfRule type="expression" dxfId="2623" priority="2620">
      <formula>Y614=6</formula>
    </cfRule>
    <cfRule type="expression" dxfId="2622" priority="2621">
      <formula>Y614=5</formula>
    </cfRule>
    <cfRule type="expression" dxfId="2621" priority="2622">
      <formula>Y614=4</formula>
    </cfRule>
    <cfRule type="expression" dxfId="2620" priority="2623">
      <formula>Y614=3</formula>
    </cfRule>
    <cfRule type="expression" dxfId="2619" priority="2624">
      <formula>Y614=2</formula>
    </cfRule>
    <cfRule type="expression" dxfId="2618" priority="2625">
      <formula>Y614=1</formula>
    </cfRule>
  </conditionalFormatting>
  <conditionalFormatting sqref="O609:Q609">
    <cfRule type="expression" dxfId="2617" priority="2618">
      <formula>Y615=""</formula>
    </cfRule>
  </conditionalFormatting>
  <conditionalFormatting sqref="O610:P610">
    <cfRule type="expression" dxfId="2616" priority="2617">
      <formula>Y615=""</formula>
    </cfRule>
  </conditionalFormatting>
  <conditionalFormatting sqref="Q610">
    <cfRule type="expression" dxfId="2615" priority="2616">
      <formula>Y615=""</formula>
    </cfRule>
  </conditionalFormatting>
  <conditionalFormatting sqref="R609:X609">
    <cfRule type="expression" dxfId="2614" priority="2615">
      <formula>Y615=""</formula>
    </cfRule>
  </conditionalFormatting>
  <conditionalFormatting sqref="Y609:Y612">
    <cfRule type="expression" dxfId="2613" priority="2614">
      <formula>Y615=""</formula>
    </cfRule>
  </conditionalFormatting>
  <conditionalFormatting sqref="O611:R611">
    <cfRule type="expression" dxfId="2612" priority="2613">
      <formula>Y615=""</formula>
    </cfRule>
  </conditionalFormatting>
  <conditionalFormatting sqref="S611">
    <cfRule type="expression" dxfId="2611" priority="2612">
      <formula>Y615=""</formula>
    </cfRule>
  </conditionalFormatting>
  <conditionalFormatting sqref="O612:R612">
    <cfRule type="expression" dxfId="2610" priority="2611">
      <formula>Y615=""</formula>
    </cfRule>
  </conditionalFormatting>
  <conditionalFormatting sqref="S612">
    <cfRule type="expression" dxfId="2609" priority="2610">
      <formula>Y615=""</formula>
    </cfRule>
  </conditionalFormatting>
  <conditionalFormatting sqref="O613:S613">
    <cfRule type="expression" dxfId="2608" priority="2609">
      <formula>Y615=""</formula>
    </cfRule>
  </conditionalFormatting>
  <conditionalFormatting sqref="Y613">
    <cfRule type="expression" dxfId="2607" priority="2608">
      <formula>Y615=""</formula>
    </cfRule>
  </conditionalFormatting>
  <conditionalFormatting sqref="O614:Q614">
    <cfRule type="expression" dxfId="2606" priority="2607">
      <formula>Y615=""</formula>
    </cfRule>
  </conditionalFormatting>
  <conditionalFormatting sqref="Y614">
    <cfRule type="expression" dxfId="2605" priority="2606">
      <formula>Y615=""</formula>
    </cfRule>
  </conditionalFormatting>
  <conditionalFormatting sqref="O615:Q615">
    <cfRule type="expression" dxfId="2604" priority="2605">
      <formula>Y615=""</formula>
    </cfRule>
  </conditionalFormatting>
  <conditionalFormatting sqref="Y615">
    <cfRule type="expression" dxfId="2603" priority="2604">
      <formula>Y615=""</formula>
    </cfRule>
  </conditionalFormatting>
  <conditionalFormatting sqref="O616:Q616">
    <cfRule type="expression" dxfId="2602" priority="2603">
      <formula>Y615=""</formula>
    </cfRule>
  </conditionalFormatting>
  <conditionalFormatting sqref="Y616">
    <cfRule type="expression" dxfId="2601" priority="2602">
      <formula>Y615=""</formula>
    </cfRule>
  </conditionalFormatting>
  <conditionalFormatting sqref="R616:X616">
    <cfRule type="expression" dxfId="2600" priority="2601">
      <formula>Y615=""</formula>
    </cfRule>
  </conditionalFormatting>
  <conditionalFormatting sqref="AA608:AK608">
    <cfRule type="expression" dxfId="2599" priority="2594">
      <formula>AK614=""</formula>
    </cfRule>
    <cfRule type="expression" dxfId="2598" priority="2595">
      <formula>AK614=6</formula>
    </cfRule>
    <cfRule type="expression" dxfId="2597" priority="2596">
      <formula>AK614=5</formula>
    </cfRule>
    <cfRule type="expression" dxfId="2596" priority="2597">
      <formula>AK614=4</formula>
    </cfRule>
    <cfRule type="expression" dxfId="2595" priority="2598">
      <formula>AK614=3</formula>
    </cfRule>
    <cfRule type="expression" dxfId="2594" priority="2599">
      <formula>AK614=2</formula>
    </cfRule>
    <cfRule type="expression" dxfId="2593" priority="2600">
      <formula>AK614=1</formula>
    </cfRule>
  </conditionalFormatting>
  <conditionalFormatting sqref="AA609:AC609">
    <cfRule type="expression" dxfId="2592" priority="2593">
      <formula>AK615=""</formula>
    </cfRule>
  </conditionalFormatting>
  <conditionalFormatting sqref="AA610:AB610">
    <cfRule type="expression" dxfId="2591" priority="2592">
      <formula>AK615=""</formula>
    </cfRule>
  </conditionalFormatting>
  <conditionalFormatting sqref="AC610">
    <cfRule type="expression" dxfId="2590" priority="2591">
      <formula>AK615=""</formula>
    </cfRule>
  </conditionalFormatting>
  <conditionalFormatting sqref="AD609:AJ609">
    <cfRule type="expression" dxfId="2589" priority="2590">
      <formula>AK615=""</formula>
    </cfRule>
  </conditionalFormatting>
  <conditionalFormatting sqref="AK609:AK612">
    <cfRule type="expression" dxfId="2588" priority="2589">
      <formula>AK615=""</formula>
    </cfRule>
  </conditionalFormatting>
  <conditionalFormatting sqref="AA611:AD611">
    <cfRule type="expression" dxfId="2587" priority="2588">
      <formula>AK615=""</formula>
    </cfRule>
  </conditionalFormatting>
  <conditionalFormatting sqref="AE611">
    <cfRule type="expression" dxfId="2586" priority="2587">
      <formula>AK615=""</formula>
    </cfRule>
  </conditionalFormatting>
  <conditionalFormatting sqref="AA612:AD612">
    <cfRule type="expression" dxfId="2585" priority="2586">
      <formula>AK615=""</formula>
    </cfRule>
  </conditionalFormatting>
  <conditionalFormatting sqref="AE612">
    <cfRule type="expression" dxfId="2584" priority="2585">
      <formula>AK615=""</formula>
    </cfRule>
  </conditionalFormatting>
  <conditionalFormatting sqref="AA613:AE613">
    <cfRule type="expression" dxfId="2583" priority="2584">
      <formula>AK615=""</formula>
    </cfRule>
  </conditionalFormatting>
  <conditionalFormatting sqref="AK613">
    <cfRule type="expression" dxfId="2582" priority="2583">
      <formula>AK615=""</formula>
    </cfRule>
  </conditionalFormatting>
  <conditionalFormatting sqref="AA614:AC614">
    <cfRule type="expression" dxfId="2581" priority="2582">
      <formula>AK615=""</formula>
    </cfRule>
  </conditionalFormatting>
  <conditionalFormatting sqref="AK614">
    <cfRule type="expression" dxfId="2580" priority="2581">
      <formula>AK615=""</formula>
    </cfRule>
  </conditionalFormatting>
  <conditionalFormatting sqref="AA615:AC615">
    <cfRule type="expression" dxfId="2579" priority="2580">
      <formula>AK615=""</formula>
    </cfRule>
  </conditionalFormatting>
  <conditionalFormatting sqref="AK615">
    <cfRule type="expression" dxfId="2578" priority="2579">
      <formula>AK615=""</formula>
    </cfRule>
  </conditionalFormatting>
  <conditionalFormatting sqref="AA616:AC616">
    <cfRule type="expression" dxfId="2577" priority="2578">
      <formula>AK615=""</formula>
    </cfRule>
  </conditionalFormatting>
  <conditionalFormatting sqref="AK616">
    <cfRule type="expression" dxfId="2576" priority="2577">
      <formula>AK615=""</formula>
    </cfRule>
  </conditionalFormatting>
  <conditionalFormatting sqref="AD616:AJ616">
    <cfRule type="expression" dxfId="2575" priority="2576">
      <formula>AK615=""</formula>
    </cfRule>
  </conditionalFormatting>
  <conditionalFormatting sqref="AM608:AW608">
    <cfRule type="expression" dxfId="2574" priority="2569">
      <formula>AW614=""</formula>
    </cfRule>
    <cfRule type="expression" dxfId="2573" priority="2570">
      <formula>AW614=6</formula>
    </cfRule>
    <cfRule type="expression" dxfId="2572" priority="2571">
      <formula>AW614=5</formula>
    </cfRule>
    <cfRule type="expression" dxfId="2571" priority="2572">
      <formula>AW614=4</formula>
    </cfRule>
    <cfRule type="expression" dxfId="2570" priority="2573">
      <formula>AW614=3</formula>
    </cfRule>
    <cfRule type="expression" dxfId="2569" priority="2574">
      <formula>AW614=2</formula>
    </cfRule>
    <cfRule type="expression" dxfId="2568" priority="2575">
      <formula>AW614=1</formula>
    </cfRule>
  </conditionalFormatting>
  <conditionalFormatting sqref="AM609:AO609">
    <cfRule type="expression" dxfId="2567" priority="2568">
      <formula>AW615=""</formula>
    </cfRule>
  </conditionalFormatting>
  <conditionalFormatting sqref="AM610:AN610">
    <cfRule type="expression" dxfId="2566" priority="2567">
      <formula>AW615=""</formula>
    </cfRule>
  </conditionalFormatting>
  <conditionalFormatting sqref="AO610">
    <cfRule type="expression" dxfId="2565" priority="2566">
      <formula>AW615=""</formula>
    </cfRule>
  </conditionalFormatting>
  <conditionalFormatting sqref="AP609:AV609">
    <cfRule type="expression" dxfId="2564" priority="2565">
      <formula>AW615=""</formula>
    </cfRule>
  </conditionalFormatting>
  <conditionalFormatting sqref="AW609:AW612">
    <cfRule type="expression" dxfId="2563" priority="2564">
      <formula>AW615=""</formula>
    </cfRule>
  </conditionalFormatting>
  <conditionalFormatting sqref="AM611:AP611">
    <cfRule type="expression" dxfId="2562" priority="2563">
      <formula>AW615=""</formula>
    </cfRule>
  </conditionalFormatting>
  <conditionalFormatting sqref="AQ611">
    <cfRule type="expression" dxfId="2561" priority="2562">
      <formula>AW615=""</formula>
    </cfRule>
  </conditionalFormatting>
  <conditionalFormatting sqref="AM612:AP612">
    <cfRule type="expression" dxfId="2560" priority="2561">
      <formula>AW615=""</formula>
    </cfRule>
  </conditionalFormatting>
  <conditionalFormatting sqref="AQ612">
    <cfRule type="expression" dxfId="2559" priority="2560">
      <formula>AW615=""</formula>
    </cfRule>
  </conditionalFormatting>
  <conditionalFormatting sqref="AM613:AQ613">
    <cfRule type="expression" dxfId="2558" priority="2559">
      <formula>AW615=""</formula>
    </cfRule>
  </conditionalFormatting>
  <conditionalFormatting sqref="AW613">
    <cfRule type="expression" dxfId="2557" priority="2558">
      <formula>AW615=""</formula>
    </cfRule>
  </conditionalFormatting>
  <conditionalFormatting sqref="AM614:AO614">
    <cfRule type="expression" dxfId="2556" priority="2557">
      <formula>AW615=""</formula>
    </cfRule>
  </conditionalFormatting>
  <conditionalFormatting sqref="AW614">
    <cfRule type="expression" dxfId="2555" priority="2556">
      <formula>AW615=""</formula>
    </cfRule>
  </conditionalFormatting>
  <conditionalFormatting sqref="AM615:AO615">
    <cfRule type="expression" dxfId="2554" priority="2555">
      <formula>AW615=""</formula>
    </cfRule>
  </conditionalFormatting>
  <conditionalFormatting sqref="AW615">
    <cfRule type="expression" dxfId="2553" priority="2554">
      <formula>AW615=""</formula>
    </cfRule>
  </conditionalFormatting>
  <conditionalFormatting sqref="AM616:AO616">
    <cfRule type="expression" dxfId="2552" priority="2553">
      <formula>AW615=""</formula>
    </cfRule>
  </conditionalFormatting>
  <conditionalFormatting sqref="AW616">
    <cfRule type="expression" dxfId="2551" priority="2552">
      <formula>AW615=""</formula>
    </cfRule>
  </conditionalFormatting>
  <conditionalFormatting sqref="AP616:AV616">
    <cfRule type="expression" dxfId="2550" priority="2551">
      <formula>AW615=""</formula>
    </cfRule>
  </conditionalFormatting>
  <conditionalFormatting sqref="AY608:BI608">
    <cfRule type="expression" dxfId="2549" priority="2544">
      <formula>BI614=""</formula>
    </cfRule>
    <cfRule type="expression" dxfId="2548" priority="2545">
      <formula>BI614=6</formula>
    </cfRule>
    <cfRule type="expression" dxfId="2547" priority="2546">
      <formula>BI614=5</formula>
    </cfRule>
    <cfRule type="expression" dxfId="2546" priority="2547">
      <formula>BI614=4</formula>
    </cfRule>
    <cfRule type="expression" dxfId="2545" priority="2548">
      <formula>BI614=3</formula>
    </cfRule>
    <cfRule type="expression" dxfId="2544" priority="2549">
      <formula>BI614=2</formula>
    </cfRule>
    <cfRule type="expression" dxfId="2543" priority="2550">
      <formula>BI614=1</formula>
    </cfRule>
  </conditionalFormatting>
  <conditionalFormatting sqref="AY609:BA609">
    <cfRule type="expression" dxfId="2542" priority="2543">
      <formula>BI615=""</formula>
    </cfRule>
  </conditionalFormatting>
  <conditionalFormatting sqref="AY610:AZ610">
    <cfRule type="expression" dxfId="2541" priority="2542">
      <formula>BI615=""</formula>
    </cfRule>
  </conditionalFormatting>
  <conditionalFormatting sqref="BA610">
    <cfRule type="expression" dxfId="2540" priority="2541">
      <formula>BI615=""</formula>
    </cfRule>
  </conditionalFormatting>
  <conditionalFormatting sqref="BB609:BH609">
    <cfRule type="expression" dxfId="2539" priority="2540">
      <formula>BI615=""</formula>
    </cfRule>
  </conditionalFormatting>
  <conditionalFormatting sqref="BI609:BI612">
    <cfRule type="expression" dxfId="2538" priority="2539">
      <formula>BI615=""</formula>
    </cfRule>
  </conditionalFormatting>
  <conditionalFormatting sqref="AY611:BB611">
    <cfRule type="expression" dxfId="2537" priority="2538">
      <formula>BI615=""</formula>
    </cfRule>
  </conditionalFormatting>
  <conditionalFormatting sqref="BC611">
    <cfRule type="expression" dxfId="2536" priority="2537">
      <formula>BI615=""</formula>
    </cfRule>
  </conditionalFormatting>
  <conditionalFormatting sqref="AY612:BB612">
    <cfRule type="expression" dxfId="2535" priority="2536">
      <formula>BI615=""</formula>
    </cfRule>
  </conditionalFormatting>
  <conditionalFormatting sqref="BC612">
    <cfRule type="expression" dxfId="2534" priority="2535">
      <formula>BI615=""</formula>
    </cfRule>
  </conditionalFormatting>
  <conditionalFormatting sqref="AY613:BC613">
    <cfRule type="expression" dxfId="2533" priority="2534">
      <formula>BI615=""</formula>
    </cfRule>
  </conditionalFormatting>
  <conditionalFormatting sqref="BI613">
    <cfRule type="expression" dxfId="2532" priority="2533">
      <formula>BI615=""</formula>
    </cfRule>
  </conditionalFormatting>
  <conditionalFormatting sqref="AY614:BA614">
    <cfRule type="expression" dxfId="2531" priority="2532">
      <formula>BI615=""</formula>
    </cfRule>
  </conditionalFormatting>
  <conditionalFormatting sqref="BI614">
    <cfRule type="expression" dxfId="2530" priority="2531">
      <formula>BI615=""</formula>
    </cfRule>
  </conditionalFormatting>
  <conditionalFormatting sqref="AY615:BA615">
    <cfRule type="expression" dxfId="2529" priority="2530">
      <formula>BI615=""</formula>
    </cfRule>
  </conditionalFormatting>
  <conditionalFormatting sqref="BI615">
    <cfRule type="expression" dxfId="2528" priority="2529">
      <formula>BI615=""</formula>
    </cfRule>
  </conditionalFormatting>
  <conditionalFormatting sqref="AY616:BA616">
    <cfRule type="expression" dxfId="2527" priority="2528">
      <formula>BI615=""</formula>
    </cfRule>
  </conditionalFormatting>
  <conditionalFormatting sqref="BI616">
    <cfRule type="expression" dxfId="2526" priority="2527">
      <formula>BI615=""</formula>
    </cfRule>
  </conditionalFormatting>
  <conditionalFormatting sqref="BB616:BH616">
    <cfRule type="expression" dxfId="2525" priority="2526">
      <formula>BI615=""</formula>
    </cfRule>
  </conditionalFormatting>
  <conditionalFormatting sqref="C621:M621">
    <cfRule type="expression" dxfId="2524" priority="2519">
      <formula>M627=""</formula>
    </cfRule>
    <cfRule type="expression" dxfId="2523" priority="2520">
      <formula>M627=6</formula>
    </cfRule>
    <cfRule type="expression" dxfId="2522" priority="2521">
      <formula>M627=5</formula>
    </cfRule>
    <cfRule type="expression" dxfId="2521" priority="2522">
      <formula>M627=4</formula>
    </cfRule>
    <cfRule type="expression" dxfId="2520" priority="2523">
      <formula>M627=3</formula>
    </cfRule>
    <cfRule type="expression" dxfId="2519" priority="2524">
      <formula>M627=2</formula>
    </cfRule>
    <cfRule type="expression" dxfId="2518" priority="2525">
      <formula>M627=1</formula>
    </cfRule>
  </conditionalFormatting>
  <conditionalFormatting sqref="C622:E622">
    <cfRule type="expression" dxfId="2517" priority="2518">
      <formula>M628=""</formula>
    </cfRule>
  </conditionalFormatting>
  <conditionalFormatting sqref="C623:D623">
    <cfRule type="expression" dxfId="2516" priority="2517">
      <formula>M628=""</formula>
    </cfRule>
  </conditionalFormatting>
  <conditionalFormatting sqref="E623">
    <cfRule type="expression" dxfId="2515" priority="2516">
      <formula>M628=""</formula>
    </cfRule>
  </conditionalFormatting>
  <conditionalFormatting sqref="F622:L622">
    <cfRule type="expression" dxfId="2514" priority="2515">
      <formula>M628=""</formula>
    </cfRule>
  </conditionalFormatting>
  <conditionalFormatting sqref="M622:M625">
    <cfRule type="expression" dxfId="2513" priority="2514">
      <formula>M628=""</formula>
    </cfRule>
  </conditionalFormatting>
  <conditionalFormatting sqref="C624:F624">
    <cfRule type="expression" dxfId="2512" priority="2513">
      <formula>M628=""</formula>
    </cfRule>
  </conditionalFormatting>
  <conditionalFormatting sqref="G624">
    <cfRule type="expression" dxfId="2511" priority="2512">
      <formula>M628=""</formula>
    </cfRule>
  </conditionalFormatting>
  <conditionalFormatting sqref="C625:F625">
    <cfRule type="expression" dxfId="2510" priority="2511">
      <formula>M628=""</formula>
    </cfRule>
  </conditionalFormatting>
  <conditionalFormatting sqref="G625">
    <cfRule type="expression" dxfId="2509" priority="2510">
      <formula>M628=""</formula>
    </cfRule>
  </conditionalFormatting>
  <conditionalFormatting sqref="C626:G626">
    <cfRule type="expression" dxfId="2508" priority="2509">
      <formula>M628=""</formula>
    </cfRule>
  </conditionalFormatting>
  <conditionalFormatting sqref="M626">
    <cfRule type="expression" dxfId="2507" priority="2508">
      <formula>M628=""</formula>
    </cfRule>
  </conditionalFormatting>
  <conditionalFormatting sqref="C627:E627">
    <cfRule type="expression" dxfId="2506" priority="2507">
      <formula>M628=""</formula>
    </cfRule>
  </conditionalFormatting>
  <conditionalFormatting sqref="M627">
    <cfRule type="expression" dxfId="2505" priority="2506">
      <formula>M628=""</formula>
    </cfRule>
  </conditionalFormatting>
  <conditionalFormatting sqref="C628:E628">
    <cfRule type="expression" dxfId="2504" priority="2505">
      <formula>M628=""</formula>
    </cfRule>
  </conditionalFormatting>
  <conditionalFormatting sqref="M628">
    <cfRule type="expression" dxfId="2503" priority="2504">
      <formula>M628=""</formula>
    </cfRule>
  </conditionalFormatting>
  <conditionalFormatting sqref="C629:E629">
    <cfRule type="expression" dxfId="2502" priority="2503">
      <formula>M628=""</formula>
    </cfRule>
  </conditionalFormatting>
  <conditionalFormatting sqref="M629">
    <cfRule type="expression" dxfId="2501" priority="2502">
      <formula>M628=""</formula>
    </cfRule>
  </conditionalFormatting>
  <conditionalFormatting sqref="F629:L629">
    <cfRule type="expression" dxfId="2500" priority="2501">
      <formula>M628=""</formula>
    </cfRule>
  </conditionalFormatting>
  <conditionalFormatting sqref="O621:Y621">
    <cfRule type="expression" dxfId="2499" priority="2494">
      <formula>Y627=""</formula>
    </cfRule>
    <cfRule type="expression" dxfId="2498" priority="2495">
      <formula>Y627=6</formula>
    </cfRule>
    <cfRule type="expression" dxfId="2497" priority="2496">
      <formula>Y627=5</formula>
    </cfRule>
    <cfRule type="expression" dxfId="2496" priority="2497">
      <formula>Y627=4</formula>
    </cfRule>
    <cfRule type="expression" dxfId="2495" priority="2498">
      <formula>Y627=3</formula>
    </cfRule>
    <cfRule type="expression" dxfId="2494" priority="2499">
      <formula>Y627=2</formula>
    </cfRule>
    <cfRule type="expression" dxfId="2493" priority="2500">
      <formula>Y627=1</formula>
    </cfRule>
  </conditionalFormatting>
  <conditionalFormatting sqref="O622:Q622">
    <cfRule type="expression" dxfId="2492" priority="2493">
      <formula>Y628=""</formula>
    </cfRule>
  </conditionalFormatting>
  <conditionalFormatting sqref="O623:P623">
    <cfRule type="expression" dxfId="2491" priority="2492">
      <formula>Y628=""</formula>
    </cfRule>
  </conditionalFormatting>
  <conditionalFormatting sqref="Q623">
    <cfRule type="expression" dxfId="2490" priority="2491">
      <formula>Y628=""</formula>
    </cfRule>
  </conditionalFormatting>
  <conditionalFormatting sqref="R622:X622">
    <cfRule type="expression" dxfId="2489" priority="2490">
      <formula>Y628=""</formula>
    </cfRule>
  </conditionalFormatting>
  <conditionalFormatting sqref="Y622:Y625">
    <cfRule type="expression" dxfId="2488" priority="2489">
      <formula>Y628=""</formula>
    </cfRule>
  </conditionalFormatting>
  <conditionalFormatting sqref="O624:R624">
    <cfRule type="expression" dxfId="2487" priority="2488">
      <formula>Y628=""</formula>
    </cfRule>
  </conditionalFormatting>
  <conditionalFormatting sqref="S624">
    <cfRule type="expression" dxfId="2486" priority="2487">
      <formula>Y628=""</formula>
    </cfRule>
  </conditionalFormatting>
  <conditionalFormatting sqref="O625:R625">
    <cfRule type="expression" dxfId="2485" priority="2486">
      <formula>Y628=""</formula>
    </cfRule>
  </conditionalFormatting>
  <conditionalFormatting sqref="S625">
    <cfRule type="expression" dxfId="2484" priority="2485">
      <formula>Y628=""</formula>
    </cfRule>
  </conditionalFormatting>
  <conditionalFormatting sqref="O626:S626">
    <cfRule type="expression" dxfId="2483" priority="2484">
      <formula>Y628=""</formula>
    </cfRule>
  </conditionalFormatting>
  <conditionalFormatting sqref="Y626">
    <cfRule type="expression" dxfId="2482" priority="2483">
      <formula>Y628=""</formula>
    </cfRule>
  </conditionalFormatting>
  <conditionalFormatting sqref="O627:Q627">
    <cfRule type="expression" dxfId="2481" priority="2482">
      <formula>Y628=""</formula>
    </cfRule>
  </conditionalFormatting>
  <conditionalFormatting sqref="Y627">
    <cfRule type="expression" dxfId="2480" priority="2481">
      <formula>Y628=""</formula>
    </cfRule>
  </conditionalFormatting>
  <conditionalFormatting sqref="O628:Q628">
    <cfRule type="expression" dxfId="2479" priority="2480">
      <formula>Y628=""</formula>
    </cfRule>
  </conditionalFormatting>
  <conditionalFormatting sqref="Y628">
    <cfRule type="expression" dxfId="2478" priority="2479">
      <formula>Y628=""</formula>
    </cfRule>
  </conditionalFormatting>
  <conditionalFormatting sqref="O629:Q629">
    <cfRule type="expression" dxfId="2477" priority="2478">
      <formula>Y628=""</formula>
    </cfRule>
  </conditionalFormatting>
  <conditionalFormatting sqref="Y629">
    <cfRule type="expression" dxfId="2476" priority="2477">
      <formula>Y628=""</formula>
    </cfRule>
  </conditionalFormatting>
  <conditionalFormatting sqref="R629:X629">
    <cfRule type="expression" dxfId="2475" priority="2476">
      <formula>Y628=""</formula>
    </cfRule>
  </conditionalFormatting>
  <conditionalFormatting sqref="AA621:AK621">
    <cfRule type="expression" dxfId="2474" priority="2469">
      <formula>AK627=""</formula>
    </cfRule>
    <cfRule type="expression" dxfId="2473" priority="2470">
      <formula>AK627=6</formula>
    </cfRule>
    <cfRule type="expression" dxfId="2472" priority="2471">
      <formula>AK627=5</formula>
    </cfRule>
    <cfRule type="expression" dxfId="2471" priority="2472">
      <formula>AK627=4</formula>
    </cfRule>
    <cfRule type="expression" dxfId="2470" priority="2473">
      <formula>AK627=3</formula>
    </cfRule>
    <cfRule type="expression" dxfId="2469" priority="2474">
      <formula>AK627=2</formula>
    </cfRule>
    <cfRule type="expression" dxfId="2468" priority="2475">
      <formula>AK627=1</formula>
    </cfRule>
  </conditionalFormatting>
  <conditionalFormatting sqref="AA622:AC622">
    <cfRule type="expression" dxfId="2467" priority="2468">
      <formula>AK628=""</formula>
    </cfRule>
  </conditionalFormatting>
  <conditionalFormatting sqref="AA623:AB623">
    <cfRule type="expression" dxfId="2466" priority="2467">
      <formula>AK628=""</formula>
    </cfRule>
  </conditionalFormatting>
  <conditionalFormatting sqref="AC623">
    <cfRule type="expression" dxfId="2465" priority="2466">
      <formula>AK628=""</formula>
    </cfRule>
  </conditionalFormatting>
  <conditionalFormatting sqref="AD622:AJ622">
    <cfRule type="expression" dxfId="2464" priority="2465">
      <formula>AK628=""</formula>
    </cfRule>
  </conditionalFormatting>
  <conditionalFormatting sqref="AK622:AK625">
    <cfRule type="expression" dxfId="2463" priority="2464">
      <formula>AK628=""</formula>
    </cfRule>
  </conditionalFormatting>
  <conditionalFormatting sqref="AA624:AD624">
    <cfRule type="expression" dxfId="2462" priority="2463">
      <formula>AK628=""</formula>
    </cfRule>
  </conditionalFormatting>
  <conditionalFormatting sqref="AE624">
    <cfRule type="expression" dxfId="2461" priority="2462">
      <formula>AK628=""</formula>
    </cfRule>
  </conditionalFormatting>
  <conditionalFormatting sqref="AA625:AD625">
    <cfRule type="expression" dxfId="2460" priority="2461">
      <formula>AK628=""</formula>
    </cfRule>
  </conditionalFormatting>
  <conditionalFormatting sqref="AE625">
    <cfRule type="expression" dxfId="2459" priority="2460">
      <formula>AK628=""</formula>
    </cfRule>
  </conditionalFormatting>
  <conditionalFormatting sqref="AA626:AE626">
    <cfRule type="expression" dxfId="2458" priority="2459">
      <formula>AK628=""</formula>
    </cfRule>
  </conditionalFormatting>
  <conditionalFormatting sqref="AK626">
    <cfRule type="expression" dxfId="2457" priority="2458">
      <formula>AK628=""</formula>
    </cfRule>
  </conditionalFormatting>
  <conditionalFormatting sqref="AA627:AC627">
    <cfRule type="expression" dxfId="2456" priority="2457">
      <formula>AK628=""</formula>
    </cfRule>
  </conditionalFormatting>
  <conditionalFormatting sqref="AK627">
    <cfRule type="expression" dxfId="2455" priority="2456">
      <formula>AK628=""</formula>
    </cfRule>
  </conditionalFormatting>
  <conditionalFormatting sqref="AA628:AC628">
    <cfRule type="expression" dxfId="2454" priority="2455">
      <formula>AK628=""</formula>
    </cfRule>
  </conditionalFormatting>
  <conditionalFormatting sqref="AK628">
    <cfRule type="expression" dxfId="2453" priority="2454">
      <formula>AK628=""</formula>
    </cfRule>
  </conditionalFormatting>
  <conditionalFormatting sqref="AA629:AC629">
    <cfRule type="expression" dxfId="2452" priority="2453">
      <formula>AK628=""</formula>
    </cfRule>
  </conditionalFormatting>
  <conditionalFormatting sqref="AK629">
    <cfRule type="expression" dxfId="2451" priority="2452">
      <formula>AK628=""</formula>
    </cfRule>
  </conditionalFormatting>
  <conditionalFormatting sqref="AD629:AJ629">
    <cfRule type="expression" dxfId="2450" priority="2451">
      <formula>AK628=""</formula>
    </cfRule>
  </conditionalFormatting>
  <conditionalFormatting sqref="AM621:AW621">
    <cfRule type="expression" dxfId="2449" priority="2444">
      <formula>AW627=""</formula>
    </cfRule>
    <cfRule type="expression" dxfId="2448" priority="2445">
      <formula>AW627=6</formula>
    </cfRule>
    <cfRule type="expression" dxfId="2447" priority="2446">
      <formula>AW627=5</formula>
    </cfRule>
    <cfRule type="expression" dxfId="2446" priority="2447">
      <formula>AW627=4</formula>
    </cfRule>
    <cfRule type="expression" dxfId="2445" priority="2448">
      <formula>AW627=3</formula>
    </cfRule>
    <cfRule type="expression" dxfId="2444" priority="2449">
      <formula>AW627=2</formula>
    </cfRule>
    <cfRule type="expression" dxfId="2443" priority="2450">
      <formula>AW627=1</formula>
    </cfRule>
  </conditionalFormatting>
  <conditionalFormatting sqref="AM622:AO622">
    <cfRule type="expression" dxfId="2442" priority="2443">
      <formula>AW628=""</formula>
    </cfRule>
  </conditionalFormatting>
  <conditionalFormatting sqref="AM623:AN623">
    <cfRule type="expression" dxfId="2441" priority="2442">
      <formula>AW628=""</formula>
    </cfRule>
  </conditionalFormatting>
  <conditionalFormatting sqref="AO623">
    <cfRule type="expression" dxfId="2440" priority="2441">
      <formula>AW628=""</formula>
    </cfRule>
  </conditionalFormatting>
  <conditionalFormatting sqref="AP622:AV622">
    <cfRule type="expression" dxfId="2439" priority="2440">
      <formula>AW628=""</formula>
    </cfRule>
  </conditionalFormatting>
  <conditionalFormatting sqref="AW622:AW625">
    <cfRule type="expression" dxfId="2438" priority="2439">
      <formula>AW628=""</formula>
    </cfRule>
  </conditionalFormatting>
  <conditionalFormatting sqref="AM624:AP624">
    <cfRule type="expression" dxfId="2437" priority="2438">
      <formula>AW628=""</formula>
    </cfRule>
  </conditionalFormatting>
  <conditionalFormatting sqref="AQ624">
    <cfRule type="expression" dxfId="2436" priority="2437">
      <formula>AW628=""</formula>
    </cfRule>
  </conditionalFormatting>
  <conditionalFormatting sqref="AM625:AP625">
    <cfRule type="expression" dxfId="2435" priority="2436">
      <formula>AW628=""</formula>
    </cfRule>
  </conditionalFormatting>
  <conditionalFormatting sqref="AQ625">
    <cfRule type="expression" dxfId="2434" priority="2435">
      <formula>AW628=""</formula>
    </cfRule>
  </conditionalFormatting>
  <conditionalFormatting sqref="AM626:AQ626">
    <cfRule type="expression" dxfId="2433" priority="2434">
      <formula>AW628=""</formula>
    </cfRule>
  </conditionalFormatting>
  <conditionalFormatting sqref="AW626">
    <cfRule type="expression" dxfId="2432" priority="2433">
      <formula>AW628=""</formula>
    </cfRule>
  </conditionalFormatting>
  <conditionalFormatting sqref="AM627:AO627">
    <cfRule type="expression" dxfId="2431" priority="2432">
      <formula>AW628=""</formula>
    </cfRule>
  </conditionalFormatting>
  <conditionalFormatting sqref="AW627">
    <cfRule type="expression" dxfId="2430" priority="2431">
      <formula>AW628=""</formula>
    </cfRule>
  </conditionalFormatting>
  <conditionalFormatting sqref="AM628:AO628">
    <cfRule type="expression" dxfId="2429" priority="2430">
      <formula>AW628=""</formula>
    </cfRule>
  </conditionalFormatting>
  <conditionalFormatting sqref="AW628">
    <cfRule type="expression" dxfId="2428" priority="2429">
      <formula>AW628=""</formula>
    </cfRule>
  </conditionalFormatting>
  <conditionalFormatting sqref="AM629:AO629">
    <cfRule type="expression" dxfId="2427" priority="2428">
      <formula>AW628=""</formula>
    </cfRule>
  </conditionalFormatting>
  <conditionalFormatting sqref="AW629">
    <cfRule type="expression" dxfId="2426" priority="2427">
      <formula>AW628=""</formula>
    </cfRule>
  </conditionalFormatting>
  <conditionalFormatting sqref="AP629:AV629">
    <cfRule type="expression" dxfId="2425" priority="2426">
      <formula>AW628=""</formula>
    </cfRule>
  </conditionalFormatting>
  <conditionalFormatting sqref="AY621:BI621">
    <cfRule type="expression" dxfId="2424" priority="2419">
      <formula>BI627=""</formula>
    </cfRule>
    <cfRule type="expression" dxfId="2423" priority="2420">
      <formula>BI627=6</formula>
    </cfRule>
    <cfRule type="expression" dxfId="2422" priority="2421">
      <formula>BI627=5</formula>
    </cfRule>
    <cfRule type="expression" dxfId="2421" priority="2422">
      <formula>BI627=4</formula>
    </cfRule>
    <cfRule type="expression" dxfId="2420" priority="2423">
      <formula>BI627=3</formula>
    </cfRule>
    <cfRule type="expression" dxfId="2419" priority="2424">
      <formula>BI627=2</formula>
    </cfRule>
    <cfRule type="expression" dxfId="2418" priority="2425">
      <formula>BI627=1</formula>
    </cfRule>
  </conditionalFormatting>
  <conditionalFormatting sqref="AY622:BA622">
    <cfRule type="expression" dxfId="2417" priority="2418">
      <formula>BI628=""</formula>
    </cfRule>
  </conditionalFormatting>
  <conditionalFormatting sqref="AY623:AZ623">
    <cfRule type="expression" dxfId="2416" priority="2417">
      <formula>BI628=""</formula>
    </cfRule>
  </conditionalFormatting>
  <conditionalFormatting sqref="BA623">
    <cfRule type="expression" dxfId="2415" priority="2416">
      <formula>BI628=""</formula>
    </cfRule>
  </conditionalFormatting>
  <conditionalFormatting sqref="BB622:BH622">
    <cfRule type="expression" dxfId="2414" priority="2415">
      <formula>BI628=""</formula>
    </cfRule>
  </conditionalFormatting>
  <conditionalFormatting sqref="BI622:BI625">
    <cfRule type="expression" dxfId="2413" priority="2414">
      <formula>BI628=""</formula>
    </cfRule>
  </conditionalFormatting>
  <conditionalFormatting sqref="AY624:BB624">
    <cfRule type="expression" dxfId="2412" priority="2413">
      <formula>BI628=""</formula>
    </cfRule>
  </conditionalFormatting>
  <conditionalFormatting sqref="BC624">
    <cfRule type="expression" dxfId="2411" priority="2412">
      <formula>BI628=""</formula>
    </cfRule>
  </conditionalFormatting>
  <conditionalFormatting sqref="AY625:BB625">
    <cfRule type="expression" dxfId="2410" priority="2411">
      <formula>BI628=""</formula>
    </cfRule>
  </conditionalFormatting>
  <conditionalFormatting sqref="BC625">
    <cfRule type="expression" dxfId="2409" priority="2410">
      <formula>BI628=""</formula>
    </cfRule>
  </conditionalFormatting>
  <conditionalFormatting sqref="AY626:BC626">
    <cfRule type="expression" dxfId="2408" priority="2409">
      <formula>BI628=""</formula>
    </cfRule>
  </conditionalFormatting>
  <conditionalFormatting sqref="BI626">
    <cfRule type="expression" dxfId="2407" priority="2408">
      <formula>BI628=""</formula>
    </cfRule>
  </conditionalFormatting>
  <conditionalFormatting sqref="AY627:BA627">
    <cfRule type="expression" dxfId="2406" priority="2407">
      <formula>BI628=""</formula>
    </cfRule>
  </conditionalFormatting>
  <conditionalFormatting sqref="BI627">
    <cfRule type="expression" dxfId="2405" priority="2406">
      <formula>BI628=""</formula>
    </cfRule>
  </conditionalFormatting>
  <conditionalFormatting sqref="AY628:BA628">
    <cfRule type="expression" dxfId="2404" priority="2405">
      <formula>BI628=""</formula>
    </cfRule>
  </conditionalFormatting>
  <conditionalFormatting sqref="BI628">
    <cfRule type="expression" dxfId="2403" priority="2404">
      <formula>BI628=""</formula>
    </cfRule>
  </conditionalFormatting>
  <conditionalFormatting sqref="AY629:BA629">
    <cfRule type="expression" dxfId="2402" priority="2403">
      <formula>BI628=""</formula>
    </cfRule>
  </conditionalFormatting>
  <conditionalFormatting sqref="BI629">
    <cfRule type="expression" dxfId="2401" priority="2402">
      <formula>BI628=""</formula>
    </cfRule>
  </conditionalFormatting>
  <conditionalFormatting sqref="BB629:BH629">
    <cfRule type="expression" dxfId="2400" priority="2401">
      <formula>BI628=""</formula>
    </cfRule>
  </conditionalFormatting>
  <conditionalFormatting sqref="C631:M631">
    <cfRule type="expression" dxfId="2399" priority="2394">
      <formula>M637=""</formula>
    </cfRule>
    <cfRule type="expression" dxfId="2398" priority="2395">
      <formula>M637=6</formula>
    </cfRule>
    <cfRule type="expression" dxfId="2397" priority="2396">
      <formula>M637=5</formula>
    </cfRule>
    <cfRule type="expression" dxfId="2396" priority="2397">
      <formula>M637=4</formula>
    </cfRule>
    <cfRule type="expression" dxfId="2395" priority="2398">
      <formula>M637=3</formula>
    </cfRule>
    <cfRule type="expression" dxfId="2394" priority="2399">
      <formula>M637=2</formula>
    </cfRule>
    <cfRule type="expression" dxfId="2393" priority="2400">
      <formula>M637=1</formula>
    </cfRule>
  </conditionalFormatting>
  <conditionalFormatting sqref="C632:E632">
    <cfRule type="expression" dxfId="2392" priority="2393">
      <formula>M638=""</formula>
    </cfRule>
  </conditionalFormatting>
  <conditionalFormatting sqref="C633:D633">
    <cfRule type="expression" dxfId="2391" priority="2392">
      <formula>M638=""</formula>
    </cfRule>
  </conditionalFormatting>
  <conditionalFormatting sqref="E633">
    <cfRule type="expression" dxfId="2390" priority="2391">
      <formula>M638=""</formula>
    </cfRule>
  </conditionalFormatting>
  <conditionalFormatting sqref="F632:L632">
    <cfRule type="expression" dxfId="2389" priority="2390">
      <formula>M638=""</formula>
    </cfRule>
  </conditionalFormatting>
  <conditionalFormatting sqref="M632:M635">
    <cfRule type="expression" dxfId="2388" priority="2389">
      <formula>M638=""</formula>
    </cfRule>
  </conditionalFormatting>
  <conditionalFormatting sqref="C634:F634">
    <cfRule type="expression" dxfId="2387" priority="2388">
      <formula>M638=""</formula>
    </cfRule>
  </conditionalFormatting>
  <conditionalFormatting sqref="G634">
    <cfRule type="expression" dxfId="2386" priority="2387">
      <formula>M638=""</formula>
    </cfRule>
  </conditionalFormatting>
  <conditionalFormatting sqref="C635:F635">
    <cfRule type="expression" dxfId="2385" priority="2386">
      <formula>M638=""</formula>
    </cfRule>
  </conditionalFormatting>
  <conditionalFormatting sqref="G635">
    <cfRule type="expression" dxfId="2384" priority="2385">
      <formula>M638=""</formula>
    </cfRule>
  </conditionalFormatting>
  <conditionalFormatting sqref="C636:G636">
    <cfRule type="expression" dxfId="2383" priority="2384">
      <formula>M638=""</formula>
    </cfRule>
  </conditionalFormatting>
  <conditionalFormatting sqref="M636">
    <cfRule type="expression" dxfId="2382" priority="2383">
      <formula>M638=""</formula>
    </cfRule>
  </conditionalFormatting>
  <conditionalFormatting sqref="C637:E637">
    <cfRule type="expression" dxfId="2381" priority="2382">
      <formula>M638=""</formula>
    </cfRule>
  </conditionalFormatting>
  <conditionalFormatting sqref="M637">
    <cfRule type="expression" dxfId="2380" priority="2381">
      <formula>M638=""</formula>
    </cfRule>
  </conditionalFormatting>
  <conditionalFormatting sqref="C638:E638">
    <cfRule type="expression" dxfId="2379" priority="2380">
      <formula>M638=""</formula>
    </cfRule>
  </conditionalFormatting>
  <conditionalFormatting sqref="M638">
    <cfRule type="expression" dxfId="2378" priority="2379">
      <formula>M638=""</formula>
    </cfRule>
  </conditionalFormatting>
  <conditionalFormatting sqref="C639:E639">
    <cfRule type="expression" dxfId="2377" priority="2378">
      <formula>M638=""</formula>
    </cfRule>
  </conditionalFormatting>
  <conditionalFormatting sqref="M639">
    <cfRule type="expression" dxfId="2376" priority="2377">
      <formula>M638=""</formula>
    </cfRule>
  </conditionalFormatting>
  <conditionalFormatting sqref="F639:L639">
    <cfRule type="expression" dxfId="2375" priority="2376">
      <formula>M638=""</formula>
    </cfRule>
  </conditionalFormatting>
  <conditionalFormatting sqref="O631:Y631">
    <cfRule type="expression" dxfId="2374" priority="2369">
      <formula>Y637=""</formula>
    </cfRule>
    <cfRule type="expression" dxfId="2373" priority="2370">
      <formula>Y637=6</formula>
    </cfRule>
    <cfRule type="expression" dxfId="2372" priority="2371">
      <formula>Y637=5</formula>
    </cfRule>
    <cfRule type="expression" dxfId="2371" priority="2372">
      <formula>Y637=4</formula>
    </cfRule>
    <cfRule type="expression" dxfId="2370" priority="2373">
      <formula>Y637=3</formula>
    </cfRule>
    <cfRule type="expression" dxfId="2369" priority="2374">
      <formula>Y637=2</formula>
    </cfRule>
    <cfRule type="expression" dxfId="2368" priority="2375">
      <formula>Y637=1</formula>
    </cfRule>
  </conditionalFormatting>
  <conditionalFormatting sqref="O632:Q632">
    <cfRule type="expression" dxfId="2367" priority="2368">
      <formula>Y638=""</formula>
    </cfRule>
  </conditionalFormatting>
  <conditionalFormatting sqref="O633:P633">
    <cfRule type="expression" dxfId="2366" priority="2367">
      <formula>Y638=""</formula>
    </cfRule>
  </conditionalFormatting>
  <conditionalFormatting sqref="Q633">
    <cfRule type="expression" dxfId="2365" priority="2366">
      <formula>Y638=""</formula>
    </cfRule>
  </conditionalFormatting>
  <conditionalFormatting sqref="R632:X632">
    <cfRule type="expression" dxfId="2364" priority="2365">
      <formula>Y638=""</formula>
    </cfRule>
  </conditionalFormatting>
  <conditionalFormatting sqref="Y632:Y635">
    <cfRule type="expression" dxfId="2363" priority="2364">
      <formula>Y638=""</formula>
    </cfRule>
  </conditionalFormatting>
  <conditionalFormatting sqref="O634:R634">
    <cfRule type="expression" dxfId="2362" priority="2363">
      <formula>Y638=""</formula>
    </cfRule>
  </conditionalFormatting>
  <conditionalFormatting sqref="S634">
    <cfRule type="expression" dxfId="2361" priority="2362">
      <formula>Y638=""</formula>
    </cfRule>
  </conditionalFormatting>
  <conditionalFormatting sqref="O635:R635">
    <cfRule type="expression" dxfId="2360" priority="2361">
      <formula>Y638=""</formula>
    </cfRule>
  </conditionalFormatting>
  <conditionalFormatting sqref="S635">
    <cfRule type="expression" dxfId="2359" priority="2360">
      <formula>Y638=""</formula>
    </cfRule>
  </conditionalFormatting>
  <conditionalFormatting sqref="O636:S636">
    <cfRule type="expression" dxfId="2358" priority="2359">
      <formula>Y638=""</formula>
    </cfRule>
  </conditionalFormatting>
  <conditionalFormatting sqref="Y636">
    <cfRule type="expression" dxfId="2357" priority="2358">
      <formula>Y638=""</formula>
    </cfRule>
  </conditionalFormatting>
  <conditionalFormatting sqref="O637:Q637">
    <cfRule type="expression" dxfId="2356" priority="2357">
      <formula>Y638=""</formula>
    </cfRule>
  </conditionalFormatting>
  <conditionalFormatting sqref="Y637">
    <cfRule type="expression" dxfId="2355" priority="2356">
      <formula>Y638=""</formula>
    </cfRule>
  </conditionalFormatting>
  <conditionalFormatting sqref="O638:Q638">
    <cfRule type="expression" dxfId="2354" priority="2355">
      <formula>Y638=""</formula>
    </cfRule>
  </conditionalFormatting>
  <conditionalFormatting sqref="Y638">
    <cfRule type="expression" dxfId="2353" priority="2354">
      <formula>Y638=""</formula>
    </cfRule>
  </conditionalFormatting>
  <conditionalFormatting sqref="O639:Q639">
    <cfRule type="expression" dxfId="2352" priority="2353">
      <formula>Y638=""</formula>
    </cfRule>
  </conditionalFormatting>
  <conditionalFormatting sqref="Y639">
    <cfRule type="expression" dxfId="2351" priority="2352">
      <formula>Y638=""</formula>
    </cfRule>
  </conditionalFormatting>
  <conditionalFormatting sqref="R639:X639">
    <cfRule type="expression" dxfId="2350" priority="2351">
      <formula>Y638=""</formula>
    </cfRule>
  </conditionalFormatting>
  <conditionalFormatting sqref="AA631:AK631">
    <cfRule type="expression" dxfId="2349" priority="2344">
      <formula>AK637=""</formula>
    </cfRule>
    <cfRule type="expression" dxfId="2348" priority="2345">
      <formula>AK637=6</formula>
    </cfRule>
    <cfRule type="expression" dxfId="2347" priority="2346">
      <formula>AK637=5</formula>
    </cfRule>
    <cfRule type="expression" dxfId="2346" priority="2347">
      <formula>AK637=4</formula>
    </cfRule>
    <cfRule type="expression" dxfId="2345" priority="2348">
      <formula>AK637=3</formula>
    </cfRule>
    <cfRule type="expression" dxfId="2344" priority="2349">
      <formula>AK637=2</formula>
    </cfRule>
    <cfRule type="expression" dxfId="2343" priority="2350">
      <formula>AK637=1</formula>
    </cfRule>
  </conditionalFormatting>
  <conditionalFormatting sqref="AA632:AC632">
    <cfRule type="expression" dxfId="2342" priority="2343">
      <formula>AK638=""</formula>
    </cfRule>
  </conditionalFormatting>
  <conditionalFormatting sqref="AA633:AB633">
    <cfRule type="expression" dxfId="2341" priority="2342">
      <formula>AK638=""</formula>
    </cfRule>
  </conditionalFormatting>
  <conditionalFormatting sqref="AC633">
    <cfRule type="expression" dxfId="2340" priority="2341">
      <formula>AK638=""</formula>
    </cfRule>
  </conditionalFormatting>
  <conditionalFormatting sqref="AD632:AJ632">
    <cfRule type="expression" dxfId="2339" priority="2340">
      <formula>AK638=""</formula>
    </cfRule>
  </conditionalFormatting>
  <conditionalFormatting sqref="AK632:AK635">
    <cfRule type="expression" dxfId="2338" priority="2339">
      <formula>AK638=""</formula>
    </cfRule>
  </conditionalFormatting>
  <conditionalFormatting sqref="AA634:AD634">
    <cfRule type="expression" dxfId="2337" priority="2338">
      <formula>AK638=""</formula>
    </cfRule>
  </conditionalFormatting>
  <conditionalFormatting sqref="AE634">
    <cfRule type="expression" dxfId="2336" priority="2337">
      <formula>AK638=""</formula>
    </cfRule>
  </conditionalFormatting>
  <conditionalFormatting sqref="AA635:AD635">
    <cfRule type="expression" dxfId="2335" priority="2336">
      <formula>AK638=""</formula>
    </cfRule>
  </conditionalFormatting>
  <conditionalFormatting sqref="AE635">
    <cfRule type="expression" dxfId="2334" priority="2335">
      <formula>AK638=""</formula>
    </cfRule>
  </conditionalFormatting>
  <conditionalFormatting sqref="AA636:AE636">
    <cfRule type="expression" dxfId="2333" priority="2334">
      <formula>AK638=""</formula>
    </cfRule>
  </conditionalFormatting>
  <conditionalFormatting sqref="AK636">
    <cfRule type="expression" dxfId="2332" priority="2333">
      <formula>AK638=""</formula>
    </cfRule>
  </conditionalFormatting>
  <conditionalFormatting sqref="AA637:AC637">
    <cfRule type="expression" dxfId="2331" priority="2332">
      <formula>AK638=""</formula>
    </cfRule>
  </conditionalFormatting>
  <conditionalFormatting sqref="AK637">
    <cfRule type="expression" dxfId="2330" priority="2331">
      <formula>AK638=""</formula>
    </cfRule>
  </conditionalFormatting>
  <conditionalFormatting sqref="AA638:AC638">
    <cfRule type="expression" dxfId="2329" priority="2330">
      <formula>AK638=""</formula>
    </cfRule>
  </conditionalFormatting>
  <conditionalFormatting sqref="AK638">
    <cfRule type="expression" dxfId="2328" priority="2329">
      <formula>AK638=""</formula>
    </cfRule>
  </conditionalFormatting>
  <conditionalFormatting sqref="AA639:AC639">
    <cfRule type="expression" dxfId="2327" priority="2328">
      <formula>AK638=""</formula>
    </cfRule>
  </conditionalFormatting>
  <conditionalFormatting sqref="AK639">
    <cfRule type="expression" dxfId="2326" priority="2327">
      <formula>AK638=""</formula>
    </cfRule>
  </conditionalFormatting>
  <conditionalFormatting sqref="AD639:AJ639">
    <cfRule type="expression" dxfId="2325" priority="2326">
      <formula>AK638=""</formula>
    </cfRule>
  </conditionalFormatting>
  <conditionalFormatting sqref="AM631:AW631">
    <cfRule type="expression" dxfId="2324" priority="2319">
      <formula>AW637=""</formula>
    </cfRule>
    <cfRule type="expression" dxfId="2323" priority="2320">
      <formula>AW637=6</formula>
    </cfRule>
    <cfRule type="expression" dxfId="2322" priority="2321">
      <formula>AW637=5</formula>
    </cfRule>
    <cfRule type="expression" dxfId="2321" priority="2322">
      <formula>AW637=4</formula>
    </cfRule>
    <cfRule type="expression" dxfId="2320" priority="2323">
      <formula>AW637=3</formula>
    </cfRule>
    <cfRule type="expression" dxfId="2319" priority="2324">
      <formula>AW637=2</formula>
    </cfRule>
    <cfRule type="expression" dxfId="2318" priority="2325">
      <formula>AW637=1</formula>
    </cfRule>
  </conditionalFormatting>
  <conditionalFormatting sqref="AM632:AO632">
    <cfRule type="expression" dxfId="2317" priority="2318">
      <formula>AW638=""</formula>
    </cfRule>
  </conditionalFormatting>
  <conditionalFormatting sqref="AM633:AN633">
    <cfRule type="expression" dxfId="2316" priority="2317">
      <formula>AW638=""</formula>
    </cfRule>
  </conditionalFormatting>
  <conditionalFormatting sqref="AO633">
    <cfRule type="expression" dxfId="2315" priority="2316">
      <formula>AW638=""</formula>
    </cfRule>
  </conditionalFormatting>
  <conditionalFormatting sqref="AP632:AV632">
    <cfRule type="expression" dxfId="2314" priority="2315">
      <formula>AW638=""</formula>
    </cfRule>
  </conditionalFormatting>
  <conditionalFormatting sqref="AW632:AW635">
    <cfRule type="expression" dxfId="2313" priority="2314">
      <formula>AW638=""</formula>
    </cfRule>
  </conditionalFormatting>
  <conditionalFormatting sqref="AM634:AP634">
    <cfRule type="expression" dxfId="2312" priority="2313">
      <formula>AW638=""</formula>
    </cfRule>
  </conditionalFormatting>
  <conditionalFormatting sqref="AQ634">
    <cfRule type="expression" dxfId="2311" priority="2312">
      <formula>AW638=""</formula>
    </cfRule>
  </conditionalFormatting>
  <conditionalFormatting sqref="AM635:AP635">
    <cfRule type="expression" dxfId="2310" priority="2311">
      <formula>AW638=""</formula>
    </cfRule>
  </conditionalFormatting>
  <conditionalFormatting sqref="AQ635">
    <cfRule type="expression" dxfId="2309" priority="2310">
      <formula>AW638=""</formula>
    </cfRule>
  </conditionalFormatting>
  <conditionalFormatting sqref="AM636:AQ636">
    <cfRule type="expression" dxfId="2308" priority="2309">
      <formula>AW638=""</formula>
    </cfRule>
  </conditionalFormatting>
  <conditionalFormatting sqref="AW636">
    <cfRule type="expression" dxfId="2307" priority="2308">
      <formula>AW638=""</formula>
    </cfRule>
  </conditionalFormatting>
  <conditionalFormatting sqref="AM637:AO637">
    <cfRule type="expression" dxfId="2306" priority="2307">
      <formula>AW638=""</formula>
    </cfRule>
  </conditionalFormatting>
  <conditionalFormatting sqref="AW637">
    <cfRule type="expression" dxfId="2305" priority="2306">
      <formula>AW638=""</formula>
    </cfRule>
  </conditionalFormatting>
  <conditionalFormatting sqref="AM638:AO638">
    <cfRule type="expression" dxfId="2304" priority="2305">
      <formula>AW638=""</formula>
    </cfRule>
  </conditionalFormatting>
  <conditionalFormatting sqref="AW638">
    <cfRule type="expression" dxfId="2303" priority="2304">
      <formula>AW638=""</formula>
    </cfRule>
  </conditionalFormatting>
  <conditionalFormatting sqref="AM639:AO639">
    <cfRule type="expression" dxfId="2302" priority="2303">
      <formula>AW638=""</formula>
    </cfRule>
  </conditionalFormatting>
  <conditionalFormatting sqref="AW639">
    <cfRule type="expression" dxfId="2301" priority="2302">
      <formula>AW638=""</formula>
    </cfRule>
  </conditionalFormatting>
  <conditionalFormatting sqref="AP639:AV639">
    <cfRule type="expression" dxfId="2300" priority="2301">
      <formula>AW638=""</formula>
    </cfRule>
  </conditionalFormatting>
  <conditionalFormatting sqref="AY631:BI631">
    <cfRule type="expression" dxfId="2299" priority="2294">
      <formula>BI637=""</formula>
    </cfRule>
    <cfRule type="expression" dxfId="2298" priority="2295">
      <formula>BI637=6</formula>
    </cfRule>
    <cfRule type="expression" dxfId="2297" priority="2296">
      <formula>BI637=5</formula>
    </cfRule>
    <cfRule type="expression" dxfId="2296" priority="2297">
      <formula>BI637=4</formula>
    </cfRule>
    <cfRule type="expression" dxfId="2295" priority="2298">
      <formula>BI637=3</formula>
    </cfRule>
    <cfRule type="expression" dxfId="2294" priority="2299">
      <formula>BI637=2</formula>
    </cfRule>
    <cfRule type="expression" dxfId="2293" priority="2300">
      <formula>BI637=1</formula>
    </cfRule>
  </conditionalFormatting>
  <conditionalFormatting sqref="AY632:BA632">
    <cfRule type="expression" dxfId="2292" priority="2293">
      <formula>BI638=""</formula>
    </cfRule>
  </conditionalFormatting>
  <conditionalFormatting sqref="AY633:AZ633">
    <cfRule type="expression" dxfId="2291" priority="2292">
      <formula>BI638=""</formula>
    </cfRule>
  </conditionalFormatting>
  <conditionalFormatting sqref="BA633">
    <cfRule type="expression" dxfId="2290" priority="2291">
      <formula>BI638=""</formula>
    </cfRule>
  </conditionalFormatting>
  <conditionalFormatting sqref="BB632:BH632">
    <cfRule type="expression" dxfId="2289" priority="2290">
      <formula>BI638=""</formula>
    </cfRule>
  </conditionalFormatting>
  <conditionalFormatting sqref="BI632:BI635">
    <cfRule type="expression" dxfId="2288" priority="2289">
      <formula>BI638=""</formula>
    </cfRule>
  </conditionalFormatting>
  <conditionalFormatting sqref="AY634:BB634">
    <cfRule type="expression" dxfId="2287" priority="2288">
      <formula>BI638=""</formula>
    </cfRule>
  </conditionalFormatting>
  <conditionalFormatting sqref="BC634">
    <cfRule type="expression" dxfId="2286" priority="2287">
      <formula>BI638=""</formula>
    </cfRule>
  </conditionalFormatting>
  <conditionalFormatting sqref="AY635:BB635">
    <cfRule type="expression" dxfId="2285" priority="2286">
      <formula>BI638=""</formula>
    </cfRule>
  </conditionalFormatting>
  <conditionalFormatting sqref="BC635">
    <cfRule type="expression" dxfId="2284" priority="2285">
      <formula>BI638=""</formula>
    </cfRule>
  </conditionalFormatting>
  <conditionalFormatting sqref="AY636:BC636">
    <cfRule type="expression" dxfId="2283" priority="2284">
      <formula>BI638=""</formula>
    </cfRule>
  </conditionalFormatting>
  <conditionalFormatting sqref="BI636">
    <cfRule type="expression" dxfId="2282" priority="2283">
      <formula>BI638=""</formula>
    </cfRule>
  </conditionalFormatting>
  <conditionalFormatting sqref="AY637:BA637">
    <cfRule type="expression" dxfId="2281" priority="2282">
      <formula>BI638=""</formula>
    </cfRule>
  </conditionalFormatting>
  <conditionalFormatting sqref="BI637">
    <cfRule type="expression" dxfId="2280" priority="2281">
      <formula>BI638=""</formula>
    </cfRule>
  </conditionalFormatting>
  <conditionalFormatting sqref="AY638:BA638">
    <cfRule type="expression" dxfId="2279" priority="2280">
      <formula>BI638=""</formula>
    </cfRule>
  </conditionalFormatting>
  <conditionalFormatting sqref="BI638">
    <cfRule type="expression" dxfId="2278" priority="2279">
      <formula>BI638=""</formula>
    </cfRule>
  </conditionalFormatting>
  <conditionalFormatting sqref="AY639:BA639">
    <cfRule type="expression" dxfId="2277" priority="2278">
      <formula>BI638=""</formula>
    </cfRule>
  </conditionalFormatting>
  <conditionalFormatting sqref="BI639">
    <cfRule type="expression" dxfId="2276" priority="2277">
      <formula>BI638=""</formula>
    </cfRule>
  </conditionalFormatting>
  <conditionalFormatting sqref="BB639:BH639">
    <cfRule type="expression" dxfId="2275" priority="2276">
      <formula>BI638=""</formula>
    </cfRule>
  </conditionalFormatting>
  <conditionalFormatting sqref="C641:M641">
    <cfRule type="expression" dxfId="2274" priority="2269">
      <formula>M647=""</formula>
    </cfRule>
    <cfRule type="expression" dxfId="2273" priority="2270">
      <formula>M647=6</formula>
    </cfRule>
    <cfRule type="expression" dxfId="2272" priority="2271">
      <formula>M647=5</formula>
    </cfRule>
    <cfRule type="expression" dxfId="2271" priority="2272">
      <formula>M647=4</formula>
    </cfRule>
    <cfRule type="expression" dxfId="2270" priority="2273">
      <formula>M647=3</formula>
    </cfRule>
    <cfRule type="expression" dxfId="2269" priority="2274">
      <formula>M647=2</formula>
    </cfRule>
    <cfRule type="expression" dxfId="2268" priority="2275">
      <formula>M647=1</formula>
    </cfRule>
  </conditionalFormatting>
  <conditionalFormatting sqref="C642:E642">
    <cfRule type="expression" dxfId="2267" priority="2268">
      <formula>M648=""</formula>
    </cfRule>
  </conditionalFormatting>
  <conditionalFormatting sqref="C643:D643">
    <cfRule type="expression" dxfId="2266" priority="2267">
      <formula>M648=""</formula>
    </cfRule>
  </conditionalFormatting>
  <conditionalFormatting sqref="E643">
    <cfRule type="expression" dxfId="2265" priority="2266">
      <formula>M648=""</formula>
    </cfRule>
  </conditionalFormatting>
  <conditionalFormatting sqref="F642:L642">
    <cfRule type="expression" dxfId="2264" priority="2265">
      <formula>M648=""</formula>
    </cfRule>
  </conditionalFormatting>
  <conditionalFormatting sqref="M642:M645">
    <cfRule type="expression" dxfId="2263" priority="2264">
      <formula>M648=""</formula>
    </cfRule>
  </conditionalFormatting>
  <conditionalFormatting sqref="C644:F644">
    <cfRule type="expression" dxfId="2262" priority="2263">
      <formula>M648=""</formula>
    </cfRule>
  </conditionalFormatting>
  <conditionalFormatting sqref="G644">
    <cfRule type="expression" dxfId="2261" priority="2262">
      <formula>M648=""</formula>
    </cfRule>
  </conditionalFormatting>
  <conditionalFormatting sqref="C645:F645">
    <cfRule type="expression" dxfId="2260" priority="2261">
      <formula>M648=""</formula>
    </cfRule>
  </conditionalFormatting>
  <conditionalFormatting sqref="G645">
    <cfRule type="expression" dxfId="2259" priority="2260">
      <formula>M648=""</formula>
    </cfRule>
  </conditionalFormatting>
  <conditionalFormatting sqref="C646:G646">
    <cfRule type="expression" dxfId="2258" priority="2259">
      <formula>M648=""</formula>
    </cfRule>
  </conditionalFormatting>
  <conditionalFormatting sqref="M646">
    <cfRule type="expression" dxfId="2257" priority="2258">
      <formula>M648=""</formula>
    </cfRule>
  </conditionalFormatting>
  <conditionalFormatting sqref="C647:E647">
    <cfRule type="expression" dxfId="2256" priority="2257">
      <formula>M648=""</formula>
    </cfRule>
  </conditionalFormatting>
  <conditionalFormatting sqref="M647">
    <cfRule type="expression" dxfId="2255" priority="2256">
      <formula>M648=""</formula>
    </cfRule>
  </conditionalFormatting>
  <conditionalFormatting sqref="C648:E648">
    <cfRule type="expression" dxfId="2254" priority="2255">
      <formula>M648=""</formula>
    </cfRule>
  </conditionalFormatting>
  <conditionalFormatting sqref="M648">
    <cfRule type="expression" dxfId="2253" priority="2254">
      <formula>M648=""</formula>
    </cfRule>
  </conditionalFormatting>
  <conditionalFormatting sqref="C649:E649">
    <cfRule type="expression" dxfId="2252" priority="2253">
      <formula>M648=""</formula>
    </cfRule>
  </conditionalFormatting>
  <conditionalFormatting sqref="M649">
    <cfRule type="expression" dxfId="2251" priority="2252">
      <formula>M648=""</formula>
    </cfRule>
  </conditionalFormatting>
  <conditionalFormatting sqref="F649:L649">
    <cfRule type="expression" dxfId="2250" priority="2251">
      <formula>M648=""</formula>
    </cfRule>
  </conditionalFormatting>
  <conditionalFormatting sqref="O641:Y641">
    <cfRule type="expression" dxfId="2249" priority="2244">
      <formula>Y647=""</formula>
    </cfRule>
    <cfRule type="expression" dxfId="2248" priority="2245">
      <formula>Y647=6</formula>
    </cfRule>
    <cfRule type="expression" dxfId="2247" priority="2246">
      <formula>Y647=5</formula>
    </cfRule>
    <cfRule type="expression" dxfId="2246" priority="2247">
      <formula>Y647=4</formula>
    </cfRule>
    <cfRule type="expression" dxfId="2245" priority="2248">
      <formula>Y647=3</formula>
    </cfRule>
    <cfRule type="expression" dxfId="2244" priority="2249">
      <formula>Y647=2</formula>
    </cfRule>
    <cfRule type="expression" dxfId="2243" priority="2250">
      <formula>Y647=1</formula>
    </cfRule>
  </conditionalFormatting>
  <conditionalFormatting sqref="O642:Q642">
    <cfRule type="expression" dxfId="2242" priority="2243">
      <formula>Y648=""</formula>
    </cfRule>
  </conditionalFormatting>
  <conditionalFormatting sqref="O643:P643">
    <cfRule type="expression" dxfId="2241" priority="2242">
      <formula>Y648=""</formula>
    </cfRule>
  </conditionalFormatting>
  <conditionalFormatting sqref="Q643">
    <cfRule type="expression" dxfId="2240" priority="2241">
      <formula>Y648=""</formula>
    </cfRule>
  </conditionalFormatting>
  <conditionalFormatting sqref="R642:X642">
    <cfRule type="expression" dxfId="2239" priority="2240">
      <formula>Y648=""</formula>
    </cfRule>
  </conditionalFormatting>
  <conditionalFormatting sqref="Y642:Y645">
    <cfRule type="expression" dxfId="2238" priority="2239">
      <formula>Y648=""</formula>
    </cfRule>
  </conditionalFormatting>
  <conditionalFormatting sqref="O644:R644">
    <cfRule type="expression" dxfId="2237" priority="2238">
      <formula>Y648=""</formula>
    </cfRule>
  </conditionalFormatting>
  <conditionalFormatting sqref="S644">
    <cfRule type="expression" dxfId="2236" priority="2237">
      <formula>Y648=""</formula>
    </cfRule>
  </conditionalFormatting>
  <conditionalFormatting sqref="O645:R645">
    <cfRule type="expression" dxfId="2235" priority="2236">
      <formula>Y648=""</formula>
    </cfRule>
  </conditionalFormatting>
  <conditionalFormatting sqref="S645">
    <cfRule type="expression" dxfId="2234" priority="2235">
      <formula>Y648=""</formula>
    </cfRule>
  </conditionalFormatting>
  <conditionalFormatting sqref="O646:S646">
    <cfRule type="expression" dxfId="2233" priority="2234">
      <formula>Y648=""</formula>
    </cfRule>
  </conditionalFormatting>
  <conditionalFormatting sqref="Y646">
    <cfRule type="expression" dxfId="2232" priority="2233">
      <formula>Y648=""</formula>
    </cfRule>
  </conditionalFormatting>
  <conditionalFormatting sqref="O647:Q647">
    <cfRule type="expression" dxfId="2231" priority="2232">
      <formula>Y648=""</formula>
    </cfRule>
  </conditionalFormatting>
  <conditionalFormatting sqref="Y647">
    <cfRule type="expression" dxfId="2230" priority="2231">
      <formula>Y648=""</formula>
    </cfRule>
  </conditionalFormatting>
  <conditionalFormatting sqref="O648:Q648">
    <cfRule type="expression" dxfId="2229" priority="2230">
      <formula>Y648=""</formula>
    </cfRule>
  </conditionalFormatting>
  <conditionalFormatting sqref="Y648">
    <cfRule type="expression" dxfId="2228" priority="2229">
      <formula>Y648=""</formula>
    </cfRule>
  </conditionalFormatting>
  <conditionalFormatting sqref="O649:Q649">
    <cfRule type="expression" dxfId="2227" priority="2228">
      <formula>Y648=""</formula>
    </cfRule>
  </conditionalFormatting>
  <conditionalFormatting sqref="Y649">
    <cfRule type="expression" dxfId="2226" priority="2227">
      <formula>Y648=""</formula>
    </cfRule>
  </conditionalFormatting>
  <conditionalFormatting sqref="R649:X649">
    <cfRule type="expression" dxfId="2225" priority="2226">
      <formula>Y648=""</formula>
    </cfRule>
  </conditionalFormatting>
  <conditionalFormatting sqref="AA641:AK641">
    <cfRule type="expression" dxfId="2224" priority="2219">
      <formula>AK647=""</formula>
    </cfRule>
    <cfRule type="expression" dxfId="2223" priority="2220">
      <formula>AK647=6</formula>
    </cfRule>
    <cfRule type="expression" dxfId="2222" priority="2221">
      <formula>AK647=5</formula>
    </cfRule>
    <cfRule type="expression" dxfId="2221" priority="2222">
      <formula>AK647=4</formula>
    </cfRule>
    <cfRule type="expression" dxfId="2220" priority="2223">
      <formula>AK647=3</formula>
    </cfRule>
    <cfRule type="expression" dxfId="2219" priority="2224">
      <formula>AK647=2</formula>
    </cfRule>
    <cfRule type="expression" dxfId="2218" priority="2225">
      <formula>AK647=1</formula>
    </cfRule>
  </conditionalFormatting>
  <conditionalFormatting sqref="AA642:AC642">
    <cfRule type="expression" dxfId="2217" priority="2218">
      <formula>AK648=""</formula>
    </cfRule>
  </conditionalFormatting>
  <conditionalFormatting sqref="AA643:AB643">
    <cfRule type="expression" dxfId="2216" priority="2217">
      <formula>AK648=""</formula>
    </cfRule>
  </conditionalFormatting>
  <conditionalFormatting sqref="AC643">
    <cfRule type="expression" dxfId="2215" priority="2216">
      <formula>AK648=""</formula>
    </cfRule>
  </conditionalFormatting>
  <conditionalFormatting sqref="AD642:AJ642">
    <cfRule type="expression" dxfId="2214" priority="2215">
      <formula>AK648=""</formula>
    </cfRule>
  </conditionalFormatting>
  <conditionalFormatting sqref="AK642:AK645">
    <cfRule type="expression" dxfId="2213" priority="2214">
      <formula>AK648=""</formula>
    </cfRule>
  </conditionalFormatting>
  <conditionalFormatting sqref="AA644:AD644">
    <cfRule type="expression" dxfId="2212" priority="2213">
      <formula>AK648=""</formula>
    </cfRule>
  </conditionalFormatting>
  <conditionalFormatting sqref="AE644">
    <cfRule type="expression" dxfId="2211" priority="2212">
      <formula>AK648=""</formula>
    </cfRule>
  </conditionalFormatting>
  <conditionalFormatting sqref="AA645:AD645">
    <cfRule type="expression" dxfId="2210" priority="2211">
      <formula>AK648=""</formula>
    </cfRule>
  </conditionalFormatting>
  <conditionalFormatting sqref="AE645">
    <cfRule type="expression" dxfId="2209" priority="2210">
      <formula>AK648=""</formula>
    </cfRule>
  </conditionalFormatting>
  <conditionalFormatting sqref="AA646:AE646">
    <cfRule type="expression" dxfId="2208" priority="2209">
      <formula>AK648=""</formula>
    </cfRule>
  </conditionalFormatting>
  <conditionalFormatting sqref="AK646">
    <cfRule type="expression" dxfId="2207" priority="2208">
      <formula>AK648=""</formula>
    </cfRule>
  </conditionalFormatting>
  <conditionalFormatting sqref="AA647:AC647">
    <cfRule type="expression" dxfId="2206" priority="2207">
      <formula>AK648=""</formula>
    </cfRule>
  </conditionalFormatting>
  <conditionalFormatting sqref="AK647">
    <cfRule type="expression" dxfId="2205" priority="2206">
      <formula>AK648=""</formula>
    </cfRule>
  </conditionalFormatting>
  <conditionalFormatting sqref="AA648:AC648">
    <cfRule type="expression" dxfId="2204" priority="2205">
      <formula>AK648=""</formula>
    </cfRule>
  </conditionalFormatting>
  <conditionalFormatting sqref="AK648">
    <cfRule type="expression" dxfId="2203" priority="2204">
      <formula>AK648=""</formula>
    </cfRule>
  </conditionalFormatting>
  <conditionalFormatting sqref="AA649:AC649">
    <cfRule type="expression" dxfId="2202" priority="2203">
      <formula>AK648=""</formula>
    </cfRule>
  </conditionalFormatting>
  <conditionalFormatting sqref="AK649">
    <cfRule type="expression" dxfId="2201" priority="2202">
      <formula>AK648=""</formula>
    </cfRule>
  </conditionalFormatting>
  <conditionalFormatting sqref="AD649:AJ649">
    <cfRule type="expression" dxfId="2200" priority="2201">
      <formula>AK648=""</formula>
    </cfRule>
  </conditionalFormatting>
  <conditionalFormatting sqref="AM641:AW641">
    <cfRule type="expression" dxfId="2199" priority="2194">
      <formula>AW647=""</formula>
    </cfRule>
    <cfRule type="expression" dxfId="2198" priority="2195">
      <formula>AW647=6</formula>
    </cfRule>
    <cfRule type="expression" dxfId="2197" priority="2196">
      <formula>AW647=5</formula>
    </cfRule>
    <cfRule type="expression" dxfId="2196" priority="2197">
      <formula>AW647=4</formula>
    </cfRule>
    <cfRule type="expression" dxfId="2195" priority="2198">
      <formula>AW647=3</formula>
    </cfRule>
    <cfRule type="expression" dxfId="2194" priority="2199">
      <formula>AW647=2</formula>
    </cfRule>
    <cfRule type="expression" dxfId="2193" priority="2200">
      <formula>AW647=1</formula>
    </cfRule>
  </conditionalFormatting>
  <conditionalFormatting sqref="AM642:AO642">
    <cfRule type="expression" dxfId="2192" priority="2193">
      <formula>AW648=""</formula>
    </cfRule>
  </conditionalFormatting>
  <conditionalFormatting sqref="AM643:AN643">
    <cfRule type="expression" dxfId="2191" priority="2192">
      <formula>AW648=""</formula>
    </cfRule>
  </conditionalFormatting>
  <conditionalFormatting sqref="AO643">
    <cfRule type="expression" dxfId="2190" priority="2191">
      <formula>AW648=""</formula>
    </cfRule>
  </conditionalFormatting>
  <conditionalFormatting sqref="AP642:AV642">
    <cfRule type="expression" dxfId="2189" priority="2190">
      <formula>AW648=""</formula>
    </cfRule>
  </conditionalFormatting>
  <conditionalFormatting sqref="AW642:AW645">
    <cfRule type="expression" dxfId="2188" priority="2189">
      <formula>AW648=""</formula>
    </cfRule>
  </conditionalFormatting>
  <conditionalFormatting sqref="AM644:AP644">
    <cfRule type="expression" dxfId="2187" priority="2188">
      <formula>AW648=""</formula>
    </cfRule>
  </conditionalFormatting>
  <conditionalFormatting sqref="AQ644">
    <cfRule type="expression" dxfId="2186" priority="2187">
      <formula>AW648=""</formula>
    </cfRule>
  </conditionalFormatting>
  <conditionalFormatting sqref="AM645:AP645">
    <cfRule type="expression" dxfId="2185" priority="2186">
      <formula>AW648=""</formula>
    </cfRule>
  </conditionalFormatting>
  <conditionalFormatting sqref="AQ645">
    <cfRule type="expression" dxfId="2184" priority="2185">
      <formula>AW648=""</formula>
    </cfRule>
  </conditionalFormatting>
  <conditionalFormatting sqref="AM646:AQ646">
    <cfRule type="expression" dxfId="2183" priority="2184">
      <formula>AW648=""</formula>
    </cfRule>
  </conditionalFormatting>
  <conditionalFormatting sqref="AW646">
    <cfRule type="expression" dxfId="2182" priority="2183">
      <formula>AW648=""</formula>
    </cfRule>
  </conditionalFormatting>
  <conditionalFormatting sqref="AM647:AO647">
    <cfRule type="expression" dxfId="2181" priority="2182">
      <formula>AW648=""</formula>
    </cfRule>
  </conditionalFormatting>
  <conditionalFormatting sqref="AW647">
    <cfRule type="expression" dxfId="2180" priority="2181">
      <formula>AW648=""</formula>
    </cfRule>
  </conditionalFormatting>
  <conditionalFormatting sqref="AM648:AO648">
    <cfRule type="expression" dxfId="2179" priority="2180">
      <formula>AW648=""</formula>
    </cfRule>
  </conditionalFormatting>
  <conditionalFormatting sqref="AW648">
    <cfRule type="expression" dxfId="2178" priority="2179">
      <formula>AW648=""</formula>
    </cfRule>
  </conditionalFormatting>
  <conditionalFormatting sqref="AM649:AO649">
    <cfRule type="expression" dxfId="2177" priority="2178">
      <formula>AW648=""</formula>
    </cfRule>
  </conditionalFormatting>
  <conditionalFormatting sqref="AW649">
    <cfRule type="expression" dxfId="2176" priority="2177">
      <formula>AW648=""</formula>
    </cfRule>
  </conditionalFormatting>
  <conditionalFormatting sqref="AP649:AV649">
    <cfRule type="expression" dxfId="2175" priority="2176">
      <formula>AW648=""</formula>
    </cfRule>
  </conditionalFormatting>
  <conditionalFormatting sqref="AY641:BI641">
    <cfRule type="expression" dxfId="2174" priority="2169">
      <formula>BI647=""</formula>
    </cfRule>
    <cfRule type="expression" dxfId="2173" priority="2170">
      <formula>BI647=6</formula>
    </cfRule>
    <cfRule type="expression" dxfId="2172" priority="2171">
      <formula>BI647=5</formula>
    </cfRule>
    <cfRule type="expression" dxfId="2171" priority="2172">
      <formula>BI647=4</formula>
    </cfRule>
    <cfRule type="expression" dxfId="2170" priority="2173">
      <formula>BI647=3</formula>
    </cfRule>
    <cfRule type="expression" dxfId="2169" priority="2174">
      <formula>BI647=2</formula>
    </cfRule>
    <cfRule type="expression" dxfId="2168" priority="2175">
      <formula>BI647=1</formula>
    </cfRule>
  </conditionalFormatting>
  <conditionalFormatting sqref="AY642:BA642">
    <cfRule type="expression" dxfId="2167" priority="2168">
      <formula>BI648=""</formula>
    </cfRule>
  </conditionalFormatting>
  <conditionalFormatting sqref="AY643:AZ643">
    <cfRule type="expression" dxfId="2166" priority="2167">
      <formula>BI648=""</formula>
    </cfRule>
  </conditionalFormatting>
  <conditionalFormatting sqref="BA643">
    <cfRule type="expression" dxfId="2165" priority="2166">
      <formula>BI648=""</formula>
    </cfRule>
  </conditionalFormatting>
  <conditionalFormatting sqref="BB642:BH642">
    <cfRule type="expression" dxfId="2164" priority="2165">
      <formula>BI648=""</formula>
    </cfRule>
  </conditionalFormatting>
  <conditionalFormatting sqref="BI642:BI645">
    <cfRule type="expression" dxfId="2163" priority="2164">
      <formula>BI648=""</formula>
    </cfRule>
  </conditionalFormatting>
  <conditionalFormatting sqref="AY644:BB644">
    <cfRule type="expression" dxfId="2162" priority="2163">
      <formula>BI648=""</formula>
    </cfRule>
  </conditionalFormatting>
  <conditionalFormatting sqref="BC644">
    <cfRule type="expression" dxfId="2161" priority="2162">
      <formula>BI648=""</formula>
    </cfRule>
  </conditionalFormatting>
  <conditionalFormatting sqref="AY645:BB645">
    <cfRule type="expression" dxfId="2160" priority="2161">
      <formula>BI648=""</formula>
    </cfRule>
  </conditionalFormatting>
  <conditionalFormatting sqref="BC645">
    <cfRule type="expression" dxfId="2159" priority="2160">
      <formula>BI648=""</formula>
    </cfRule>
  </conditionalFormatting>
  <conditionalFormatting sqref="AY646:BC646">
    <cfRule type="expression" dxfId="2158" priority="2159">
      <formula>BI648=""</formula>
    </cfRule>
  </conditionalFormatting>
  <conditionalFormatting sqref="BI646">
    <cfRule type="expression" dxfId="2157" priority="2158">
      <formula>BI648=""</formula>
    </cfRule>
  </conditionalFormatting>
  <conditionalFormatting sqref="AY647:BA647">
    <cfRule type="expression" dxfId="2156" priority="2157">
      <formula>BI648=""</formula>
    </cfRule>
  </conditionalFormatting>
  <conditionalFormatting sqref="BI647">
    <cfRule type="expression" dxfId="2155" priority="2156">
      <formula>BI648=""</formula>
    </cfRule>
  </conditionalFormatting>
  <conditionalFormatting sqref="AY648:BA648">
    <cfRule type="expression" dxfId="2154" priority="2155">
      <formula>BI648=""</formula>
    </cfRule>
  </conditionalFormatting>
  <conditionalFormatting sqref="BI648">
    <cfRule type="expression" dxfId="2153" priority="2154">
      <formula>BI648=""</formula>
    </cfRule>
  </conditionalFormatting>
  <conditionalFormatting sqref="AY649:BA649">
    <cfRule type="expression" dxfId="2152" priority="2153">
      <formula>BI648=""</formula>
    </cfRule>
  </conditionalFormatting>
  <conditionalFormatting sqref="BI649">
    <cfRule type="expression" dxfId="2151" priority="2152">
      <formula>BI648=""</formula>
    </cfRule>
  </conditionalFormatting>
  <conditionalFormatting sqref="BB649:BH649">
    <cfRule type="expression" dxfId="2150" priority="2151">
      <formula>BI648=""</formula>
    </cfRule>
  </conditionalFormatting>
  <conditionalFormatting sqref="C651:M651">
    <cfRule type="expression" dxfId="2149" priority="2144">
      <formula>M657=""</formula>
    </cfRule>
    <cfRule type="expression" dxfId="2148" priority="2145">
      <formula>M657=6</formula>
    </cfRule>
    <cfRule type="expression" dxfId="2147" priority="2146">
      <formula>M657=5</formula>
    </cfRule>
    <cfRule type="expression" dxfId="2146" priority="2147">
      <formula>M657=4</formula>
    </cfRule>
    <cfRule type="expression" dxfId="2145" priority="2148">
      <formula>M657=3</formula>
    </cfRule>
    <cfRule type="expression" dxfId="2144" priority="2149">
      <formula>M657=2</formula>
    </cfRule>
    <cfRule type="expression" dxfId="2143" priority="2150">
      <formula>M657=1</formula>
    </cfRule>
  </conditionalFormatting>
  <conditionalFormatting sqref="C652:E652">
    <cfRule type="expression" dxfId="2142" priority="2143">
      <formula>M658=""</formula>
    </cfRule>
  </conditionalFormatting>
  <conditionalFormatting sqref="C653:D653">
    <cfRule type="expression" dxfId="2141" priority="2142">
      <formula>M658=""</formula>
    </cfRule>
  </conditionalFormatting>
  <conditionalFormatting sqref="E653">
    <cfRule type="expression" dxfId="2140" priority="2141">
      <formula>M658=""</formula>
    </cfRule>
  </conditionalFormatting>
  <conditionalFormatting sqref="F652:L652">
    <cfRule type="expression" dxfId="2139" priority="2140">
      <formula>M658=""</formula>
    </cfRule>
  </conditionalFormatting>
  <conditionalFormatting sqref="M652:M655">
    <cfRule type="expression" dxfId="2138" priority="2139">
      <formula>M658=""</formula>
    </cfRule>
  </conditionalFormatting>
  <conditionalFormatting sqref="C654:F654">
    <cfRule type="expression" dxfId="2137" priority="2138">
      <formula>M658=""</formula>
    </cfRule>
  </conditionalFormatting>
  <conditionalFormatting sqref="G654">
    <cfRule type="expression" dxfId="2136" priority="2137">
      <formula>M658=""</formula>
    </cfRule>
  </conditionalFormatting>
  <conditionalFormatting sqref="C655:F655">
    <cfRule type="expression" dxfId="2135" priority="2136">
      <formula>M658=""</formula>
    </cfRule>
  </conditionalFormatting>
  <conditionalFormatting sqref="G655">
    <cfRule type="expression" dxfId="2134" priority="2135">
      <formula>M658=""</formula>
    </cfRule>
  </conditionalFormatting>
  <conditionalFormatting sqref="C656:G656">
    <cfRule type="expression" dxfId="2133" priority="2134">
      <formula>M658=""</formula>
    </cfRule>
  </conditionalFormatting>
  <conditionalFormatting sqref="M656">
    <cfRule type="expression" dxfId="2132" priority="2133">
      <formula>M658=""</formula>
    </cfRule>
  </conditionalFormatting>
  <conditionalFormatting sqref="C657:E657">
    <cfRule type="expression" dxfId="2131" priority="2132">
      <formula>M658=""</formula>
    </cfRule>
  </conditionalFormatting>
  <conditionalFormatting sqref="M657">
    <cfRule type="expression" dxfId="2130" priority="2131">
      <formula>M658=""</formula>
    </cfRule>
  </conditionalFormatting>
  <conditionalFormatting sqref="C658:E658">
    <cfRule type="expression" dxfId="2129" priority="2130">
      <formula>M658=""</formula>
    </cfRule>
  </conditionalFormatting>
  <conditionalFormatting sqref="M658">
    <cfRule type="expression" dxfId="2128" priority="2129">
      <formula>M658=""</formula>
    </cfRule>
  </conditionalFormatting>
  <conditionalFormatting sqref="C659:E659">
    <cfRule type="expression" dxfId="2127" priority="2128">
      <formula>M658=""</formula>
    </cfRule>
  </conditionalFormatting>
  <conditionalFormatting sqref="M659">
    <cfRule type="expression" dxfId="2126" priority="2127">
      <formula>M658=""</formula>
    </cfRule>
  </conditionalFormatting>
  <conditionalFormatting sqref="F659:L659">
    <cfRule type="expression" dxfId="2125" priority="2126">
      <formula>M658=""</formula>
    </cfRule>
  </conditionalFormatting>
  <conditionalFormatting sqref="C661:M661">
    <cfRule type="expression" dxfId="2124" priority="2119">
      <formula>M667=""</formula>
    </cfRule>
    <cfRule type="expression" dxfId="2123" priority="2120">
      <formula>M667=6</formula>
    </cfRule>
    <cfRule type="expression" dxfId="2122" priority="2121">
      <formula>M667=5</formula>
    </cfRule>
    <cfRule type="expression" dxfId="2121" priority="2122">
      <formula>M667=4</formula>
    </cfRule>
    <cfRule type="expression" dxfId="2120" priority="2123">
      <formula>M667=3</formula>
    </cfRule>
    <cfRule type="expression" dxfId="2119" priority="2124">
      <formula>M667=2</formula>
    </cfRule>
    <cfRule type="expression" dxfId="2118" priority="2125">
      <formula>M667=1</formula>
    </cfRule>
  </conditionalFormatting>
  <conditionalFormatting sqref="C662:E662">
    <cfRule type="expression" dxfId="2117" priority="2118">
      <formula>M668=""</formula>
    </cfRule>
  </conditionalFormatting>
  <conditionalFormatting sqref="C663:D663">
    <cfRule type="expression" dxfId="2116" priority="2117">
      <formula>M668=""</formula>
    </cfRule>
  </conditionalFormatting>
  <conditionalFormatting sqref="E663">
    <cfRule type="expression" dxfId="2115" priority="2116">
      <formula>M668=""</formula>
    </cfRule>
  </conditionalFormatting>
  <conditionalFormatting sqref="F662:L662">
    <cfRule type="expression" dxfId="2114" priority="2115">
      <formula>M668=""</formula>
    </cfRule>
  </conditionalFormatting>
  <conditionalFormatting sqref="M662:M665">
    <cfRule type="expression" dxfId="2113" priority="2114">
      <formula>M668=""</formula>
    </cfRule>
  </conditionalFormatting>
  <conditionalFormatting sqref="C664:F664">
    <cfRule type="expression" dxfId="2112" priority="2113">
      <formula>M668=""</formula>
    </cfRule>
  </conditionalFormatting>
  <conditionalFormatting sqref="G664">
    <cfRule type="expression" dxfId="2111" priority="2112">
      <formula>M668=""</formula>
    </cfRule>
  </conditionalFormatting>
  <conditionalFormatting sqref="C665:F665">
    <cfRule type="expression" dxfId="2110" priority="2111">
      <formula>M668=""</formula>
    </cfRule>
  </conditionalFormatting>
  <conditionalFormatting sqref="G665">
    <cfRule type="expression" dxfId="2109" priority="2110">
      <formula>M668=""</formula>
    </cfRule>
  </conditionalFormatting>
  <conditionalFormatting sqref="C666:G666">
    <cfRule type="expression" dxfId="2108" priority="2109">
      <formula>M668=""</formula>
    </cfRule>
  </conditionalFormatting>
  <conditionalFormatting sqref="M666">
    <cfRule type="expression" dxfId="2107" priority="2108">
      <formula>M668=""</formula>
    </cfRule>
  </conditionalFormatting>
  <conditionalFormatting sqref="C667:E667">
    <cfRule type="expression" dxfId="2106" priority="2107">
      <formula>M668=""</formula>
    </cfRule>
  </conditionalFormatting>
  <conditionalFormatting sqref="M667">
    <cfRule type="expression" dxfId="2105" priority="2106">
      <formula>M668=""</formula>
    </cfRule>
  </conditionalFormatting>
  <conditionalFormatting sqref="C668:E668">
    <cfRule type="expression" dxfId="2104" priority="2105">
      <formula>M668=""</formula>
    </cfRule>
  </conditionalFormatting>
  <conditionalFormatting sqref="M668">
    <cfRule type="expression" dxfId="2103" priority="2104">
      <formula>M668=""</formula>
    </cfRule>
  </conditionalFormatting>
  <conditionalFormatting sqref="C669:E669">
    <cfRule type="expression" dxfId="2102" priority="2103">
      <formula>M668=""</formula>
    </cfRule>
  </conditionalFormatting>
  <conditionalFormatting sqref="M669">
    <cfRule type="expression" dxfId="2101" priority="2102">
      <formula>M668=""</formula>
    </cfRule>
  </conditionalFormatting>
  <conditionalFormatting sqref="F669:L669">
    <cfRule type="expression" dxfId="2100" priority="2101">
      <formula>M668=""</formula>
    </cfRule>
  </conditionalFormatting>
  <conditionalFormatting sqref="C671:M671">
    <cfRule type="expression" dxfId="2099" priority="2094">
      <formula>M677=""</formula>
    </cfRule>
    <cfRule type="expression" dxfId="2098" priority="2095">
      <formula>M677=6</formula>
    </cfRule>
    <cfRule type="expression" dxfId="2097" priority="2096">
      <formula>M677=5</formula>
    </cfRule>
    <cfRule type="expression" dxfId="2096" priority="2097">
      <formula>M677=4</formula>
    </cfRule>
    <cfRule type="expression" dxfId="2095" priority="2098">
      <formula>M677=3</formula>
    </cfRule>
    <cfRule type="expression" dxfId="2094" priority="2099">
      <formula>M677=2</formula>
    </cfRule>
    <cfRule type="expression" dxfId="2093" priority="2100">
      <formula>M677=1</formula>
    </cfRule>
  </conditionalFormatting>
  <conditionalFormatting sqref="C672:E672">
    <cfRule type="expression" dxfId="2092" priority="2093">
      <formula>M678=""</formula>
    </cfRule>
  </conditionalFormatting>
  <conditionalFormatting sqref="C673:D673">
    <cfRule type="expression" dxfId="2091" priority="2092">
      <formula>M678=""</formula>
    </cfRule>
  </conditionalFormatting>
  <conditionalFormatting sqref="E673">
    <cfRule type="expression" dxfId="2090" priority="2091">
      <formula>M678=""</formula>
    </cfRule>
  </conditionalFormatting>
  <conditionalFormatting sqref="F672:L672">
    <cfRule type="expression" dxfId="2089" priority="2090">
      <formula>M678=""</formula>
    </cfRule>
  </conditionalFormatting>
  <conditionalFormatting sqref="M672:M675">
    <cfRule type="expression" dxfId="2088" priority="2089">
      <formula>M678=""</formula>
    </cfRule>
  </conditionalFormatting>
  <conditionalFormatting sqref="C674:F674">
    <cfRule type="expression" dxfId="2087" priority="2088">
      <formula>M678=""</formula>
    </cfRule>
  </conditionalFormatting>
  <conditionalFormatting sqref="G674">
    <cfRule type="expression" dxfId="2086" priority="2087">
      <formula>M678=""</formula>
    </cfRule>
  </conditionalFormatting>
  <conditionalFormatting sqref="C675:F675">
    <cfRule type="expression" dxfId="2085" priority="2086">
      <formula>M678=""</formula>
    </cfRule>
  </conditionalFormatting>
  <conditionalFormatting sqref="G675">
    <cfRule type="expression" dxfId="2084" priority="2085">
      <formula>M678=""</formula>
    </cfRule>
  </conditionalFormatting>
  <conditionalFormatting sqref="C676:G676">
    <cfRule type="expression" dxfId="2083" priority="2084">
      <formula>M678=""</formula>
    </cfRule>
  </conditionalFormatting>
  <conditionalFormatting sqref="M676">
    <cfRule type="expression" dxfId="2082" priority="2083">
      <formula>M678=""</formula>
    </cfRule>
  </conditionalFormatting>
  <conditionalFormatting sqref="C677:E677">
    <cfRule type="expression" dxfId="2081" priority="2082">
      <formula>M678=""</formula>
    </cfRule>
  </conditionalFormatting>
  <conditionalFormatting sqref="M677">
    <cfRule type="expression" dxfId="2080" priority="2081">
      <formula>M678=""</formula>
    </cfRule>
  </conditionalFormatting>
  <conditionalFormatting sqref="C678:E678">
    <cfRule type="expression" dxfId="2079" priority="2080">
      <formula>M678=""</formula>
    </cfRule>
  </conditionalFormatting>
  <conditionalFormatting sqref="M678">
    <cfRule type="expression" dxfId="2078" priority="2079">
      <formula>M678=""</formula>
    </cfRule>
  </conditionalFormatting>
  <conditionalFormatting sqref="C679:E679">
    <cfRule type="expression" dxfId="2077" priority="2078">
      <formula>M678=""</formula>
    </cfRule>
  </conditionalFormatting>
  <conditionalFormatting sqref="M679">
    <cfRule type="expression" dxfId="2076" priority="2077">
      <formula>M678=""</formula>
    </cfRule>
  </conditionalFormatting>
  <conditionalFormatting sqref="F679:L679">
    <cfRule type="expression" dxfId="2075" priority="2076">
      <formula>M678=""</formula>
    </cfRule>
  </conditionalFormatting>
  <conditionalFormatting sqref="O651:Y651">
    <cfRule type="expression" dxfId="2074" priority="2069">
      <formula>Y657=""</formula>
    </cfRule>
    <cfRule type="expression" dxfId="2073" priority="2070">
      <formula>Y657=6</formula>
    </cfRule>
    <cfRule type="expression" dxfId="2072" priority="2071">
      <formula>Y657=5</formula>
    </cfRule>
    <cfRule type="expression" dxfId="2071" priority="2072">
      <formula>Y657=4</formula>
    </cfRule>
    <cfRule type="expression" dxfId="2070" priority="2073">
      <formula>Y657=3</formula>
    </cfRule>
    <cfRule type="expression" dxfId="2069" priority="2074">
      <formula>Y657=2</formula>
    </cfRule>
    <cfRule type="expression" dxfId="2068" priority="2075">
      <formula>Y657=1</formula>
    </cfRule>
  </conditionalFormatting>
  <conditionalFormatting sqref="O652:Q652">
    <cfRule type="expression" dxfId="2067" priority="2068">
      <formula>Y658=""</formula>
    </cfRule>
  </conditionalFormatting>
  <conditionalFormatting sqref="O653:P653">
    <cfRule type="expression" dxfId="2066" priority="2067">
      <formula>Y658=""</formula>
    </cfRule>
  </conditionalFormatting>
  <conditionalFormatting sqref="Q653">
    <cfRule type="expression" dxfId="2065" priority="2066">
      <formula>Y658=""</formula>
    </cfRule>
  </conditionalFormatting>
  <conditionalFormatting sqref="R652:X652">
    <cfRule type="expression" dxfId="2064" priority="2065">
      <formula>Y658=""</formula>
    </cfRule>
  </conditionalFormatting>
  <conditionalFormatting sqref="Y652:Y655">
    <cfRule type="expression" dxfId="2063" priority="2064">
      <formula>Y658=""</formula>
    </cfRule>
  </conditionalFormatting>
  <conditionalFormatting sqref="O654:R654">
    <cfRule type="expression" dxfId="2062" priority="2063">
      <formula>Y658=""</formula>
    </cfRule>
  </conditionalFormatting>
  <conditionalFormatting sqref="S654">
    <cfRule type="expression" dxfId="2061" priority="2062">
      <formula>Y658=""</formula>
    </cfRule>
  </conditionalFormatting>
  <conditionalFormatting sqref="O655:R655">
    <cfRule type="expression" dxfId="2060" priority="2061">
      <formula>Y658=""</formula>
    </cfRule>
  </conditionalFormatting>
  <conditionalFormatting sqref="S655">
    <cfRule type="expression" dxfId="2059" priority="2060">
      <formula>Y658=""</formula>
    </cfRule>
  </conditionalFormatting>
  <conditionalFormatting sqref="O656:S656">
    <cfRule type="expression" dxfId="2058" priority="2059">
      <formula>Y658=""</formula>
    </cfRule>
  </conditionalFormatting>
  <conditionalFormatting sqref="Y656">
    <cfRule type="expression" dxfId="2057" priority="2058">
      <formula>Y658=""</formula>
    </cfRule>
  </conditionalFormatting>
  <conditionalFormatting sqref="O657:Q657">
    <cfRule type="expression" dxfId="2056" priority="2057">
      <formula>Y658=""</formula>
    </cfRule>
  </conditionalFormatting>
  <conditionalFormatting sqref="Y657">
    <cfRule type="expression" dxfId="2055" priority="2056">
      <formula>Y658=""</formula>
    </cfRule>
  </conditionalFormatting>
  <conditionalFormatting sqref="O658:Q658">
    <cfRule type="expression" dxfId="2054" priority="2055">
      <formula>Y658=""</formula>
    </cfRule>
  </conditionalFormatting>
  <conditionalFormatting sqref="Y658">
    <cfRule type="expression" dxfId="2053" priority="2054">
      <formula>Y658=""</formula>
    </cfRule>
  </conditionalFormatting>
  <conditionalFormatting sqref="O659:Q659">
    <cfRule type="expression" dxfId="2052" priority="2053">
      <formula>Y658=""</formula>
    </cfRule>
  </conditionalFormatting>
  <conditionalFormatting sqref="Y659">
    <cfRule type="expression" dxfId="2051" priority="2052">
      <formula>Y658=""</formula>
    </cfRule>
  </conditionalFormatting>
  <conditionalFormatting sqref="R659:X659">
    <cfRule type="expression" dxfId="2050" priority="2051">
      <formula>Y658=""</formula>
    </cfRule>
  </conditionalFormatting>
  <conditionalFormatting sqref="AA651:AK651">
    <cfRule type="expression" dxfId="2049" priority="2044">
      <formula>AK657=""</formula>
    </cfRule>
    <cfRule type="expression" dxfId="2048" priority="2045">
      <formula>AK657=6</formula>
    </cfRule>
    <cfRule type="expression" dxfId="2047" priority="2046">
      <formula>AK657=5</formula>
    </cfRule>
    <cfRule type="expression" dxfId="2046" priority="2047">
      <formula>AK657=4</formula>
    </cfRule>
    <cfRule type="expression" dxfId="2045" priority="2048">
      <formula>AK657=3</formula>
    </cfRule>
    <cfRule type="expression" dxfId="2044" priority="2049">
      <formula>AK657=2</formula>
    </cfRule>
    <cfRule type="expression" dxfId="2043" priority="2050">
      <formula>AK657=1</formula>
    </cfRule>
  </conditionalFormatting>
  <conditionalFormatting sqref="AA652:AC652">
    <cfRule type="expression" dxfId="2042" priority="2043">
      <formula>AK658=""</formula>
    </cfRule>
  </conditionalFormatting>
  <conditionalFormatting sqref="AA653:AB653">
    <cfRule type="expression" dxfId="2041" priority="2042">
      <formula>AK658=""</formula>
    </cfRule>
  </conditionalFormatting>
  <conditionalFormatting sqref="AC653">
    <cfRule type="expression" dxfId="2040" priority="2041">
      <formula>AK658=""</formula>
    </cfRule>
  </conditionalFormatting>
  <conditionalFormatting sqref="AD652:AJ652">
    <cfRule type="expression" dxfId="2039" priority="2040">
      <formula>AK658=""</formula>
    </cfRule>
  </conditionalFormatting>
  <conditionalFormatting sqref="AK652:AK655">
    <cfRule type="expression" dxfId="2038" priority="2039">
      <formula>AK658=""</formula>
    </cfRule>
  </conditionalFormatting>
  <conditionalFormatting sqref="AA654:AD654">
    <cfRule type="expression" dxfId="2037" priority="2038">
      <formula>AK658=""</formula>
    </cfRule>
  </conditionalFormatting>
  <conditionalFormatting sqref="AE654">
    <cfRule type="expression" dxfId="2036" priority="2037">
      <formula>AK658=""</formula>
    </cfRule>
  </conditionalFormatting>
  <conditionalFormatting sqref="AA655:AD655">
    <cfRule type="expression" dxfId="2035" priority="2036">
      <formula>AK658=""</formula>
    </cfRule>
  </conditionalFormatting>
  <conditionalFormatting sqref="AE655">
    <cfRule type="expression" dxfId="2034" priority="2035">
      <formula>AK658=""</formula>
    </cfRule>
  </conditionalFormatting>
  <conditionalFormatting sqref="AA656:AE656">
    <cfRule type="expression" dxfId="2033" priority="2034">
      <formula>AK658=""</formula>
    </cfRule>
  </conditionalFormatting>
  <conditionalFormatting sqref="AK656">
    <cfRule type="expression" dxfId="2032" priority="2033">
      <formula>AK658=""</formula>
    </cfRule>
  </conditionalFormatting>
  <conditionalFormatting sqref="AA657:AC657">
    <cfRule type="expression" dxfId="2031" priority="2032">
      <formula>AK658=""</formula>
    </cfRule>
  </conditionalFormatting>
  <conditionalFormatting sqref="AK657">
    <cfRule type="expression" dxfId="2030" priority="2031">
      <formula>AK658=""</formula>
    </cfRule>
  </conditionalFormatting>
  <conditionalFormatting sqref="AA658:AC658">
    <cfRule type="expression" dxfId="2029" priority="2030">
      <formula>AK658=""</formula>
    </cfRule>
  </conditionalFormatting>
  <conditionalFormatting sqref="AK658">
    <cfRule type="expression" dxfId="2028" priority="2029">
      <formula>AK658=""</formula>
    </cfRule>
  </conditionalFormatting>
  <conditionalFormatting sqref="AA659:AC659">
    <cfRule type="expression" dxfId="2027" priority="2028">
      <formula>AK658=""</formula>
    </cfRule>
  </conditionalFormatting>
  <conditionalFormatting sqref="AK659">
    <cfRule type="expression" dxfId="2026" priority="2027">
      <formula>AK658=""</formula>
    </cfRule>
  </conditionalFormatting>
  <conditionalFormatting sqref="AD659:AJ659">
    <cfRule type="expression" dxfId="2025" priority="2026">
      <formula>AK658=""</formula>
    </cfRule>
  </conditionalFormatting>
  <conditionalFormatting sqref="AM651:AW651">
    <cfRule type="expression" dxfId="2024" priority="2019">
      <formula>AW657=""</formula>
    </cfRule>
    <cfRule type="expression" dxfId="2023" priority="2020">
      <formula>AW657=6</formula>
    </cfRule>
    <cfRule type="expression" dxfId="2022" priority="2021">
      <formula>AW657=5</formula>
    </cfRule>
    <cfRule type="expression" dxfId="2021" priority="2022">
      <formula>AW657=4</formula>
    </cfRule>
    <cfRule type="expression" dxfId="2020" priority="2023">
      <formula>AW657=3</formula>
    </cfRule>
    <cfRule type="expression" dxfId="2019" priority="2024">
      <formula>AW657=2</formula>
    </cfRule>
    <cfRule type="expression" dxfId="2018" priority="2025">
      <formula>AW657=1</formula>
    </cfRule>
  </conditionalFormatting>
  <conditionalFormatting sqref="AM652:AO652">
    <cfRule type="expression" dxfId="2017" priority="2018">
      <formula>AW658=""</formula>
    </cfRule>
  </conditionalFormatting>
  <conditionalFormatting sqref="AM653:AN653">
    <cfRule type="expression" dxfId="2016" priority="2017">
      <formula>AW658=""</formula>
    </cfRule>
  </conditionalFormatting>
  <conditionalFormatting sqref="AO653">
    <cfRule type="expression" dxfId="2015" priority="2016">
      <formula>AW658=""</formula>
    </cfRule>
  </conditionalFormatting>
  <conditionalFormatting sqref="AP652:AV652">
    <cfRule type="expression" dxfId="2014" priority="2015">
      <formula>AW658=""</formula>
    </cfRule>
  </conditionalFormatting>
  <conditionalFormatting sqref="AW652:AW655">
    <cfRule type="expression" dxfId="2013" priority="2014">
      <formula>AW658=""</formula>
    </cfRule>
  </conditionalFormatting>
  <conditionalFormatting sqref="AM654:AP654">
    <cfRule type="expression" dxfId="2012" priority="2013">
      <formula>AW658=""</formula>
    </cfRule>
  </conditionalFormatting>
  <conditionalFormatting sqref="AQ654">
    <cfRule type="expression" dxfId="2011" priority="2012">
      <formula>AW658=""</formula>
    </cfRule>
  </conditionalFormatting>
  <conditionalFormatting sqref="AM655:AP655">
    <cfRule type="expression" dxfId="2010" priority="2011">
      <formula>AW658=""</formula>
    </cfRule>
  </conditionalFormatting>
  <conditionalFormatting sqref="AQ655">
    <cfRule type="expression" dxfId="2009" priority="2010">
      <formula>AW658=""</formula>
    </cfRule>
  </conditionalFormatting>
  <conditionalFormatting sqref="AM656:AQ656">
    <cfRule type="expression" dxfId="2008" priority="2009">
      <formula>AW658=""</formula>
    </cfRule>
  </conditionalFormatting>
  <conditionalFormatting sqref="AW656">
    <cfRule type="expression" dxfId="2007" priority="2008">
      <formula>AW658=""</formula>
    </cfRule>
  </conditionalFormatting>
  <conditionalFormatting sqref="AM657:AO657">
    <cfRule type="expression" dxfId="2006" priority="2007">
      <formula>AW658=""</formula>
    </cfRule>
  </conditionalFormatting>
  <conditionalFormatting sqref="AW657">
    <cfRule type="expression" dxfId="2005" priority="2006">
      <formula>AW658=""</formula>
    </cfRule>
  </conditionalFormatting>
  <conditionalFormatting sqref="AM658:AO658">
    <cfRule type="expression" dxfId="2004" priority="2005">
      <formula>AW658=""</formula>
    </cfRule>
  </conditionalFormatting>
  <conditionalFormatting sqref="AW658">
    <cfRule type="expression" dxfId="2003" priority="2004">
      <formula>AW658=""</formula>
    </cfRule>
  </conditionalFormatting>
  <conditionalFormatting sqref="AM659:AO659">
    <cfRule type="expression" dxfId="2002" priority="2003">
      <formula>AW658=""</formula>
    </cfRule>
  </conditionalFormatting>
  <conditionalFormatting sqref="AW659">
    <cfRule type="expression" dxfId="2001" priority="2002">
      <formula>AW658=""</formula>
    </cfRule>
  </conditionalFormatting>
  <conditionalFormatting sqref="AP659:AV659">
    <cfRule type="expression" dxfId="2000" priority="2001">
      <formula>AW658=""</formula>
    </cfRule>
  </conditionalFormatting>
  <conditionalFormatting sqref="AY651:BI651">
    <cfRule type="expression" dxfId="1999" priority="1994">
      <formula>BI657=""</formula>
    </cfRule>
    <cfRule type="expression" dxfId="1998" priority="1995">
      <formula>BI657=6</formula>
    </cfRule>
    <cfRule type="expression" dxfId="1997" priority="1996">
      <formula>BI657=5</formula>
    </cfRule>
    <cfRule type="expression" dxfId="1996" priority="1997">
      <formula>BI657=4</formula>
    </cfRule>
    <cfRule type="expression" dxfId="1995" priority="1998">
      <formula>BI657=3</formula>
    </cfRule>
    <cfRule type="expression" dxfId="1994" priority="1999">
      <formula>BI657=2</formula>
    </cfRule>
    <cfRule type="expression" dxfId="1993" priority="2000">
      <formula>BI657=1</formula>
    </cfRule>
  </conditionalFormatting>
  <conditionalFormatting sqref="AY652:BA652">
    <cfRule type="expression" dxfId="1992" priority="1993">
      <formula>BI658=""</formula>
    </cfRule>
  </conditionalFormatting>
  <conditionalFormatting sqref="AY653:AZ653">
    <cfRule type="expression" dxfId="1991" priority="1992">
      <formula>BI658=""</formula>
    </cfRule>
  </conditionalFormatting>
  <conditionalFormatting sqref="BA653">
    <cfRule type="expression" dxfId="1990" priority="1991">
      <formula>BI658=""</formula>
    </cfRule>
  </conditionalFormatting>
  <conditionalFormatting sqref="BB652:BH652">
    <cfRule type="expression" dxfId="1989" priority="1990">
      <formula>BI658=""</formula>
    </cfRule>
  </conditionalFormatting>
  <conditionalFormatting sqref="BI652:BI655">
    <cfRule type="expression" dxfId="1988" priority="1989">
      <formula>BI658=""</formula>
    </cfRule>
  </conditionalFormatting>
  <conditionalFormatting sqref="AY654:BB654">
    <cfRule type="expression" dxfId="1987" priority="1988">
      <formula>BI658=""</formula>
    </cfRule>
  </conditionalFormatting>
  <conditionalFormatting sqref="BC654">
    <cfRule type="expression" dxfId="1986" priority="1987">
      <formula>BI658=""</formula>
    </cfRule>
  </conditionalFormatting>
  <conditionalFormatting sqref="AY655:BB655">
    <cfRule type="expression" dxfId="1985" priority="1986">
      <formula>BI658=""</formula>
    </cfRule>
  </conditionalFormatting>
  <conditionalFormatting sqref="BC655">
    <cfRule type="expression" dxfId="1984" priority="1985">
      <formula>BI658=""</formula>
    </cfRule>
  </conditionalFormatting>
  <conditionalFormatting sqref="AY656:BC656">
    <cfRule type="expression" dxfId="1983" priority="1984">
      <formula>BI658=""</formula>
    </cfRule>
  </conditionalFormatting>
  <conditionalFormatting sqref="BI656">
    <cfRule type="expression" dxfId="1982" priority="1983">
      <formula>BI658=""</formula>
    </cfRule>
  </conditionalFormatting>
  <conditionalFormatting sqref="AY657:BA657">
    <cfRule type="expression" dxfId="1981" priority="1982">
      <formula>BI658=""</formula>
    </cfRule>
  </conditionalFormatting>
  <conditionalFormatting sqref="BI657">
    <cfRule type="expression" dxfId="1980" priority="1981">
      <formula>BI658=""</formula>
    </cfRule>
  </conditionalFormatting>
  <conditionalFormatting sqref="AY658:BA658">
    <cfRule type="expression" dxfId="1979" priority="1980">
      <formula>BI658=""</formula>
    </cfRule>
  </conditionalFormatting>
  <conditionalFormatting sqref="BI658">
    <cfRule type="expression" dxfId="1978" priority="1979">
      <formula>BI658=""</formula>
    </cfRule>
  </conditionalFormatting>
  <conditionalFormatting sqref="AY659:BA659">
    <cfRule type="expression" dxfId="1977" priority="1978">
      <formula>BI658=""</formula>
    </cfRule>
  </conditionalFormatting>
  <conditionalFormatting sqref="BI659">
    <cfRule type="expression" dxfId="1976" priority="1977">
      <formula>BI658=""</formula>
    </cfRule>
  </conditionalFormatting>
  <conditionalFormatting sqref="BB659:BH659">
    <cfRule type="expression" dxfId="1975" priority="1976">
      <formula>BI658=""</formula>
    </cfRule>
  </conditionalFormatting>
  <conditionalFormatting sqref="O661:Y661">
    <cfRule type="expression" dxfId="1974" priority="1969">
      <formula>Y667=""</formula>
    </cfRule>
    <cfRule type="expression" dxfId="1973" priority="1970">
      <formula>Y667=6</formula>
    </cfRule>
    <cfRule type="expression" dxfId="1972" priority="1971">
      <formula>Y667=5</formula>
    </cfRule>
    <cfRule type="expression" dxfId="1971" priority="1972">
      <formula>Y667=4</formula>
    </cfRule>
    <cfRule type="expression" dxfId="1970" priority="1973">
      <formula>Y667=3</formula>
    </cfRule>
    <cfRule type="expression" dxfId="1969" priority="1974">
      <formula>Y667=2</formula>
    </cfRule>
    <cfRule type="expression" dxfId="1968" priority="1975">
      <formula>Y667=1</formula>
    </cfRule>
  </conditionalFormatting>
  <conditionalFormatting sqref="O662:Q662">
    <cfRule type="expression" dxfId="1967" priority="1968">
      <formula>Y668=""</formula>
    </cfRule>
  </conditionalFormatting>
  <conditionalFormatting sqref="O663:P663">
    <cfRule type="expression" dxfId="1966" priority="1967">
      <formula>Y668=""</formula>
    </cfRule>
  </conditionalFormatting>
  <conditionalFormatting sqref="Q663">
    <cfRule type="expression" dxfId="1965" priority="1966">
      <formula>Y668=""</formula>
    </cfRule>
  </conditionalFormatting>
  <conditionalFormatting sqref="R662:X662">
    <cfRule type="expression" dxfId="1964" priority="1965">
      <formula>Y668=""</formula>
    </cfRule>
  </conditionalFormatting>
  <conditionalFormatting sqref="Y662:Y665">
    <cfRule type="expression" dxfId="1963" priority="1964">
      <formula>Y668=""</formula>
    </cfRule>
  </conditionalFormatting>
  <conditionalFormatting sqref="O664:R664">
    <cfRule type="expression" dxfId="1962" priority="1963">
      <formula>Y668=""</formula>
    </cfRule>
  </conditionalFormatting>
  <conditionalFormatting sqref="S664">
    <cfRule type="expression" dxfId="1961" priority="1962">
      <formula>Y668=""</formula>
    </cfRule>
  </conditionalFormatting>
  <conditionalFormatting sqref="O665:R665">
    <cfRule type="expression" dxfId="1960" priority="1961">
      <formula>Y668=""</formula>
    </cfRule>
  </conditionalFormatting>
  <conditionalFormatting sqref="S665">
    <cfRule type="expression" dxfId="1959" priority="1960">
      <formula>Y668=""</formula>
    </cfRule>
  </conditionalFormatting>
  <conditionalFormatting sqref="O666:S666">
    <cfRule type="expression" dxfId="1958" priority="1959">
      <formula>Y668=""</formula>
    </cfRule>
  </conditionalFormatting>
  <conditionalFormatting sqref="Y666">
    <cfRule type="expression" dxfId="1957" priority="1958">
      <formula>Y668=""</formula>
    </cfRule>
  </conditionalFormatting>
  <conditionalFormatting sqref="O667:Q667">
    <cfRule type="expression" dxfId="1956" priority="1957">
      <formula>Y668=""</formula>
    </cfRule>
  </conditionalFormatting>
  <conditionalFormatting sqref="Y667">
    <cfRule type="expression" dxfId="1955" priority="1956">
      <formula>Y668=""</formula>
    </cfRule>
  </conditionalFormatting>
  <conditionalFormatting sqref="O668:Q668">
    <cfRule type="expression" dxfId="1954" priority="1955">
      <formula>Y668=""</formula>
    </cfRule>
  </conditionalFormatting>
  <conditionalFormatting sqref="Y668">
    <cfRule type="expression" dxfId="1953" priority="1954">
      <formula>Y668=""</formula>
    </cfRule>
  </conditionalFormatting>
  <conditionalFormatting sqref="O669:Q669">
    <cfRule type="expression" dxfId="1952" priority="1953">
      <formula>Y668=""</formula>
    </cfRule>
  </conditionalFormatting>
  <conditionalFormatting sqref="Y669">
    <cfRule type="expression" dxfId="1951" priority="1952">
      <formula>Y668=""</formula>
    </cfRule>
  </conditionalFormatting>
  <conditionalFormatting sqref="R669:X669">
    <cfRule type="expression" dxfId="1950" priority="1951">
      <formula>Y668=""</formula>
    </cfRule>
  </conditionalFormatting>
  <conditionalFormatting sqref="AA661:AK661">
    <cfRule type="expression" dxfId="1949" priority="1944">
      <formula>AK667=""</formula>
    </cfRule>
    <cfRule type="expression" dxfId="1948" priority="1945">
      <formula>AK667=6</formula>
    </cfRule>
    <cfRule type="expression" dxfId="1947" priority="1946">
      <formula>AK667=5</formula>
    </cfRule>
    <cfRule type="expression" dxfId="1946" priority="1947">
      <formula>AK667=4</formula>
    </cfRule>
    <cfRule type="expression" dxfId="1945" priority="1948">
      <formula>AK667=3</formula>
    </cfRule>
    <cfRule type="expression" dxfId="1944" priority="1949">
      <formula>AK667=2</formula>
    </cfRule>
    <cfRule type="expression" dxfId="1943" priority="1950">
      <formula>AK667=1</formula>
    </cfRule>
  </conditionalFormatting>
  <conditionalFormatting sqref="AA662:AC662">
    <cfRule type="expression" dxfId="1942" priority="1943">
      <formula>AK668=""</formula>
    </cfRule>
  </conditionalFormatting>
  <conditionalFormatting sqref="AA663:AB663">
    <cfRule type="expression" dxfId="1941" priority="1942">
      <formula>AK668=""</formula>
    </cfRule>
  </conditionalFormatting>
  <conditionalFormatting sqref="AC663">
    <cfRule type="expression" dxfId="1940" priority="1941">
      <formula>AK668=""</formula>
    </cfRule>
  </conditionalFormatting>
  <conditionalFormatting sqref="AD662:AJ662">
    <cfRule type="expression" dxfId="1939" priority="1940">
      <formula>AK668=""</formula>
    </cfRule>
  </conditionalFormatting>
  <conditionalFormatting sqref="AK662:AK665">
    <cfRule type="expression" dxfId="1938" priority="1939">
      <formula>AK668=""</formula>
    </cfRule>
  </conditionalFormatting>
  <conditionalFormatting sqref="AA664:AD664">
    <cfRule type="expression" dxfId="1937" priority="1938">
      <formula>AK668=""</formula>
    </cfRule>
  </conditionalFormatting>
  <conditionalFormatting sqref="AE664">
    <cfRule type="expression" dxfId="1936" priority="1937">
      <formula>AK668=""</formula>
    </cfRule>
  </conditionalFormatting>
  <conditionalFormatting sqref="AA665:AD665">
    <cfRule type="expression" dxfId="1935" priority="1936">
      <formula>AK668=""</formula>
    </cfRule>
  </conditionalFormatting>
  <conditionalFormatting sqref="AE665">
    <cfRule type="expression" dxfId="1934" priority="1935">
      <formula>AK668=""</formula>
    </cfRule>
  </conditionalFormatting>
  <conditionalFormatting sqref="AA666:AE666">
    <cfRule type="expression" dxfId="1933" priority="1934">
      <formula>AK668=""</formula>
    </cfRule>
  </conditionalFormatting>
  <conditionalFormatting sqref="AK666">
    <cfRule type="expression" dxfId="1932" priority="1933">
      <formula>AK668=""</formula>
    </cfRule>
  </conditionalFormatting>
  <conditionalFormatting sqref="AA667:AC667">
    <cfRule type="expression" dxfId="1931" priority="1932">
      <formula>AK668=""</formula>
    </cfRule>
  </conditionalFormatting>
  <conditionalFormatting sqref="AK667">
    <cfRule type="expression" dxfId="1930" priority="1931">
      <formula>AK668=""</formula>
    </cfRule>
  </conditionalFormatting>
  <conditionalFormatting sqref="AA668:AC668">
    <cfRule type="expression" dxfId="1929" priority="1930">
      <formula>AK668=""</formula>
    </cfRule>
  </conditionalFormatting>
  <conditionalFormatting sqref="AK668">
    <cfRule type="expression" dxfId="1928" priority="1929">
      <formula>AK668=""</formula>
    </cfRule>
  </conditionalFormatting>
  <conditionalFormatting sqref="AA669:AC669">
    <cfRule type="expression" dxfId="1927" priority="1928">
      <formula>AK668=""</formula>
    </cfRule>
  </conditionalFormatting>
  <conditionalFormatting sqref="AK669">
    <cfRule type="expression" dxfId="1926" priority="1927">
      <formula>AK668=""</formula>
    </cfRule>
  </conditionalFormatting>
  <conditionalFormatting sqref="AD669:AJ669">
    <cfRule type="expression" dxfId="1925" priority="1926">
      <formula>AK668=""</formula>
    </cfRule>
  </conditionalFormatting>
  <conditionalFormatting sqref="AM661:AW661">
    <cfRule type="expression" dxfId="1924" priority="1919">
      <formula>AW667=""</formula>
    </cfRule>
    <cfRule type="expression" dxfId="1923" priority="1920">
      <formula>AW667=6</formula>
    </cfRule>
    <cfRule type="expression" dxfId="1922" priority="1921">
      <formula>AW667=5</formula>
    </cfRule>
    <cfRule type="expression" dxfId="1921" priority="1922">
      <formula>AW667=4</formula>
    </cfRule>
    <cfRule type="expression" dxfId="1920" priority="1923">
      <formula>AW667=3</formula>
    </cfRule>
    <cfRule type="expression" dxfId="1919" priority="1924">
      <formula>AW667=2</formula>
    </cfRule>
    <cfRule type="expression" dxfId="1918" priority="1925">
      <formula>AW667=1</formula>
    </cfRule>
  </conditionalFormatting>
  <conditionalFormatting sqref="AM662:AO662">
    <cfRule type="expression" dxfId="1917" priority="1918">
      <formula>AW668=""</formula>
    </cfRule>
  </conditionalFormatting>
  <conditionalFormatting sqref="AM663:AN663">
    <cfRule type="expression" dxfId="1916" priority="1917">
      <formula>AW668=""</formula>
    </cfRule>
  </conditionalFormatting>
  <conditionalFormatting sqref="AO663">
    <cfRule type="expression" dxfId="1915" priority="1916">
      <formula>AW668=""</formula>
    </cfRule>
  </conditionalFormatting>
  <conditionalFormatting sqref="AP662:AV662">
    <cfRule type="expression" dxfId="1914" priority="1915">
      <formula>AW668=""</formula>
    </cfRule>
  </conditionalFormatting>
  <conditionalFormatting sqref="AW662:AW665">
    <cfRule type="expression" dxfId="1913" priority="1914">
      <formula>AW668=""</formula>
    </cfRule>
  </conditionalFormatting>
  <conditionalFormatting sqref="AM664:AP664">
    <cfRule type="expression" dxfId="1912" priority="1913">
      <formula>AW668=""</formula>
    </cfRule>
  </conditionalFormatting>
  <conditionalFormatting sqref="AQ664">
    <cfRule type="expression" dxfId="1911" priority="1912">
      <formula>AW668=""</formula>
    </cfRule>
  </conditionalFormatting>
  <conditionalFormatting sqref="AM665:AP665">
    <cfRule type="expression" dxfId="1910" priority="1911">
      <formula>AW668=""</formula>
    </cfRule>
  </conditionalFormatting>
  <conditionalFormatting sqref="AQ665">
    <cfRule type="expression" dxfId="1909" priority="1910">
      <formula>AW668=""</formula>
    </cfRule>
  </conditionalFormatting>
  <conditionalFormatting sqref="AM666:AQ666">
    <cfRule type="expression" dxfId="1908" priority="1909">
      <formula>AW668=""</formula>
    </cfRule>
  </conditionalFormatting>
  <conditionalFormatting sqref="AW666">
    <cfRule type="expression" dxfId="1907" priority="1908">
      <formula>AW668=""</formula>
    </cfRule>
  </conditionalFormatting>
  <conditionalFormatting sqref="AM667:AO667">
    <cfRule type="expression" dxfId="1906" priority="1907">
      <formula>AW668=""</formula>
    </cfRule>
  </conditionalFormatting>
  <conditionalFormatting sqref="AW667">
    <cfRule type="expression" dxfId="1905" priority="1906">
      <formula>AW668=""</formula>
    </cfRule>
  </conditionalFormatting>
  <conditionalFormatting sqref="AM668:AO668">
    <cfRule type="expression" dxfId="1904" priority="1905">
      <formula>AW668=""</formula>
    </cfRule>
  </conditionalFormatting>
  <conditionalFormatting sqref="AW668">
    <cfRule type="expression" dxfId="1903" priority="1904">
      <formula>AW668=""</formula>
    </cfRule>
  </conditionalFormatting>
  <conditionalFormatting sqref="AM669:AO669">
    <cfRule type="expression" dxfId="1902" priority="1903">
      <formula>AW668=""</formula>
    </cfRule>
  </conditionalFormatting>
  <conditionalFormatting sqref="AW669">
    <cfRule type="expression" dxfId="1901" priority="1902">
      <formula>AW668=""</formula>
    </cfRule>
  </conditionalFormatting>
  <conditionalFormatting sqref="AP669:AV669">
    <cfRule type="expression" dxfId="1900" priority="1901">
      <formula>AW668=""</formula>
    </cfRule>
  </conditionalFormatting>
  <conditionalFormatting sqref="AY661:BI661">
    <cfRule type="expression" dxfId="1899" priority="1894">
      <formula>BI667=""</formula>
    </cfRule>
    <cfRule type="expression" dxfId="1898" priority="1895">
      <formula>BI667=6</formula>
    </cfRule>
    <cfRule type="expression" dxfId="1897" priority="1896">
      <formula>BI667=5</formula>
    </cfRule>
    <cfRule type="expression" dxfId="1896" priority="1897">
      <formula>BI667=4</formula>
    </cfRule>
    <cfRule type="expression" dxfId="1895" priority="1898">
      <formula>BI667=3</formula>
    </cfRule>
    <cfRule type="expression" dxfId="1894" priority="1899">
      <formula>BI667=2</formula>
    </cfRule>
    <cfRule type="expression" dxfId="1893" priority="1900">
      <formula>BI667=1</formula>
    </cfRule>
  </conditionalFormatting>
  <conditionalFormatting sqref="AY662:BA662">
    <cfRule type="expression" dxfId="1892" priority="1893">
      <formula>BI668=""</formula>
    </cfRule>
  </conditionalFormatting>
  <conditionalFormatting sqref="AY663:AZ663">
    <cfRule type="expression" dxfId="1891" priority="1892">
      <formula>BI668=""</formula>
    </cfRule>
  </conditionalFormatting>
  <conditionalFormatting sqref="BA663">
    <cfRule type="expression" dxfId="1890" priority="1891">
      <formula>BI668=""</formula>
    </cfRule>
  </conditionalFormatting>
  <conditionalFormatting sqref="BB662:BH662">
    <cfRule type="expression" dxfId="1889" priority="1890">
      <formula>BI668=""</formula>
    </cfRule>
  </conditionalFormatting>
  <conditionalFormatting sqref="BI662:BI665">
    <cfRule type="expression" dxfId="1888" priority="1889">
      <formula>BI668=""</formula>
    </cfRule>
  </conditionalFormatting>
  <conditionalFormatting sqref="AY664:BB664">
    <cfRule type="expression" dxfId="1887" priority="1888">
      <formula>BI668=""</formula>
    </cfRule>
  </conditionalFormatting>
  <conditionalFormatting sqref="BC664">
    <cfRule type="expression" dxfId="1886" priority="1887">
      <formula>BI668=""</formula>
    </cfRule>
  </conditionalFormatting>
  <conditionalFormatting sqref="AY665:BB665">
    <cfRule type="expression" dxfId="1885" priority="1886">
      <formula>BI668=""</formula>
    </cfRule>
  </conditionalFormatting>
  <conditionalFormatting sqref="BC665">
    <cfRule type="expression" dxfId="1884" priority="1885">
      <formula>BI668=""</formula>
    </cfRule>
  </conditionalFormatting>
  <conditionalFormatting sqref="AY666:BC666">
    <cfRule type="expression" dxfId="1883" priority="1884">
      <formula>BI668=""</formula>
    </cfRule>
  </conditionalFormatting>
  <conditionalFormatting sqref="BI666">
    <cfRule type="expression" dxfId="1882" priority="1883">
      <formula>BI668=""</formula>
    </cfRule>
  </conditionalFormatting>
  <conditionalFormatting sqref="AY667:BA667">
    <cfRule type="expression" dxfId="1881" priority="1882">
      <formula>BI668=""</formula>
    </cfRule>
  </conditionalFormatting>
  <conditionalFormatting sqref="BI667">
    <cfRule type="expression" dxfId="1880" priority="1881">
      <formula>BI668=""</formula>
    </cfRule>
  </conditionalFormatting>
  <conditionalFormatting sqref="AY668:BA668">
    <cfRule type="expression" dxfId="1879" priority="1880">
      <formula>BI668=""</formula>
    </cfRule>
  </conditionalFormatting>
  <conditionalFormatting sqref="BI668">
    <cfRule type="expression" dxfId="1878" priority="1879">
      <formula>BI668=""</formula>
    </cfRule>
  </conditionalFormatting>
  <conditionalFormatting sqref="AY669:BA669">
    <cfRule type="expression" dxfId="1877" priority="1878">
      <formula>BI668=""</formula>
    </cfRule>
  </conditionalFormatting>
  <conditionalFormatting sqref="BI669">
    <cfRule type="expression" dxfId="1876" priority="1877">
      <formula>BI668=""</formula>
    </cfRule>
  </conditionalFormatting>
  <conditionalFormatting sqref="BB669:BH669">
    <cfRule type="expression" dxfId="1875" priority="1876">
      <formula>BI668=""</formula>
    </cfRule>
  </conditionalFormatting>
  <conditionalFormatting sqref="O671:Y671">
    <cfRule type="expression" dxfId="1874" priority="1869">
      <formula>Y677=""</formula>
    </cfRule>
    <cfRule type="expression" dxfId="1873" priority="1870">
      <formula>Y677=6</formula>
    </cfRule>
    <cfRule type="expression" dxfId="1872" priority="1871">
      <formula>Y677=5</formula>
    </cfRule>
    <cfRule type="expression" dxfId="1871" priority="1872">
      <formula>Y677=4</formula>
    </cfRule>
    <cfRule type="expression" dxfId="1870" priority="1873">
      <formula>Y677=3</formula>
    </cfRule>
    <cfRule type="expression" dxfId="1869" priority="1874">
      <formula>Y677=2</formula>
    </cfRule>
    <cfRule type="expression" dxfId="1868" priority="1875">
      <formula>Y677=1</formula>
    </cfRule>
  </conditionalFormatting>
  <conditionalFormatting sqref="O672:Q672">
    <cfRule type="expression" dxfId="1867" priority="1868">
      <formula>Y678=""</formula>
    </cfRule>
  </conditionalFormatting>
  <conditionalFormatting sqref="O673:P673">
    <cfRule type="expression" dxfId="1866" priority="1867">
      <formula>Y678=""</formula>
    </cfRule>
  </conditionalFormatting>
  <conditionalFormatting sqref="Q673">
    <cfRule type="expression" dxfId="1865" priority="1866">
      <formula>Y678=""</formula>
    </cfRule>
  </conditionalFormatting>
  <conditionalFormatting sqref="R672:X672">
    <cfRule type="expression" dxfId="1864" priority="1865">
      <formula>Y678=""</formula>
    </cfRule>
  </conditionalFormatting>
  <conditionalFormatting sqref="Y672:Y675">
    <cfRule type="expression" dxfId="1863" priority="1864">
      <formula>Y678=""</formula>
    </cfRule>
  </conditionalFormatting>
  <conditionalFormatting sqref="O674:R674">
    <cfRule type="expression" dxfId="1862" priority="1863">
      <formula>Y678=""</formula>
    </cfRule>
  </conditionalFormatting>
  <conditionalFormatting sqref="S674">
    <cfRule type="expression" dxfId="1861" priority="1862">
      <formula>Y678=""</formula>
    </cfRule>
  </conditionalFormatting>
  <conditionalFormatting sqref="O675:R675">
    <cfRule type="expression" dxfId="1860" priority="1861">
      <formula>Y678=""</formula>
    </cfRule>
  </conditionalFormatting>
  <conditionalFormatting sqref="S675">
    <cfRule type="expression" dxfId="1859" priority="1860">
      <formula>Y678=""</formula>
    </cfRule>
  </conditionalFormatting>
  <conditionalFormatting sqref="O676:S676">
    <cfRule type="expression" dxfId="1858" priority="1859">
      <formula>Y678=""</formula>
    </cfRule>
  </conditionalFormatting>
  <conditionalFormatting sqref="Y676">
    <cfRule type="expression" dxfId="1857" priority="1858">
      <formula>Y678=""</formula>
    </cfRule>
  </conditionalFormatting>
  <conditionalFormatting sqref="O677:Q677">
    <cfRule type="expression" dxfId="1856" priority="1857">
      <formula>Y678=""</formula>
    </cfRule>
  </conditionalFormatting>
  <conditionalFormatting sqref="Y677">
    <cfRule type="expression" dxfId="1855" priority="1856">
      <formula>Y678=""</formula>
    </cfRule>
  </conditionalFormatting>
  <conditionalFormatting sqref="O678:Q678">
    <cfRule type="expression" dxfId="1854" priority="1855">
      <formula>Y678=""</formula>
    </cfRule>
  </conditionalFormatting>
  <conditionalFormatting sqref="Y678">
    <cfRule type="expression" dxfId="1853" priority="1854">
      <formula>Y678=""</formula>
    </cfRule>
  </conditionalFormatting>
  <conditionalFormatting sqref="O679:Q679">
    <cfRule type="expression" dxfId="1852" priority="1853">
      <formula>Y678=""</formula>
    </cfRule>
  </conditionalFormatting>
  <conditionalFormatting sqref="Y679">
    <cfRule type="expression" dxfId="1851" priority="1852">
      <formula>Y678=""</formula>
    </cfRule>
  </conditionalFormatting>
  <conditionalFormatting sqref="R679:X679">
    <cfRule type="expression" dxfId="1850" priority="1851">
      <formula>Y678=""</formula>
    </cfRule>
  </conditionalFormatting>
  <conditionalFormatting sqref="AA671:AK671">
    <cfRule type="expression" dxfId="1849" priority="1844">
      <formula>AK677=""</formula>
    </cfRule>
    <cfRule type="expression" dxfId="1848" priority="1845">
      <formula>AK677=6</formula>
    </cfRule>
    <cfRule type="expression" dxfId="1847" priority="1846">
      <formula>AK677=5</formula>
    </cfRule>
    <cfRule type="expression" dxfId="1846" priority="1847">
      <formula>AK677=4</formula>
    </cfRule>
    <cfRule type="expression" dxfId="1845" priority="1848">
      <formula>AK677=3</formula>
    </cfRule>
    <cfRule type="expression" dxfId="1844" priority="1849">
      <formula>AK677=2</formula>
    </cfRule>
    <cfRule type="expression" dxfId="1843" priority="1850">
      <formula>AK677=1</formula>
    </cfRule>
  </conditionalFormatting>
  <conditionalFormatting sqref="AA672:AC672">
    <cfRule type="expression" dxfId="1842" priority="1843">
      <formula>AK678=""</formula>
    </cfRule>
  </conditionalFormatting>
  <conditionalFormatting sqref="AA673:AB673">
    <cfRule type="expression" dxfId="1841" priority="1842">
      <formula>AK678=""</formula>
    </cfRule>
  </conditionalFormatting>
  <conditionalFormatting sqref="AC673">
    <cfRule type="expression" dxfId="1840" priority="1841">
      <formula>AK678=""</formula>
    </cfRule>
  </conditionalFormatting>
  <conditionalFormatting sqref="AD672:AJ672">
    <cfRule type="expression" dxfId="1839" priority="1840">
      <formula>AK678=""</formula>
    </cfRule>
  </conditionalFormatting>
  <conditionalFormatting sqref="AK672:AK675">
    <cfRule type="expression" dxfId="1838" priority="1839">
      <formula>AK678=""</formula>
    </cfRule>
  </conditionalFormatting>
  <conditionalFormatting sqref="AA674:AD674">
    <cfRule type="expression" dxfId="1837" priority="1838">
      <formula>AK678=""</formula>
    </cfRule>
  </conditionalFormatting>
  <conditionalFormatting sqref="AE674">
    <cfRule type="expression" dxfId="1836" priority="1837">
      <formula>AK678=""</formula>
    </cfRule>
  </conditionalFormatting>
  <conditionalFormatting sqref="AA675:AD675">
    <cfRule type="expression" dxfId="1835" priority="1836">
      <formula>AK678=""</formula>
    </cfRule>
  </conditionalFormatting>
  <conditionalFormatting sqref="AE675">
    <cfRule type="expression" dxfId="1834" priority="1835">
      <formula>AK678=""</formula>
    </cfRule>
  </conditionalFormatting>
  <conditionalFormatting sqref="AA676:AE676">
    <cfRule type="expression" dxfId="1833" priority="1834">
      <formula>AK678=""</formula>
    </cfRule>
  </conditionalFormatting>
  <conditionalFormatting sqref="AK676">
    <cfRule type="expression" dxfId="1832" priority="1833">
      <formula>AK678=""</formula>
    </cfRule>
  </conditionalFormatting>
  <conditionalFormatting sqref="AA677:AC677">
    <cfRule type="expression" dxfId="1831" priority="1832">
      <formula>AK678=""</formula>
    </cfRule>
  </conditionalFormatting>
  <conditionalFormatting sqref="AK677">
    <cfRule type="expression" dxfId="1830" priority="1831">
      <formula>AK678=""</formula>
    </cfRule>
  </conditionalFormatting>
  <conditionalFormatting sqref="AA678:AC678">
    <cfRule type="expression" dxfId="1829" priority="1830">
      <formula>AK678=""</formula>
    </cfRule>
  </conditionalFormatting>
  <conditionalFormatting sqref="AK678">
    <cfRule type="expression" dxfId="1828" priority="1829">
      <formula>AK678=""</formula>
    </cfRule>
  </conditionalFormatting>
  <conditionalFormatting sqref="AA679:AC679">
    <cfRule type="expression" dxfId="1827" priority="1828">
      <formula>AK678=""</formula>
    </cfRule>
  </conditionalFormatting>
  <conditionalFormatting sqref="AK679">
    <cfRule type="expression" dxfId="1826" priority="1827">
      <formula>AK678=""</formula>
    </cfRule>
  </conditionalFormatting>
  <conditionalFormatting sqref="AD679:AJ679">
    <cfRule type="expression" dxfId="1825" priority="1826">
      <formula>AK678=""</formula>
    </cfRule>
  </conditionalFormatting>
  <conditionalFormatting sqref="AM671:AW671">
    <cfRule type="expression" dxfId="1824" priority="1819">
      <formula>AW677=""</formula>
    </cfRule>
    <cfRule type="expression" dxfId="1823" priority="1820">
      <formula>AW677=6</formula>
    </cfRule>
    <cfRule type="expression" dxfId="1822" priority="1821">
      <formula>AW677=5</formula>
    </cfRule>
    <cfRule type="expression" dxfId="1821" priority="1822">
      <formula>AW677=4</formula>
    </cfRule>
    <cfRule type="expression" dxfId="1820" priority="1823">
      <formula>AW677=3</formula>
    </cfRule>
    <cfRule type="expression" dxfId="1819" priority="1824">
      <formula>AW677=2</formula>
    </cfRule>
    <cfRule type="expression" dxfId="1818" priority="1825">
      <formula>AW677=1</formula>
    </cfRule>
  </conditionalFormatting>
  <conditionalFormatting sqref="AM672:AO672">
    <cfRule type="expression" dxfId="1817" priority="1818">
      <formula>AW678=""</formula>
    </cfRule>
  </conditionalFormatting>
  <conditionalFormatting sqref="AM673:AN673">
    <cfRule type="expression" dxfId="1816" priority="1817">
      <formula>AW678=""</formula>
    </cfRule>
  </conditionalFormatting>
  <conditionalFormatting sqref="AO673">
    <cfRule type="expression" dxfId="1815" priority="1816">
      <formula>AW678=""</formula>
    </cfRule>
  </conditionalFormatting>
  <conditionalFormatting sqref="AP672:AV672">
    <cfRule type="expression" dxfId="1814" priority="1815">
      <formula>AW678=""</formula>
    </cfRule>
  </conditionalFormatting>
  <conditionalFormatting sqref="AW672:AW675">
    <cfRule type="expression" dxfId="1813" priority="1814">
      <formula>AW678=""</formula>
    </cfRule>
  </conditionalFormatting>
  <conditionalFormatting sqref="AM674:AP674">
    <cfRule type="expression" dxfId="1812" priority="1813">
      <formula>AW678=""</formula>
    </cfRule>
  </conditionalFormatting>
  <conditionalFormatting sqref="AQ674">
    <cfRule type="expression" dxfId="1811" priority="1812">
      <formula>AW678=""</formula>
    </cfRule>
  </conditionalFormatting>
  <conditionalFormatting sqref="AM675:AP675">
    <cfRule type="expression" dxfId="1810" priority="1811">
      <formula>AW678=""</formula>
    </cfRule>
  </conditionalFormatting>
  <conditionalFormatting sqref="AQ675">
    <cfRule type="expression" dxfId="1809" priority="1810">
      <formula>AW678=""</formula>
    </cfRule>
  </conditionalFormatting>
  <conditionalFormatting sqref="AM676:AQ676">
    <cfRule type="expression" dxfId="1808" priority="1809">
      <formula>AW678=""</formula>
    </cfRule>
  </conditionalFormatting>
  <conditionalFormatting sqref="AW676">
    <cfRule type="expression" dxfId="1807" priority="1808">
      <formula>AW678=""</formula>
    </cfRule>
  </conditionalFormatting>
  <conditionalFormatting sqref="AM677:AO677">
    <cfRule type="expression" dxfId="1806" priority="1807">
      <formula>AW678=""</formula>
    </cfRule>
  </conditionalFormatting>
  <conditionalFormatting sqref="AW677">
    <cfRule type="expression" dxfId="1805" priority="1806">
      <formula>AW678=""</formula>
    </cfRule>
  </conditionalFormatting>
  <conditionalFormatting sqref="AM678:AO678">
    <cfRule type="expression" dxfId="1804" priority="1805">
      <formula>AW678=""</formula>
    </cfRule>
  </conditionalFormatting>
  <conditionalFormatting sqref="AW678">
    <cfRule type="expression" dxfId="1803" priority="1804">
      <formula>AW678=""</formula>
    </cfRule>
  </conditionalFormatting>
  <conditionalFormatting sqref="AM679:AO679">
    <cfRule type="expression" dxfId="1802" priority="1803">
      <formula>AW678=""</formula>
    </cfRule>
  </conditionalFormatting>
  <conditionalFormatting sqref="AW679">
    <cfRule type="expression" dxfId="1801" priority="1802">
      <formula>AW678=""</formula>
    </cfRule>
  </conditionalFormatting>
  <conditionalFormatting sqref="AP679:AV679">
    <cfRule type="expression" dxfId="1800" priority="1801">
      <formula>AW678=""</formula>
    </cfRule>
  </conditionalFormatting>
  <conditionalFormatting sqref="AY671:BI671">
    <cfRule type="expression" dxfId="1799" priority="1794">
      <formula>BI677=""</formula>
    </cfRule>
    <cfRule type="expression" dxfId="1798" priority="1795">
      <formula>BI677=6</formula>
    </cfRule>
    <cfRule type="expression" dxfId="1797" priority="1796">
      <formula>BI677=5</formula>
    </cfRule>
    <cfRule type="expression" dxfId="1796" priority="1797">
      <formula>BI677=4</formula>
    </cfRule>
    <cfRule type="expression" dxfId="1795" priority="1798">
      <formula>BI677=3</formula>
    </cfRule>
    <cfRule type="expression" dxfId="1794" priority="1799">
      <formula>BI677=2</formula>
    </cfRule>
    <cfRule type="expression" dxfId="1793" priority="1800">
      <formula>BI677=1</formula>
    </cfRule>
  </conditionalFormatting>
  <conditionalFormatting sqref="AY672:BA672">
    <cfRule type="expression" dxfId="1792" priority="1793">
      <formula>BI678=""</formula>
    </cfRule>
  </conditionalFormatting>
  <conditionalFormatting sqref="AY673:AZ673">
    <cfRule type="expression" dxfId="1791" priority="1792">
      <formula>BI678=""</formula>
    </cfRule>
  </conditionalFormatting>
  <conditionalFormatting sqref="BA673">
    <cfRule type="expression" dxfId="1790" priority="1791">
      <formula>BI678=""</formula>
    </cfRule>
  </conditionalFormatting>
  <conditionalFormatting sqref="BB672:BH672">
    <cfRule type="expression" dxfId="1789" priority="1790">
      <formula>BI678=""</formula>
    </cfRule>
  </conditionalFormatting>
  <conditionalFormatting sqref="BI672:BI675">
    <cfRule type="expression" dxfId="1788" priority="1789">
      <formula>BI678=""</formula>
    </cfRule>
  </conditionalFormatting>
  <conditionalFormatting sqref="AY674:BB674">
    <cfRule type="expression" dxfId="1787" priority="1788">
      <formula>BI678=""</formula>
    </cfRule>
  </conditionalFormatting>
  <conditionalFormatting sqref="BC674">
    <cfRule type="expression" dxfId="1786" priority="1787">
      <formula>BI678=""</formula>
    </cfRule>
  </conditionalFormatting>
  <conditionalFormatting sqref="AY675:BB675">
    <cfRule type="expression" dxfId="1785" priority="1786">
      <formula>BI678=""</formula>
    </cfRule>
  </conditionalFormatting>
  <conditionalFormatting sqref="BC675">
    <cfRule type="expression" dxfId="1784" priority="1785">
      <formula>BI678=""</formula>
    </cfRule>
  </conditionalFormatting>
  <conditionalFormatting sqref="AY676:BC676">
    <cfRule type="expression" dxfId="1783" priority="1784">
      <formula>BI678=""</formula>
    </cfRule>
  </conditionalFormatting>
  <conditionalFormatting sqref="BI676">
    <cfRule type="expression" dxfId="1782" priority="1783">
      <formula>BI678=""</formula>
    </cfRule>
  </conditionalFormatting>
  <conditionalFormatting sqref="AY677:BA677">
    <cfRule type="expression" dxfId="1781" priority="1782">
      <formula>BI678=""</formula>
    </cfRule>
  </conditionalFormatting>
  <conditionalFormatting sqref="BI677">
    <cfRule type="expression" dxfId="1780" priority="1781">
      <formula>BI678=""</formula>
    </cfRule>
  </conditionalFormatting>
  <conditionalFormatting sqref="AY678:BA678">
    <cfRule type="expression" dxfId="1779" priority="1780">
      <formula>BI678=""</formula>
    </cfRule>
  </conditionalFormatting>
  <conditionalFormatting sqref="BI678">
    <cfRule type="expression" dxfId="1778" priority="1779">
      <formula>BI678=""</formula>
    </cfRule>
  </conditionalFormatting>
  <conditionalFormatting sqref="AY679:BA679">
    <cfRule type="expression" dxfId="1777" priority="1778">
      <formula>BI678=""</formula>
    </cfRule>
  </conditionalFormatting>
  <conditionalFormatting sqref="BI679">
    <cfRule type="expression" dxfId="1776" priority="1777">
      <formula>BI678=""</formula>
    </cfRule>
  </conditionalFormatting>
  <conditionalFormatting sqref="BB679:BH679">
    <cfRule type="expression" dxfId="1775" priority="1776">
      <formula>BI678=""</formula>
    </cfRule>
  </conditionalFormatting>
  <conditionalFormatting sqref="C681:M681">
    <cfRule type="expression" dxfId="1774" priority="1769">
      <formula>M687=""</formula>
    </cfRule>
    <cfRule type="expression" dxfId="1773" priority="1770">
      <formula>M687=6</formula>
    </cfRule>
    <cfRule type="expression" dxfId="1772" priority="1771">
      <formula>M687=5</formula>
    </cfRule>
    <cfRule type="expression" dxfId="1771" priority="1772">
      <formula>M687=4</formula>
    </cfRule>
    <cfRule type="expression" dxfId="1770" priority="1773">
      <formula>M687=3</formula>
    </cfRule>
    <cfRule type="expression" dxfId="1769" priority="1774">
      <formula>M687=2</formula>
    </cfRule>
    <cfRule type="expression" dxfId="1768" priority="1775">
      <formula>M687=1</formula>
    </cfRule>
  </conditionalFormatting>
  <conditionalFormatting sqref="C682:E682">
    <cfRule type="expression" dxfId="1767" priority="1768">
      <formula>M688=""</formula>
    </cfRule>
  </conditionalFormatting>
  <conditionalFormatting sqref="C683:D683">
    <cfRule type="expression" dxfId="1766" priority="1767">
      <formula>M688=""</formula>
    </cfRule>
  </conditionalFormatting>
  <conditionalFormatting sqref="E683">
    <cfRule type="expression" dxfId="1765" priority="1766">
      <formula>M688=""</formula>
    </cfRule>
  </conditionalFormatting>
  <conditionalFormatting sqref="F682:L682">
    <cfRule type="expression" dxfId="1764" priority="1765">
      <formula>M688=""</formula>
    </cfRule>
  </conditionalFormatting>
  <conditionalFormatting sqref="M682:M685">
    <cfRule type="expression" dxfId="1763" priority="1764">
      <formula>M688=""</formula>
    </cfRule>
  </conditionalFormatting>
  <conditionalFormatting sqref="C684:F684">
    <cfRule type="expression" dxfId="1762" priority="1763">
      <formula>M688=""</formula>
    </cfRule>
  </conditionalFormatting>
  <conditionalFormatting sqref="G684">
    <cfRule type="expression" dxfId="1761" priority="1762">
      <formula>M688=""</formula>
    </cfRule>
  </conditionalFormatting>
  <conditionalFormatting sqref="C685:F685">
    <cfRule type="expression" dxfId="1760" priority="1761">
      <formula>M688=""</formula>
    </cfRule>
  </conditionalFormatting>
  <conditionalFormatting sqref="G685">
    <cfRule type="expression" dxfId="1759" priority="1760">
      <formula>M688=""</formula>
    </cfRule>
  </conditionalFormatting>
  <conditionalFormatting sqref="C686:G686">
    <cfRule type="expression" dxfId="1758" priority="1759">
      <formula>M688=""</formula>
    </cfRule>
  </conditionalFormatting>
  <conditionalFormatting sqref="M686">
    <cfRule type="expression" dxfId="1757" priority="1758">
      <formula>M688=""</formula>
    </cfRule>
  </conditionalFormatting>
  <conditionalFormatting sqref="C687:E687">
    <cfRule type="expression" dxfId="1756" priority="1757">
      <formula>M688=""</formula>
    </cfRule>
  </conditionalFormatting>
  <conditionalFormatting sqref="M687">
    <cfRule type="expression" dxfId="1755" priority="1756">
      <formula>M688=""</formula>
    </cfRule>
  </conditionalFormatting>
  <conditionalFormatting sqref="C688:E688">
    <cfRule type="expression" dxfId="1754" priority="1755">
      <formula>M688=""</formula>
    </cfRule>
  </conditionalFormatting>
  <conditionalFormatting sqref="M688">
    <cfRule type="expression" dxfId="1753" priority="1754">
      <formula>M688=""</formula>
    </cfRule>
  </conditionalFormatting>
  <conditionalFormatting sqref="C689:E689">
    <cfRule type="expression" dxfId="1752" priority="1753">
      <formula>M688=""</formula>
    </cfRule>
  </conditionalFormatting>
  <conditionalFormatting sqref="M689">
    <cfRule type="expression" dxfId="1751" priority="1752">
      <formula>M688=""</formula>
    </cfRule>
  </conditionalFormatting>
  <conditionalFormatting sqref="F689:L689">
    <cfRule type="expression" dxfId="1750" priority="1751">
      <formula>M688=""</formula>
    </cfRule>
  </conditionalFormatting>
  <conditionalFormatting sqref="O681:Y681">
    <cfRule type="expression" dxfId="1749" priority="1744">
      <formula>Y687=""</formula>
    </cfRule>
    <cfRule type="expression" dxfId="1748" priority="1745">
      <formula>Y687=6</formula>
    </cfRule>
    <cfRule type="expression" dxfId="1747" priority="1746">
      <formula>Y687=5</formula>
    </cfRule>
    <cfRule type="expression" dxfId="1746" priority="1747">
      <formula>Y687=4</formula>
    </cfRule>
    <cfRule type="expression" dxfId="1745" priority="1748">
      <formula>Y687=3</formula>
    </cfRule>
    <cfRule type="expression" dxfId="1744" priority="1749">
      <formula>Y687=2</formula>
    </cfRule>
    <cfRule type="expression" dxfId="1743" priority="1750">
      <formula>Y687=1</formula>
    </cfRule>
  </conditionalFormatting>
  <conditionalFormatting sqref="O682:Q682">
    <cfRule type="expression" dxfId="1742" priority="1743">
      <formula>Y688=""</formula>
    </cfRule>
  </conditionalFormatting>
  <conditionalFormatting sqref="O683:P683">
    <cfRule type="expression" dxfId="1741" priority="1742">
      <formula>Y688=""</formula>
    </cfRule>
  </conditionalFormatting>
  <conditionalFormatting sqref="Q683">
    <cfRule type="expression" dxfId="1740" priority="1741">
      <formula>Y688=""</formula>
    </cfRule>
  </conditionalFormatting>
  <conditionalFormatting sqref="R682:X682">
    <cfRule type="expression" dxfId="1739" priority="1740">
      <formula>Y688=""</formula>
    </cfRule>
  </conditionalFormatting>
  <conditionalFormatting sqref="Y682:Y685">
    <cfRule type="expression" dxfId="1738" priority="1739">
      <formula>Y688=""</formula>
    </cfRule>
  </conditionalFormatting>
  <conditionalFormatting sqref="O684:R684">
    <cfRule type="expression" dxfId="1737" priority="1738">
      <formula>Y688=""</formula>
    </cfRule>
  </conditionalFormatting>
  <conditionalFormatting sqref="S684">
    <cfRule type="expression" dxfId="1736" priority="1737">
      <formula>Y688=""</formula>
    </cfRule>
  </conditionalFormatting>
  <conditionalFormatting sqref="O685:R685">
    <cfRule type="expression" dxfId="1735" priority="1736">
      <formula>Y688=""</formula>
    </cfRule>
  </conditionalFormatting>
  <conditionalFormatting sqref="S685">
    <cfRule type="expression" dxfId="1734" priority="1735">
      <formula>Y688=""</formula>
    </cfRule>
  </conditionalFormatting>
  <conditionalFormatting sqref="O686:S686">
    <cfRule type="expression" dxfId="1733" priority="1734">
      <formula>Y688=""</formula>
    </cfRule>
  </conditionalFormatting>
  <conditionalFormatting sqref="Y686">
    <cfRule type="expression" dxfId="1732" priority="1733">
      <formula>Y688=""</formula>
    </cfRule>
  </conditionalFormatting>
  <conditionalFormatting sqref="O687:Q687">
    <cfRule type="expression" dxfId="1731" priority="1732">
      <formula>Y688=""</formula>
    </cfRule>
  </conditionalFormatting>
  <conditionalFormatting sqref="Y687">
    <cfRule type="expression" dxfId="1730" priority="1731">
      <formula>Y688=""</formula>
    </cfRule>
  </conditionalFormatting>
  <conditionalFormatting sqref="O688:Q688">
    <cfRule type="expression" dxfId="1729" priority="1730">
      <formula>Y688=""</formula>
    </cfRule>
  </conditionalFormatting>
  <conditionalFormatting sqref="Y688">
    <cfRule type="expression" dxfId="1728" priority="1729">
      <formula>Y688=""</formula>
    </cfRule>
  </conditionalFormatting>
  <conditionalFormatting sqref="O689:Q689">
    <cfRule type="expression" dxfId="1727" priority="1728">
      <formula>Y688=""</formula>
    </cfRule>
  </conditionalFormatting>
  <conditionalFormatting sqref="Y689">
    <cfRule type="expression" dxfId="1726" priority="1727">
      <formula>Y688=""</formula>
    </cfRule>
  </conditionalFormatting>
  <conditionalFormatting sqref="R689:X689">
    <cfRule type="expression" dxfId="1725" priority="1726">
      <formula>Y688=""</formula>
    </cfRule>
  </conditionalFormatting>
  <conditionalFormatting sqref="AA681:AK681">
    <cfRule type="expression" dxfId="1724" priority="1719">
      <formula>AK687=""</formula>
    </cfRule>
    <cfRule type="expression" dxfId="1723" priority="1720">
      <formula>AK687=6</formula>
    </cfRule>
    <cfRule type="expression" dxfId="1722" priority="1721">
      <formula>AK687=5</formula>
    </cfRule>
    <cfRule type="expression" dxfId="1721" priority="1722">
      <formula>AK687=4</formula>
    </cfRule>
    <cfRule type="expression" dxfId="1720" priority="1723">
      <formula>AK687=3</formula>
    </cfRule>
    <cfRule type="expression" dxfId="1719" priority="1724">
      <formula>AK687=2</formula>
    </cfRule>
    <cfRule type="expression" dxfId="1718" priority="1725">
      <formula>AK687=1</formula>
    </cfRule>
  </conditionalFormatting>
  <conditionalFormatting sqref="AA682:AC682">
    <cfRule type="expression" dxfId="1717" priority="1718">
      <formula>AK688=""</formula>
    </cfRule>
  </conditionalFormatting>
  <conditionalFormatting sqref="AA683:AB683">
    <cfRule type="expression" dxfId="1716" priority="1717">
      <formula>AK688=""</formula>
    </cfRule>
  </conditionalFormatting>
  <conditionalFormatting sqref="AC683">
    <cfRule type="expression" dxfId="1715" priority="1716">
      <formula>AK688=""</formula>
    </cfRule>
  </conditionalFormatting>
  <conditionalFormatting sqref="AD682:AJ682">
    <cfRule type="expression" dxfId="1714" priority="1715">
      <formula>AK688=""</formula>
    </cfRule>
  </conditionalFormatting>
  <conditionalFormatting sqref="AK682:AK685">
    <cfRule type="expression" dxfId="1713" priority="1714">
      <formula>AK688=""</formula>
    </cfRule>
  </conditionalFormatting>
  <conditionalFormatting sqref="AA684:AD684">
    <cfRule type="expression" dxfId="1712" priority="1713">
      <formula>AK688=""</formula>
    </cfRule>
  </conditionalFormatting>
  <conditionalFormatting sqref="AE684">
    <cfRule type="expression" dxfId="1711" priority="1712">
      <formula>AK688=""</formula>
    </cfRule>
  </conditionalFormatting>
  <conditionalFormatting sqref="AA685:AD685">
    <cfRule type="expression" dxfId="1710" priority="1711">
      <formula>AK688=""</formula>
    </cfRule>
  </conditionalFormatting>
  <conditionalFormatting sqref="AE685">
    <cfRule type="expression" dxfId="1709" priority="1710">
      <formula>AK688=""</formula>
    </cfRule>
  </conditionalFormatting>
  <conditionalFormatting sqref="AA686:AE686">
    <cfRule type="expression" dxfId="1708" priority="1709">
      <formula>AK688=""</formula>
    </cfRule>
  </conditionalFormatting>
  <conditionalFormatting sqref="AK686">
    <cfRule type="expression" dxfId="1707" priority="1708">
      <formula>AK688=""</formula>
    </cfRule>
  </conditionalFormatting>
  <conditionalFormatting sqref="AA687:AC687">
    <cfRule type="expression" dxfId="1706" priority="1707">
      <formula>AK688=""</formula>
    </cfRule>
  </conditionalFormatting>
  <conditionalFormatting sqref="AK687">
    <cfRule type="expression" dxfId="1705" priority="1706">
      <formula>AK688=""</formula>
    </cfRule>
  </conditionalFormatting>
  <conditionalFormatting sqref="AA688:AC688">
    <cfRule type="expression" dxfId="1704" priority="1705">
      <formula>AK688=""</formula>
    </cfRule>
  </conditionalFormatting>
  <conditionalFormatting sqref="AK688">
    <cfRule type="expression" dxfId="1703" priority="1704">
      <formula>AK688=""</formula>
    </cfRule>
  </conditionalFormatting>
  <conditionalFormatting sqref="AA689:AC689">
    <cfRule type="expression" dxfId="1702" priority="1703">
      <formula>AK688=""</formula>
    </cfRule>
  </conditionalFormatting>
  <conditionalFormatting sqref="AK689">
    <cfRule type="expression" dxfId="1701" priority="1702">
      <formula>AK688=""</formula>
    </cfRule>
  </conditionalFormatting>
  <conditionalFormatting sqref="AD689:AJ689">
    <cfRule type="expression" dxfId="1700" priority="1701">
      <formula>AK688=""</formula>
    </cfRule>
  </conditionalFormatting>
  <conditionalFormatting sqref="AM681:AW681">
    <cfRule type="expression" dxfId="1699" priority="1694">
      <formula>AW687=""</formula>
    </cfRule>
    <cfRule type="expression" dxfId="1698" priority="1695">
      <formula>AW687=6</formula>
    </cfRule>
    <cfRule type="expression" dxfId="1697" priority="1696">
      <formula>AW687=5</formula>
    </cfRule>
    <cfRule type="expression" dxfId="1696" priority="1697">
      <formula>AW687=4</formula>
    </cfRule>
    <cfRule type="expression" dxfId="1695" priority="1698">
      <formula>AW687=3</formula>
    </cfRule>
    <cfRule type="expression" dxfId="1694" priority="1699">
      <formula>AW687=2</formula>
    </cfRule>
    <cfRule type="expression" dxfId="1693" priority="1700">
      <formula>AW687=1</formula>
    </cfRule>
  </conditionalFormatting>
  <conditionalFormatting sqref="AM682:AO682">
    <cfRule type="expression" dxfId="1692" priority="1693">
      <formula>AW688=""</formula>
    </cfRule>
  </conditionalFormatting>
  <conditionalFormatting sqref="AM683:AN683">
    <cfRule type="expression" dxfId="1691" priority="1692">
      <formula>AW688=""</formula>
    </cfRule>
  </conditionalFormatting>
  <conditionalFormatting sqref="AO683">
    <cfRule type="expression" dxfId="1690" priority="1691">
      <formula>AW688=""</formula>
    </cfRule>
  </conditionalFormatting>
  <conditionalFormatting sqref="AP682:AV682">
    <cfRule type="expression" dxfId="1689" priority="1690">
      <formula>AW688=""</formula>
    </cfRule>
  </conditionalFormatting>
  <conditionalFormatting sqref="AW682:AW685">
    <cfRule type="expression" dxfId="1688" priority="1689">
      <formula>AW688=""</formula>
    </cfRule>
  </conditionalFormatting>
  <conditionalFormatting sqref="AM684:AP684">
    <cfRule type="expression" dxfId="1687" priority="1688">
      <formula>AW688=""</formula>
    </cfRule>
  </conditionalFormatting>
  <conditionalFormatting sqref="AQ684">
    <cfRule type="expression" dxfId="1686" priority="1687">
      <formula>AW688=""</formula>
    </cfRule>
  </conditionalFormatting>
  <conditionalFormatting sqref="AM685:AP685">
    <cfRule type="expression" dxfId="1685" priority="1686">
      <formula>AW688=""</formula>
    </cfRule>
  </conditionalFormatting>
  <conditionalFormatting sqref="AQ685">
    <cfRule type="expression" dxfId="1684" priority="1685">
      <formula>AW688=""</formula>
    </cfRule>
  </conditionalFormatting>
  <conditionalFormatting sqref="AM686:AQ686">
    <cfRule type="expression" dxfId="1683" priority="1684">
      <formula>AW688=""</formula>
    </cfRule>
  </conditionalFormatting>
  <conditionalFormatting sqref="AW686">
    <cfRule type="expression" dxfId="1682" priority="1683">
      <formula>AW688=""</formula>
    </cfRule>
  </conditionalFormatting>
  <conditionalFormatting sqref="AM687:AO687">
    <cfRule type="expression" dxfId="1681" priority="1682">
      <formula>AW688=""</formula>
    </cfRule>
  </conditionalFormatting>
  <conditionalFormatting sqref="AW687">
    <cfRule type="expression" dxfId="1680" priority="1681">
      <formula>AW688=""</formula>
    </cfRule>
  </conditionalFormatting>
  <conditionalFormatting sqref="AM688:AO688">
    <cfRule type="expression" dxfId="1679" priority="1680">
      <formula>AW688=""</formula>
    </cfRule>
  </conditionalFormatting>
  <conditionalFormatting sqref="AW688">
    <cfRule type="expression" dxfId="1678" priority="1679">
      <formula>AW688=""</formula>
    </cfRule>
  </conditionalFormatting>
  <conditionalFormatting sqref="AM689:AO689">
    <cfRule type="expression" dxfId="1677" priority="1678">
      <formula>AW688=""</formula>
    </cfRule>
  </conditionalFormatting>
  <conditionalFormatting sqref="AW689">
    <cfRule type="expression" dxfId="1676" priority="1677">
      <formula>AW688=""</formula>
    </cfRule>
  </conditionalFormatting>
  <conditionalFormatting sqref="AP689:AV689">
    <cfRule type="expression" dxfId="1675" priority="1676">
      <formula>AW688=""</formula>
    </cfRule>
  </conditionalFormatting>
  <conditionalFormatting sqref="AY681:BI681">
    <cfRule type="expression" dxfId="1674" priority="1669">
      <formula>BI687=""</formula>
    </cfRule>
    <cfRule type="expression" dxfId="1673" priority="1670">
      <formula>BI687=6</formula>
    </cfRule>
    <cfRule type="expression" dxfId="1672" priority="1671">
      <formula>BI687=5</formula>
    </cfRule>
    <cfRule type="expression" dxfId="1671" priority="1672">
      <formula>BI687=4</formula>
    </cfRule>
    <cfRule type="expression" dxfId="1670" priority="1673">
      <formula>BI687=3</formula>
    </cfRule>
    <cfRule type="expression" dxfId="1669" priority="1674">
      <formula>BI687=2</formula>
    </cfRule>
    <cfRule type="expression" dxfId="1668" priority="1675">
      <formula>BI687=1</formula>
    </cfRule>
  </conditionalFormatting>
  <conditionalFormatting sqref="AY682:BA682">
    <cfRule type="expression" dxfId="1667" priority="1668">
      <formula>BI688=""</formula>
    </cfRule>
  </conditionalFormatting>
  <conditionalFormatting sqref="AY683:AZ683">
    <cfRule type="expression" dxfId="1666" priority="1667">
      <formula>BI688=""</formula>
    </cfRule>
  </conditionalFormatting>
  <conditionalFormatting sqref="BA683">
    <cfRule type="expression" dxfId="1665" priority="1666">
      <formula>BI688=""</formula>
    </cfRule>
  </conditionalFormatting>
  <conditionalFormatting sqref="BB682:BH682">
    <cfRule type="expression" dxfId="1664" priority="1665">
      <formula>BI688=""</formula>
    </cfRule>
  </conditionalFormatting>
  <conditionalFormatting sqref="BI682:BI685">
    <cfRule type="expression" dxfId="1663" priority="1664">
      <formula>BI688=""</formula>
    </cfRule>
  </conditionalFormatting>
  <conditionalFormatting sqref="AY684:BB684">
    <cfRule type="expression" dxfId="1662" priority="1663">
      <formula>BI688=""</formula>
    </cfRule>
  </conditionalFormatting>
  <conditionalFormatting sqref="BC684">
    <cfRule type="expression" dxfId="1661" priority="1662">
      <formula>BI688=""</formula>
    </cfRule>
  </conditionalFormatting>
  <conditionalFormatting sqref="AY685:BB685">
    <cfRule type="expression" dxfId="1660" priority="1661">
      <formula>BI688=""</formula>
    </cfRule>
  </conditionalFormatting>
  <conditionalFormatting sqref="BC685">
    <cfRule type="expression" dxfId="1659" priority="1660">
      <formula>BI688=""</formula>
    </cfRule>
  </conditionalFormatting>
  <conditionalFormatting sqref="AY686:BC686">
    <cfRule type="expression" dxfId="1658" priority="1659">
      <formula>BI688=""</formula>
    </cfRule>
  </conditionalFormatting>
  <conditionalFormatting sqref="BI686">
    <cfRule type="expression" dxfId="1657" priority="1658">
      <formula>BI688=""</formula>
    </cfRule>
  </conditionalFormatting>
  <conditionalFormatting sqref="AY687:BA687">
    <cfRule type="expression" dxfId="1656" priority="1657">
      <formula>BI688=""</formula>
    </cfRule>
  </conditionalFormatting>
  <conditionalFormatting sqref="BI687">
    <cfRule type="expression" dxfId="1655" priority="1656">
      <formula>BI688=""</formula>
    </cfRule>
  </conditionalFormatting>
  <conditionalFormatting sqref="AY688:BA688">
    <cfRule type="expression" dxfId="1654" priority="1655">
      <formula>BI688=""</formula>
    </cfRule>
  </conditionalFormatting>
  <conditionalFormatting sqref="BI688">
    <cfRule type="expression" dxfId="1653" priority="1654">
      <formula>BI688=""</formula>
    </cfRule>
  </conditionalFormatting>
  <conditionalFormatting sqref="AY689:BA689">
    <cfRule type="expression" dxfId="1652" priority="1653">
      <formula>BI688=""</formula>
    </cfRule>
  </conditionalFormatting>
  <conditionalFormatting sqref="BI689">
    <cfRule type="expression" dxfId="1651" priority="1652">
      <formula>BI688=""</formula>
    </cfRule>
  </conditionalFormatting>
  <conditionalFormatting sqref="BB689:BH689">
    <cfRule type="expression" dxfId="1650" priority="1651">
      <formula>BI688=""</formula>
    </cfRule>
  </conditionalFormatting>
  <conditionalFormatting sqref="C691:M691">
    <cfRule type="expression" dxfId="1649" priority="1644">
      <formula>M697=""</formula>
    </cfRule>
    <cfRule type="expression" dxfId="1648" priority="1645">
      <formula>M697=6</formula>
    </cfRule>
    <cfRule type="expression" dxfId="1647" priority="1646">
      <formula>M697=5</formula>
    </cfRule>
    <cfRule type="expression" dxfId="1646" priority="1647">
      <formula>M697=4</formula>
    </cfRule>
    <cfRule type="expression" dxfId="1645" priority="1648">
      <formula>M697=3</formula>
    </cfRule>
    <cfRule type="expression" dxfId="1644" priority="1649">
      <formula>M697=2</formula>
    </cfRule>
    <cfRule type="expression" dxfId="1643" priority="1650">
      <formula>M697=1</formula>
    </cfRule>
  </conditionalFormatting>
  <conditionalFormatting sqref="C692:E692">
    <cfRule type="expression" dxfId="1642" priority="1643">
      <formula>M698=""</formula>
    </cfRule>
  </conditionalFormatting>
  <conditionalFormatting sqref="C693:D693">
    <cfRule type="expression" dxfId="1641" priority="1642">
      <formula>M698=""</formula>
    </cfRule>
  </conditionalFormatting>
  <conditionalFormatting sqref="E693">
    <cfRule type="expression" dxfId="1640" priority="1641">
      <formula>M698=""</formula>
    </cfRule>
  </conditionalFormatting>
  <conditionalFormatting sqref="F692:L692">
    <cfRule type="expression" dxfId="1639" priority="1640">
      <formula>M698=""</formula>
    </cfRule>
  </conditionalFormatting>
  <conditionalFormatting sqref="M692:M695">
    <cfRule type="expression" dxfId="1638" priority="1639">
      <formula>M698=""</formula>
    </cfRule>
  </conditionalFormatting>
  <conditionalFormatting sqref="C694:F694">
    <cfRule type="expression" dxfId="1637" priority="1638">
      <formula>M698=""</formula>
    </cfRule>
  </conditionalFormatting>
  <conditionalFormatting sqref="G694">
    <cfRule type="expression" dxfId="1636" priority="1637">
      <formula>M698=""</formula>
    </cfRule>
  </conditionalFormatting>
  <conditionalFormatting sqref="C695:F695">
    <cfRule type="expression" dxfId="1635" priority="1636">
      <formula>M698=""</formula>
    </cfRule>
  </conditionalFormatting>
  <conditionalFormatting sqref="G695">
    <cfRule type="expression" dxfId="1634" priority="1635">
      <formula>M698=""</formula>
    </cfRule>
  </conditionalFormatting>
  <conditionalFormatting sqref="C696:G696">
    <cfRule type="expression" dxfId="1633" priority="1634">
      <formula>M698=""</formula>
    </cfRule>
  </conditionalFormatting>
  <conditionalFormatting sqref="M696">
    <cfRule type="expression" dxfId="1632" priority="1633">
      <formula>M698=""</formula>
    </cfRule>
  </conditionalFormatting>
  <conditionalFormatting sqref="C697:E697">
    <cfRule type="expression" dxfId="1631" priority="1632">
      <formula>M698=""</formula>
    </cfRule>
  </conditionalFormatting>
  <conditionalFormatting sqref="M697">
    <cfRule type="expression" dxfId="1630" priority="1631">
      <formula>M698=""</formula>
    </cfRule>
  </conditionalFormatting>
  <conditionalFormatting sqref="C698:E698">
    <cfRule type="expression" dxfId="1629" priority="1630">
      <formula>M698=""</formula>
    </cfRule>
  </conditionalFormatting>
  <conditionalFormatting sqref="M698">
    <cfRule type="expression" dxfId="1628" priority="1629">
      <formula>M698=""</formula>
    </cfRule>
  </conditionalFormatting>
  <conditionalFormatting sqref="C699:E699">
    <cfRule type="expression" dxfId="1627" priority="1628">
      <formula>M698=""</formula>
    </cfRule>
  </conditionalFormatting>
  <conditionalFormatting sqref="M699">
    <cfRule type="expression" dxfId="1626" priority="1627">
      <formula>M698=""</formula>
    </cfRule>
  </conditionalFormatting>
  <conditionalFormatting sqref="F699:L699">
    <cfRule type="expression" dxfId="1625" priority="1626">
      <formula>M698=""</formula>
    </cfRule>
  </conditionalFormatting>
  <conditionalFormatting sqref="O691:Y691">
    <cfRule type="expression" dxfId="1624" priority="1619">
      <formula>Y697=""</formula>
    </cfRule>
    <cfRule type="expression" dxfId="1623" priority="1620">
      <formula>Y697=6</formula>
    </cfRule>
    <cfRule type="expression" dxfId="1622" priority="1621">
      <formula>Y697=5</formula>
    </cfRule>
    <cfRule type="expression" dxfId="1621" priority="1622">
      <formula>Y697=4</formula>
    </cfRule>
    <cfRule type="expression" dxfId="1620" priority="1623">
      <formula>Y697=3</formula>
    </cfRule>
    <cfRule type="expression" dxfId="1619" priority="1624">
      <formula>Y697=2</formula>
    </cfRule>
    <cfRule type="expression" dxfId="1618" priority="1625">
      <formula>Y697=1</formula>
    </cfRule>
  </conditionalFormatting>
  <conditionalFormatting sqref="O692:Q692">
    <cfRule type="expression" dxfId="1617" priority="1618">
      <formula>Y698=""</formula>
    </cfRule>
  </conditionalFormatting>
  <conditionalFormatting sqref="O693:P693">
    <cfRule type="expression" dxfId="1616" priority="1617">
      <formula>Y698=""</formula>
    </cfRule>
  </conditionalFormatting>
  <conditionalFormatting sqref="Q693">
    <cfRule type="expression" dxfId="1615" priority="1616">
      <formula>Y698=""</formula>
    </cfRule>
  </conditionalFormatting>
  <conditionalFormatting sqref="R692:X692">
    <cfRule type="expression" dxfId="1614" priority="1615">
      <formula>Y698=""</formula>
    </cfRule>
  </conditionalFormatting>
  <conditionalFormatting sqref="Y692:Y695">
    <cfRule type="expression" dxfId="1613" priority="1614">
      <formula>Y698=""</formula>
    </cfRule>
  </conditionalFormatting>
  <conditionalFormatting sqref="O694:R694">
    <cfRule type="expression" dxfId="1612" priority="1613">
      <formula>Y698=""</formula>
    </cfRule>
  </conditionalFormatting>
  <conditionalFormatting sqref="S694">
    <cfRule type="expression" dxfId="1611" priority="1612">
      <formula>Y698=""</formula>
    </cfRule>
  </conditionalFormatting>
  <conditionalFormatting sqref="O695:R695">
    <cfRule type="expression" dxfId="1610" priority="1611">
      <formula>Y698=""</formula>
    </cfRule>
  </conditionalFormatting>
  <conditionalFormatting sqref="S695">
    <cfRule type="expression" dxfId="1609" priority="1610">
      <formula>Y698=""</formula>
    </cfRule>
  </conditionalFormatting>
  <conditionalFormatting sqref="O696:S696">
    <cfRule type="expression" dxfId="1608" priority="1609">
      <formula>Y698=""</formula>
    </cfRule>
  </conditionalFormatting>
  <conditionalFormatting sqref="Y696">
    <cfRule type="expression" dxfId="1607" priority="1608">
      <formula>Y698=""</formula>
    </cfRule>
  </conditionalFormatting>
  <conditionalFormatting sqref="O697:Q697">
    <cfRule type="expression" dxfId="1606" priority="1607">
      <formula>Y698=""</formula>
    </cfRule>
  </conditionalFormatting>
  <conditionalFormatting sqref="Y697">
    <cfRule type="expression" dxfId="1605" priority="1606">
      <formula>Y698=""</formula>
    </cfRule>
  </conditionalFormatting>
  <conditionalFormatting sqref="O698:Q698">
    <cfRule type="expression" dxfId="1604" priority="1605">
      <formula>Y698=""</formula>
    </cfRule>
  </conditionalFormatting>
  <conditionalFormatting sqref="Y698">
    <cfRule type="expression" dxfId="1603" priority="1604">
      <formula>Y698=""</formula>
    </cfRule>
  </conditionalFormatting>
  <conditionalFormatting sqref="O699:Q699">
    <cfRule type="expression" dxfId="1602" priority="1603">
      <formula>Y698=""</formula>
    </cfRule>
  </conditionalFormatting>
  <conditionalFormatting sqref="Y699">
    <cfRule type="expression" dxfId="1601" priority="1602">
      <formula>Y698=""</formula>
    </cfRule>
  </conditionalFormatting>
  <conditionalFormatting sqref="R699:X699">
    <cfRule type="expression" dxfId="1600" priority="1601">
      <formula>Y698=""</formula>
    </cfRule>
  </conditionalFormatting>
  <conditionalFormatting sqref="AA691:AK691">
    <cfRule type="expression" dxfId="1599" priority="1594">
      <formula>AK697=""</formula>
    </cfRule>
    <cfRule type="expression" dxfId="1598" priority="1595">
      <formula>AK697=6</formula>
    </cfRule>
    <cfRule type="expression" dxfId="1597" priority="1596">
      <formula>AK697=5</formula>
    </cfRule>
    <cfRule type="expression" dxfId="1596" priority="1597">
      <formula>AK697=4</formula>
    </cfRule>
    <cfRule type="expression" dxfId="1595" priority="1598">
      <formula>AK697=3</formula>
    </cfRule>
    <cfRule type="expression" dxfId="1594" priority="1599">
      <formula>AK697=2</formula>
    </cfRule>
    <cfRule type="expression" dxfId="1593" priority="1600">
      <formula>AK697=1</formula>
    </cfRule>
  </conditionalFormatting>
  <conditionalFormatting sqref="AA692:AC692">
    <cfRule type="expression" dxfId="1592" priority="1593">
      <formula>AK698=""</formula>
    </cfRule>
  </conditionalFormatting>
  <conditionalFormatting sqref="AA693:AB693">
    <cfRule type="expression" dxfId="1591" priority="1592">
      <formula>AK698=""</formula>
    </cfRule>
  </conditionalFormatting>
  <conditionalFormatting sqref="AC693">
    <cfRule type="expression" dxfId="1590" priority="1591">
      <formula>AK698=""</formula>
    </cfRule>
  </conditionalFormatting>
  <conditionalFormatting sqref="AD692:AJ692">
    <cfRule type="expression" dxfId="1589" priority="1590">
      <formula>AK698=""</formula>
    </cfRule>
  </conditionalFormatting>
  <conditionalFormatting sqref="AK692:AK695">
    <cfRule type="expression" dxfId="1588" priority="1589">
      <formula>AK698=""</formula>
    </cfRule>
  </conditionalFormatting>
  <conditionalFormatting sqref="AA694:AD694">
    <cfRule type="expression" dxfId="1587" priority="1588">
      <formula>AK698=""</formula>
    </cfRule>
  </conditionalFormatting>
  <conditionalFormatting sqref="AE694">
    <cfRule type="expression" dxfId="1586" priority="1587">
      <formula>AK698=""</formula>
    </cfRule>
  </conditionalFormatting>
  <conditionalFormatting sqref="AA695:AD695">
    <cfRule type="expression" dxfId="1585" priority="1586">
      <formula>AK698=""</formula>
    </cfRule>
  </conditionalFormatting>
  <conditionalFormatting sqref="AE695">
    <cfRule type="expression" dxfId="1584" priority="1585">
      <formula>AK698=""</formula>
    </cfRule>
  </conditionalFormatting>
  <conditionalFormatting sqref="AA696:AE696">
    <cfRule type="expression" dxfId="1583" priority="1584">
      <formula>AK698=""</formula>
    </cfRule>
  </conditionalFormatting>
  <conditionalFormatting sqref="AK696">
    <cfRule type="expression" dxfId="1582" priority="1583">
      <formula>AK698=""</formula>
    </cfRule>
  </conditionalFormatting>
  <conditionalFormatting sqref="AA697:AC697">
    <cfRule type="expression" dxfId="1581" priority="1582">
      <formula>AK698=""</formula>
    </cfRule>
  </conditionalFormatting>
  <conditionalFormatting sqref="AK697">
    <cfRule type="expression" dxfId="1580" priority="1581">
      <formula>AK698=""</formula>
    </cfRule>
  </conditionalFormatting>
  <conditionalFormatting sqref="AA698:AC698">
    <cfRule type="expression" dxfId="1579" priority="1580">
      <formula>AK698=""</formula>
    </cfRule>
  </conditionalFormatting>
  <conditionalFormatting sqref="AK698">
    <cfRule type="expression" dxfId="1578" priority="1579">
      <formula>AK698=""</formula>
    </cfRule>
  </conditionalFormatting>
  <conditionalFormatting sqref="AA699:AC699">
    <cfRule type="expression" dxfId="1577" priority="1578">
      <formula>AK698=""</formula>
    </cfRule>
  </conditionalFormatting>
  <conditionalFormatting sqref="AK699">
    <cfRule type="expression" dxfId="1576" priority="1577">
      <formula>AK698=""</formula>
    </cfRule>
  </conditionalFormatting>
  <conditionalFormatting sqref="AD699:AJ699">
    <cfRule type="expression" dxfId="1575" priority="1576">
      <formula>AK698=""</formula>
    </cfRule>
  </conditionalFormatting>
  <conditionalFormatting sqref="AM691:AW691">
    <cfRule type="expression" dxfId="1574" priority="1569">
      <formula>AW697=""</formula>
    </cfRule>
    <cfRule type="expression" dxfId="1573" priority="1570">
      <formula>AW697=6</formula>
    </cfRule>
    <cfRule type="expression" dxfId="1572" priority="1571">
      <formula>AW697=5</formula>
    </cfRule>
    <cfRule type="expression" dxfId="1571" priority="1572">
      <formula>AW697=4</formula>
    </cfRule>
    <cfRule type="expression" dxfId="1570" priority="1573">
      <formula>AW697=3</formula>
    </cfRule>
    <cfRule type="expression" dxfId="1569" priority="1574">
      <formula>AW697=2</formula>
    </cfRule>
    <cfRule type="expression" dxfId="1568" priority="1575">
      <formula>AW697=1</formula>
    </cfRule>
  </conditionalFormatting>
  <conditionalFormatting sqref="AM692:AO692">
    <cfRule type="expression" dxfId="1567" priority="1568">
      <formula>AW698=""</formula>
    </cfRule>
  </conditionalFormatting>
  <conditionalFormatting sqref="AM693:AN693">
    <cfRule type="expression" dxfId="1566" priority="1567">
      <formula>AW698=""</formula>
    </cfRule>
  </conditionalFormatting>
  <conditionalFormatting sqref="AO693">
    <cfRule type="expression" dxfId="1565" priority="1566">
      <formula>AW698=""</formula>
    </cfRule>
  </conditionalFormatting>
  <conditionalFormatting sqref="AP692:AV692">
    <cfRule type="expression" dxfId="1564" priority="1565">
      <formula>AW698=""</formula>
    </cfRule>
  </conditionalFormatting>
  <conditionalFormatting sqref="AW692:AW695">
    <cfRule type="expression" dxfId="1563" priority="1564">
      <formula>AW698=""</formula>
    </cfRule>
  </conditionalFormatting>
  <conditionalFormatting sqref="AM694:AP694">
    <cfRule type="expression" dxfId="1562" priority="1563">
      <formula>AW698=""</formula>
    </cfRule>
  </conditionalFormatting>
  <conditionalFormatting sqref="AQ694">
    <cfRule type="expression" dxfId="1561" priority="1562">
      <formula>AW698=""</formula>
    </cfRule>
  </conditionalFormatting>
  <conditionalFormatting sqref="AM695:AP695">
    <cfRule type="expression" dxfId="1560" priority="1561">
      <formula>AW698=""</formula>
    </cfRule>
  </conditionalFormatting>
  <conditionalFormatting sqref="AQ695">
    <cfRule type="expression" dxfId="1559" priority="1560">
      <formula>AW698=""</formula>
    </cfRule>
  </conditionalFormatting>
  <conditionalFormatting sqref="AM696:AQ696">
    <cfRule type="expression" dxfId="1558" priority="1559">
      <formula>AW698=""</formula>
    </cfRule>
  </conditionalFormatting>
  <conditionalFormatting sqref="AW696">
    <cfRule type="expression" dxfId="1557" priority="1558">
      <formula>AW698=""</formula>
    </cfRule>
  </conditionalFormatting>
  <conditionalFormatting sqref="AM697:AO697">
    <cfRule type="expression" dxfId="1556" priority="1557">
      <formula>AW698=""</formula>
    </cfRule>
  </conditionalFormatting>
  <conditionalFormatting sqref="AW697">
    <cfRule type="expression" dxfId="1555" priority="1556">
      <formula>AW698=""</formula>
    </cfRule>
  </conditionalFormatting>
  <conditionalFormatting sqref="AM698:AO698">
    <cfRule type="expression" dxfId="1554" priority="1555">
      <formula>AW698=""</formula>
    </cfRule>
  </conditionalFormatting>
  <conditionalFormatting sqref="AW698">
    <cfRule type="expression" dxfId="1553" priority="1554">
      <formula>AW698=""</formula>
    </cfRule>
  </conditionalFormatting>
  <conditionalFormatting sqref="AM699:AO699">
    <cfRule type="expression" dxfId="1552" priority="1553">
      <formula>AW698=""</formula>
    </cfRule>
  </conditionalFormatting>
  <conditionalFormatting sqref="AW699">
    <cfRule type="expression" dxfId="1551" priority="1552">
      <formula>AW698=""</formula>
    </cfRule>
  </conditionalFormatting>
  <conditionalFormatting sqref="AP699:AV699">
    <cfRule type="expression" dxfId="1550" priority="1551">
      <formula>AW698=""</formula>
    </cfRule>
  </conditionalFormatting>
  <conditionalFormatting sqref="AY691:BI691">
    <cfRule type="expression" dxfId="1549" priority="1544">
      <formula>BI697=""</formula>
    </cfRule>
    <cfRule type="expression" dxfId="1548" priority="1545">
      <formula>BI697=6</formula>
    </cfRule>
    <cfRule type="expression" dxfId="1547" priority="1546">
      <formula>BI697=5</formula>
    </cfRule>
    <cfRule type="expression" dxfId="1546" priority="1547">
      <formula>BI697=4</formula>
    </cfRule>
    <cfRule type="expression" dxfId="1545" priority="1548">
      <formula>BI697=3</formula>
    </cfRule>
    <cfRule type="expression" dxfId="1544" priority="1549">
      <formula>BI697=2</formula>
    </cfRule>
    <cfRule type="expression" dxfId="1543" priority="1550">
      <formula>BI697=1</formula>
    </cfRule>
  </conditionalFormatting>
  <conditionalFormatting sqref="AY692:BA692">
    <cfRule type="expression" dxfId="1542" priority="1543">
      <formula>BI698=""</formula>
    </cfRule>
  </conditionalFormatting>
  <conditionalFormatting sqref="AY693:AZ693">
    <cfRule type="expression" dxfId="1541" priority="1542">
      <formula>BI698=""</formula>
    </cfRule>
  </conditionalFormatting>
  <conditionalFormatting sqref="BA693">
    <cfRule type="expression" dxfId="1540" priority="1541">
      <formula>BI698=""</formula>
    </cfRule>
  </conditionalFormatting>
  <conditionalFormatting sqref="BB692:BH692">
    <cfRule type="expression" dxfId="1539" priority="1540">
      <formula>BI698=""</formula>
    </cfRule>
  </conditionalFormatting>
  <conditionalFormatting sqref="BI692:BI695">
    <cfRule type="expression" dxfId="1538" priority="1539">
      <formula>BI698=""</formula>
    </cfRule>
  </conditionalFormatting>
  <conditionalFormatting sqref="AY694:BB694">
    <cfRule type="expression" dxfId="1537" priority="1538">
      <formula>BI698=""</formula>
    </cfRule>
  </conditionalFormatting>
  <conditionalFormatting sqref="BC694">
    <cfRule type="expression" dxfId="1536" priority="1537">
      <formula>BI698=""</formula>
    </cfRule>
  </conditionalFormatting>
  <conditionalFormatting sqref="AY695:BB695">
    <cfRule type="expression" dxfId="1535" priority="1536">
      <formula>BI698=""</formula>
    </cfRule>
  </conditionalFormatting>
  <conditionalFormatting sqref="BC695">
    <cfRule type="expression" dxfId="1534" priority="1535">
      <formula>BI698=""</formula>
    </cfRule>
  </conditionalFormatting>
  <conditionalFormatting sqref="AY696:BC696">
    <cfRule type="expression" dxfId="1533" priority="1534">
      <formula>BI698=""</formula>
    </cfRule>
  </conditionalFormatting>
  <conditionalFormatting sqref="BI696">
    <cfRule type="expression" dxfId="1532" priority="1533">
      <formula>BI698=""</formula>
    </cfRule>
  </conditionalFormatting>
  <conditionalFormatting sqref="AY697:BA697">
    <cfRule type="expression" dxfId="1531" priority="1532">
      <formula>BI698=""</formula>
    </cfRule>
  </conditionalFormatting>
  <conditionalFormatting sqref="BI697">
    <cfRule type="expression" dxfId="1530" priority="1531">
      <formula>BI698=""</formula>
    </cfRule>
  </conditionalFormatting>
  <conditionalFormatting sqref="AY698:BA698">
    <cfRule type="expression" dxfId="1529" priority="1530">
      <formula>BI698=""</formula>
    </cfRule>
  </conditionalFormatting>
  <conditionalFormatting sqref="BI698">
    <cfRule type="expression" dxfId="1528" priority="1529">
      <formula>BI698=""</formula>
    </cfRule>
  </conditionalFormatting>
  <conditionalFormatting sqref="AY699:BA699">
    <cfRule type="expression" dxfId="1527" priority="1528">
      <formula>BI698=""</formula>
    </cfRule>
  </conditionalFormatting>
  <conditionalFormatting sqref="BI699">
    <cfRule type="expression" dxfId="1526" priority="1527">
      <formula>BI698=""</formula>
    </cfRule>
  </conditionalFormatting>
  <conditionalFormatting sqref="BB699:BH699">
    <cfRule type="expression" dxfId="1525" priority="1526">
      <formula>BI698=""</formula>
    </cfRule>
  </conditionalFormatting>
  <conditionalFormatting sqref="C701:M701">
    <cfRule type="expression" dxfId="1524" priority="1519">
      <formula>M707=""</formula>
    </cfRule>
    <cfRule type="expression" dxfId="1523" priority="1520">
      <formula>M707=6</formula>
    </cfRule>
    <cfRule type="expression" dxfId="1522" priority="1521">
      <formula>M707=5</formula>
    </cfRule>
    <cfRule type="expression" dxfId="1521" priority="1522">
      <formula>M707=4</formula>
    </cfRule>
    <cfRule type="expression" dxfId="1520" priority="1523">
      <formula>M707=3</formula>
    </cfRule>
    <cfRule type="expression" dxfId="1519" priority="1524">
      <formula>M707=2</formula>
    </cfRule>
    <cfRule type="expression" dxfId="1518" priority="1525">
      <formula>M707=1</formula>
    </cfRule>
  </conditionalFormatting>
  <conditionalFormatting sqref="C702:E702">
    <cfRule type="expression" dxfId="1517" priority="1518">
      <formula>M708=""</formula>
    </cfRule>
  </conditionalFormatting>
  <conditionalFormatting sqref="C703:D703">
    <cfRule type="expression" dxfId="1516" priority="1517">
      <formula>M708=""</formula>
    </cfRule>
  </conditionalFormatting>
  <conditionalFormatting sqref="E703">
    <cfRule type="expression" dxfId="1515" priority="1516">
      <formula>M708=""</formula>
    </cfRule>
  </conditionalFormatting>
  <conditionalFormatting sqref="F702:L702">
    <cfRule type="expression" dxfId="1514" priority="1515">
      <formula>M708=""</formula>
    </cfRule>
  </conditionalFormatting>
  <conditionalFormatting sqref="M702:M705">
    <cfRule type="expression" dxfId="1513" priority="1514">
      <formula>M708=""</formula>
    </cfRule>
  </conditionalFormatting>
  <conditionalFormatting sqref="C704:F704">
    <cfRule type="expression" dxfId="1512" priority="1513">
      <formula>M708=""</formula>
    </cfRule>
  </conditionalFormatting>
  <conditionalFormatting sqref="G704">
    <cfRule type="expression" dxfId="1511" priority="1512">
      <formula>M708=""</formula>
    </cfRule>
  </conditionalFormatting>
  <conditionalFormatting sqref="C705:F705">
    <cfRule type="expression" dxfId="1510" priority="1511">
      <formula>M708=""</formula>
    </cfRule>
  </conditionalFormatting>
  <conditionalFormatting sqref="G705">
    <cfRule type="expression" dxfId="1509" priority="1510">
      <formula>M708=""</formula>
    </cfRule>
  </conditionalFormatting>
  <conditionalFormatting sqref="C706:G706">
    <cfRule type="expression" dxfId="1508" priority="1509">
      <formula>M708=""</formula>
    </cfRule>
  </conditionalFormatting>
  <conditionalFormatting sqref="M706">
    <cfRule type="expression" dxfId="1507" priority="1508">
      <formula>M708=""</formula>
    </cfRule>
  </conditionalFormatting>
  <conditionalFormatting sqref="C707:E707">
    <cfRule type="expression" dxfId="1506" priority="1507">
      <formula>M708=""</formula>
    </cfRule>
  </conditionalFormatting>
  <conditionalFormatting sqref="M707">
    <cfRule type="expression" dxfId="1505" priority="1506">
      <formula>M708=""</formula>
    </cfRule>
  </conditionalFormatting>
  <conditionalFormatting sqref="C708:E708">
    <cfRule type="expression" dxfId="1504" priority="1505">
      <formula>M708=""</formula>
    </cfRule>
  </conditionalFormatting>
  <conditionalFormatting sqref="M708">
    <cfRule type="expression" dxfId="1503" priority="1504">
      <formula>M708=""</formula>
    </cfRule>
  </conditionalFormatting>
  <conditionalFormatting sqref="C709:E709">
    <cfRule type="expression" dxfId="1502" priority="1503">
      <formula>M708=""</formula>
    </cfRule>
  </conditionalFormatting>
  <conditionalFormatting sqref="M709">
    <cfRule type="expression" dxfId="1501" priority="1502">
      <formula>M708=""</formula>
    </cfRule>
  </conditionalFormatting>
  <conditionalFormatting sqref="F709:L709">
    <cfRule type="expression" dxfId="1500" priority="1501">
      <formula>M708=""</formula>
    </cfRule>
  </conditionalFormatting>
  <conditionalFormatting sqref="O701:Y701">
    <cfRule type="expression" dxfId="1499" priority="1494">
      <formula>Y707=""</formula>
    </cfRule>
    <cfRule type="expression" dxfId="1498" priority="1495">
      <formula>Y707=6</formula>
    </cfRule>
    <cfRule type="expression" dxfId="1497" priority="1496">
      <formula>Y707=5</formula>
    </cfRule>
    <cfRule type="expression" dxfId="1496" priority="1497">
      <formula>Y707=4</formula>
    </cfRule>
    <cfRule type="expression" dxfId="1495" priority="1498">
      <formula>Y707=3</formula>
    </cfRule>
    <cfRule type="expression" dxfId="1494" priority="1499">
      <formula>Y707=2</formula>
    </cfRule>
    <cfRule type="expression" dxfId="1493" priority="1500">
      <formula>Y707=1</formula>
    </cfRule>
  </conditionalFormatting>
  <conditionalFormatting sqref="O702:Q702">
    <cfRule type="expression" dxfId="1492" priority="1493">
      <formula>Y708=""</formula>
    </cfRule>
  </conditionalFormatting>
  <conditionalFormatting sqref="O703:P703">
    <cfRule type="expression" dxfId="1491" priority="1492">
      <formula>Y708=""</formula>
    </cfRule>
  </conditionalFormatting>
  <conditionalFormatting sqref="Q703">
    <cfRule type="expression" dxfId="1490" priority="1491">
      <formula>Y708=""</formula>
    </cfRule>
  </conditionalFormatting>
  <conditionalFormatting sqref="R702:X702">
    <cfRule type="expression" dxfId="1489" priority="1490">
      <formula>Y708=""</formula>
    </cfRule>
  </conditionalFormatting>
  <conditionalFormatting sqref="Y702:Y705">
    <cfRule type="expression" dxfId="1488" priority="1489">
      <formula>Y708=""</formula>
    </cfRule>
  </conditionalFormatting>
  <conditionalFormatting sqref="O704:R704">
    <cfRule type="expression" dxfId="1487" priority="1488">
      <formula>Y708=""</formula>
    </cfRule>
  </conditionalFormatting>
  <conditionalFormatting sqref="S704">
    <cfRule type="expression" dxfId="1486" priority="1487">
      <formula>Y708=""</formula>
    </cfRule>
  </conditionalFormatting>
  <conditionalFormatting sqref="O705:R705">
    <cfRule type="expression" dxfId="1485" priority="1486">
      <formula>Y708=""</formula>
    </cfRule>
  </conditionalFormatting>
  <conditionalFormatting sqref="S705">
    <cfRule type="expression" dxfId="1484" priority="1485">
      <formula>Y708=""</formula>
    </cfRule>
  </conditionalFormatting>
  <conditionalFormatting sqref="O706:S706">
    <cfRule type="expression" dxfId="1483" priority="1484">
      <formula>Y708=""</formula>
    </cfRule>
  </conditionalFormatting>
  <conditionalFormatting sqref="Y706">
    <cfRule type="expression" dxfId="1482" priority="1483">
      <formula>Y708=""</formula>
    </cfRule>
  </conditionalFormatting>
  <conditionalFormatting sqref="O707:Q707">
    <cfRule type="expression" dxfId="1481" priority="1482">
      <formula>Y708=""</formula>
    </cfRule>
  </conditionalFormatting>
  <conditionalFormatting sqref="Y707">
    <cfRule type="expression" dxfId="1480" priority="1481">
      <formula>Y708=""</formula>
    </cfRule>
  </conditionalFormatting>
  <conditionalFormatting sqref="O708:Q708">
    <cfRule type="expression" dxfId="1479" priority="1480">
      <formula>Y708=""</formula>
    </cfRule>
  </conditionalFormatting>
  <conditionalFormatting sqref="Y708">
    <cfRule type="expression" dxfId="1478" priority="1479">
      <formula>Y708=""</formula>
    </cfRule>
  </conditionalFormatting>
  <conditionalFormatting sqref="O709:Q709">
    <cfRule type="expression" dxfId="1477" priority="1478">
      <formula>Y708=""</formula>
    </cfRule>
  </conditionalFormatting>
  <conditionalFormatting sqref="Y709">
    <cfRule type="expression" dxfId="1476" priority="1477">
      <formula>Y708=""</formula>
    </cfRule>
  </conditionalFormatting>
  <conditionalFormatting sqref="R709:X709">
    <cfRule type="expression" dxfId="1475" priority="1476">
      <formula>Y708=""</formula>
    </cfRule>
  </conditionalFormatting>
  <conditionalFormatting sqref="AA701:AK701">
    <cfRule type="expression" dxfId="1474" priority="1469">
      <formula>AK707=""</formula>
    </cfRule>
    <cfRule type="expression" dxfId="1473" priority="1470">
      <formula>AK707=6</formula>
    </cfRule>
    <cfRule type="expression" dxfId="1472" priority="1471">
      <formula>AK707=5</formula>
    </cfRule>
    <cfRule type="expression" dxfId="1471" priority="1472">
      <formula>AK707=4</formula>
    </cfRule>
    <cfRule type="expression" dxfId="1470" priority="1473">
      <formula>AK707=3</formula>
    </cfRule>
    <cfRule type="expression" dxfId="1469" priority="1474">
      <formula>AK707=2</formula>
    </cfRule>
    <cfRule type="expression" dxfId="1468" priority="1475">
      <formula>AK707=1</formula>
    </cfRule>
  </conditionalFormatting>
  <conditionalFormatting sqref="AA702:AC702">
    <cfRule type="expression" dxfId="1467" priority="1468">
      <formula>AK708=""</formula>
    </cfRule>
  </conditionalFormatting>
  <conditionalFormatting sqref="AA703:AB703">
    <cfRule type="expression" dxfId="1466" priority="1467">
      <formula>AK708=""</formula>
    </cfRule>
  </conditionalFormatting>
  <conditionalFormatting sqref="AC703">
    <cfRule type="expression" dxfId="1465" priority="1466">
      <formula>AK708=""</formula>
    </cfRule>
  </conditionalFormatting>
  <conditionalFormatting sqref="AD702:AJ702">
    <cfRule type="expression" dxfId="1464" priority="1465">
      <formula>AK708=""</formula>
    </cfRule>
  </conditionalFormatting>
  <conditionalFormatting sqref="AK702:AK705">
    <cfRule type="expression" dxfId="1463" priority="1464">
      <formula>AK708=""</formula>
    </cfRule>
  </conditionalFormatting>
  <conditionalFormatting sqref="AA704:AD704">
    <cfRule type="expression" dxfId="1462" priority="1463">
      <formula>AK708=""</formula>
    </cfRule>
  </conditionalFormatting>
  <conditionalFormatting sqref="AE704">
    <cfRule type="expression" dxfId="1461" priority="1462">
      <formula>AK708=""</formula>
    </cfRule>
  </conditionalFormatting>
  <conditionalFormatting sqref="AA705:AD705">
    <cfRule type="expression" dxfId="1460" priority="1461">
      <formula>AK708=""</formula>
    </cfRule>
  </conditionalFormatting>
  <conditionalFormatting sqref="AE705">
    <cfRule type="expression" dxfId="1459" priority="1460">
      <formula>AK708=""</formula>
    </cfRule>
  </conditionalFormatting>
  <conditionalFormatting sqref="AA706:AE706">
    <cfRule type="expression" dxfId="1458" priority="1459">
      <formula>AK708=""</formula>
    </cfRule>
  </conditionalFormatting>
  <conditionalFormatting sqref="AK706">
    <cfRule type="expression" dxfId="1457" priority="1458">
      <formula>AK708=""</formula>
    </cfRule>
  </conditionalFormatting>
  <conditionalFormatting sqref="AA707:AC707">
    <cfRule type="expression" dxfId="1456" priority="1457">
      <formula>AK708=""</formula>
    </cfRule>
  </conditionalFormatting>
  <conditionalFormatting sqref="AK707">
    <cfRule type="expression" dxfId="1455" priority="1456">
      <formula>AK708=""</formula>
    </cfRule>
  </conditionalFormatting>
  <conditionalFormatting sqref="AA708:AC708">
    <cfRule type="expression" dxfId="1454" priority="1455">
      <formula>AK708=""</formula>
    </cfRule>
  </conditionalFormatting>
  <conditionalFormatting sqref="AK708">
    <cfRule type="expression" dxfId="1453" priority="1454">
      <formula>AK708=""</formula>
    </cfRule>
  </conditionalFormatting>
  <conditionalFormatting sqref="AA709:AC709">
    <cfRule type="expression" dxfId="1452" priority="1453">
      <formula>AK708=""</formula>
    </cfRule>
  </conditionalFormatting>
  <conditionalFormatting sqref="AK709">
    <cfRule type="expression" dxfId="1451" priority="1452">
      <formula>AK708=""</formula>
    </cfRule>
  </conditionalFormatting>
  <conditionalFormatting sqref="AD709:AJ709">
    <cfRule type="expression" dxfId="1450" priority="1451">
      <formula>AK708=""</formula>
    </cfRule>
  </conditionalFormatting>
  <conditionalFormatting sqref="AM701:AW701">
    <cfRule type="expression" dxfId="1449" priority="1444">
      <formula>AW707=""</formula>
    </cfRule>
    <cfRule type="expression" dxfId="1448" priority="1445">
      <formula>AW707=6</formula>
    </cfRule>
    <cfRule type="expression" dxfId="1447" priority="1446">
      <formula>AW707=5</formula>
    </cfRule>
    <cfRule type="expression" dxfId="1446" priority="1447">
      <formula>AW707=4</formula>
    </cfRule>
    <cfRule type="expression" dxfId="1445" priority="1448">
      <formula>AW707=3</formula>
    </cfRule>
    <cfRule type="expression" dxfId="1444" priority="1449">
      <formula>AW707=2</formula>
    </cfRule>
    <cfRule type="expression" dxfId="1443" priority="1450">
      <formula>AW707=1</formula>
    </cfRule>
  </conditionalFormatting>
  <conditionalFormatting sqref="AM702:AO702">
    <cfRule type="expression" dxfId="1442" priority="1443">
      <formula>AW708=""</formula>
    </cfRule>
  </conditionalFormatting>
  <conditionalFormatting sqref="AM703:AN703">
    <cfRule type="expression" dxfId="1441" priority="1442">
      <formula>AW708=""</formula>
    </cfRule>
  </conditionalFormatting>
  <conditionalFormatting sqref="AO703">
    <cfRule type="expression" dxfId="1440" priority="1441">
      <formula>AW708=""</formula>
    </cfRule>
  </conditionalFormatting>
  <conditionalFormatting sqref="AP702:AV702">
    <cfRule type="expression" dxfId="1439" priority="1440">
      <formula>AW708=""</formula>
    </cfRule>
  </conditionalFormatting>
  <conditionalFormatting sqref="AW702:AW705">
    <cfRule type="expression" dxfId="1438" priority="1439">
      <formula>AW708=""</formula>
    </cfRule>
  </conditionalFormatting>
  <conditionalFormatting sqref="AM704:AP704">
    <cfRule type="expression" dxfId="1437" priority="1438">
      <formula>AW708=""</formula>
    </cfRule>
  </conditionalFormatting>
  <conditionalFormatting sqref="AQ704">
    <cfRule type="expression" dxfId="1436" priority="1437">
      <formula>AW708=""</formula>
    </cfRule>
  </conditionalFormatting>
  <conditionalFormatting sqref="AM705:AP705">
    <cfRule type="expression" dxfId="1435" priority="1436">
      <formula>AW708=""</formula>
    </cfRule>
  </conditionalFormatting>
  <conditionalFormatting sqref="AQ705">
    <cfRule type="expression" dxfId="1434" priority="1435">
      <formula>AW708=""</formula>
    </cfRule>
  </conditionalFormatting>
  <conditionalFormatting sqref="AM706:AQ706">
    <cfRule type="expression" dxfId="1433" priority="1434">
      <formula>AW708=""</formula>
    </cfRule>
  </conditionalFormatting>
  <conditionalFormatting sqref="AW706">
    <cfRule type="expression" dxfId="1432" priority="1433">
      <formula>AW708=""</formula>
    </cfRule>
  </conditionalFormatting>
  <conditionalFormatting sqref="AM707:AO707">
    <cfRule type="expression" dxfId="1431" priority="1432">
      <formula>AW708=""</formula>
    </cfRule>
  </conditionalFormatting>
  <conditionalFormatting sqref="AW707">
    <cfRule type="expression" dxfId="1430" priority="1431">
      <formula>AW708=""</formula>
    </cfRule>
  </conditionalFormatting>
  <conditionalFormatting sqref="AM708:AO708">
    <cfRule type="expression" dxfId="1429" priority="1430">
      <formula>AW708=""</formula>
    </cfRule>
  </conditionalFormatting>
  <conditionalFormatting sqref="AW708">
    <cfRule type="expression" dxfId="1428" priority="1429">
      <formula>AW708=""</formula>
    </cfRule>
  </conditionalFormatting>
  <conditionalFormatting sqref="AM709:AO709">
    <cfRule type="expression" dxfId="1427" priority="1428">
      <formula>AW708=""</formula>
    </cfRule>
  </conditionalFormatting>
  <conditionalFormatting sqref="AW709">
    <cfRule type="expression" dxfId="1426" priority="1427">
      <formula>AW708=""</formula>
    </cfRule>
  </conditionalFormatting>
  <conditionalFormatting sqref="AP709:AV709">
    <cfRule type="expression" dxfId="1425" priority="1426">
      <formula>AW708=""</formula>
    </cfRule>
  </conditionalFormatting>
  <conditionalFormatting sqref="AY701:BI701">
    <cfRule type="expression" dxfId="1424" priority="1419">
      <formula>BI707=""</formula>
    </cfRule>
    <cfRule type="expression" dxfId="1423" priority="1420">
      <formula>BI707=6</formula>
    </cfRule>
    <cfRule type="expression" dxfId="1422" priority="1421">
      <formula>BI707=5</formula>
    </cfRule>
    <cfRule type="expression" dxfId="1421" priority="1422">
      <formula>BI707=4</formula>
    </cfRule>
    <cfRule type="expression" dxfId="1420" priority="1423">
      <formula>BI707=3</formula>
    </cfRule>
    <cfRule type="expression" dxfId="1419" priority="1424">
      <formula>BI707=2</formula>
    </cfRule>
    <cfRule type="expression" dxfId="1418" priority="1425">
      <formula>BI707=1</formula>
    </cfRule>
  </conditionalFormatting>
  <conditionalFormatting sqref="AY702:BA702">
    <cfRule type="expression" dxfId="1417" priority="1418">
      <formula>BI708=""</formula>
    </cfRule>
  </conditionalFormatting>
  <conditionalFormatting sqref="AY703:AZ703">
    <cfRule type="expression" dxfId="1416" priority="1417">
      <formula>BI708=""</formula>
    </cfRule>
  </conditionalFormatting>
  <conditionalFormatting sqref="BA703">
    <cfRule type="expression" dxfId="1415" priority="1416">
      <formula>BI708=""</formula>
    </cfRule>
  </conditionalFormatting>
  <conditionalFormatting sqref="BB702:BH702">
    <cfRule type="expression" dxfId="1414" priority="1415">
      <formula>BI708=""</formula>
    </cfRule>
  </conditionalFormatting>
  <conditionalFormatting sqref="BI702:BI705">
    <cfRule type="expression" dxfId="1413" priority="1414">
      <formula>BI708=""</formula>
    </cfRule>
  </conditionalFormatting>
  <conditionalFormatting sqref="AY704:BB704">
    <cfRule type="expression" dxfId="1412" priority="1413">
      <formula>BI708=""</formula>
    </cfRule>
  </conditionalFormatting>
  <conditionalFormatting sqref="BC704">
    <cfRule type="expression" dxfId="1411" priority="1412">
      <formula>BI708=""</formula>
    </cfRule>
  </conditionalFormatting>
  <conditionalFormatting sqref="AY705:BB705">
    <cfRule type="expression" dxfId="1410" priority="1411">
      <formula>BI708=""</formula>
    </cfRule>
  </conditionalFormatting>
  <conditionalFormatting sqref="BC705">
    <cfRule type="expression" dxfId="1409" priority="1410">
      <formula>BI708=""</formula>
    </cfRule>
  </conditionalFormatting>
  <conditionalFormatting sqref="AY706:BC706">
    <cfRule type="expression" dxfId="1408" priority="1409">
      <formula>BI708=""</formula>
    </cfRule>
  </conditionalFormatting>
  <conditionalFormatting sqref="BI706">
    <cfRule type="expression" dxfId="1407" priority="1408">
      <formula>BI708=""</formula>
    </cfRule>
  </conditionalFormatting>
  <conditionalFormatting sqref="AY707:BA707">
    <cfRule type="expression" dxfId="1406" priority="1407">
      <formula>BI708=""</formula>
    </cfRule>
  </conditionalFormatting>
  <conditionalFormatting sqref="BI707">
    <cfRule type="expression" dxfId="1405" priority="1406">
      <formula>BI708=""</formula>
    </cfRule>
  </conditionalFormatting>
  <conditionalFormatting sqref="AY708:BA708">
    <cfRule type="expression" dxfId="1404" priority="1405">
      <formula>BI708=""</formula>
    </cfRule>
  </conditionalFormatting>
  <conditionalFormatting sqref="BI708">
    <cfRule type="expression" dxfId="1403" priority="1404">
      <formula>BI708=""</formula>
    </cfRule>
  </conditionalFormatting>
  <conditionalFormatting sqref="AY709:BA709">
    <cfRule type="expression" dxfId="1402" priority="1403">
      <formula>BI708=""</formula>
    </cfRule>
  </conditionalFormatting>
  <conditionalFormatting sqref="BI709">
    <cfRule type="expression" dxfId="1401" priority="1402">
      <formula>BI708=""</formula>
    </cfRule>
  </conditionalFormatting>
  <conditionalFormatting sqref="BB709:BH709">
    <cfRule type="expression" dxfId="1400" priority="1401">
      <formula>BI708=""</formula>
    </cfRule>
  </conditionalFormatting>
  <conditionalFormatting sqref="C711:M711">
    <cfRule type="expression" dxfId="1399" priority="1394">
      <formula>M717=""</formula>
    </cfRule>
    <cfRule type="expression" dxfId="1398" priority="1395">
      <formula>M717=6</formula>
    </cfRule>
    <cfRule type="expression" dxfId="1397" priority="1396">
      <formula>M717=5</formula>
    </cfRule>
    <cfRule type="expression" dxfId="1396" priority="1397">
      <formula>M717=4</formula>
    </cfRule>
    <cfRule type="expression" dxfId="1395" priority="1398">
      <formula>M717=3</formula>
    </cfRule>
    <cfRule type="expression" dxfId="1394" priority="1399">
      <formula>M717=2</formula>
    </cfRule>
    <cfRule type="expression" dxfId="1393" priority="1400">
      <formula>M717=1</formula>
    </cfRule>
  </conditionalFormatting>
  <conditionalFormatting sqref="C712:E712">
    <cfRule type="expression" dxfId="1392" priority="1393">
      <formula>M718=""</formula>
    </cfRule>
  </conditionalFormatting>
  <conditionalFormatting sqref="C713:D713">
    <cfRule type="expression" dxfId="1391" priority="1392">
      <formula>M718=""</formula>
    </cfRule>
  </conditionalFormatting>
  <conditionalFormatting sqref="E713">
    <cfRule type="expression" dxfId="1390" priority="1391">
      <formula>M718=""</formula>
    </cfRule>
  </conditionalFormatting>
  <conditionalFormatting sqref="F712:L712">
    <cfRule type="expression" dxfId="1389" priority="1390">
      <formula>M718=""</formula>
    </cfRule>
  </conditionalFormatting>
  <conditionalFormatting sqref="M712:M715">
    <cfRule type="expression" dxfId="1388" priority="1389">
      <formula>M718=""</formula>
    </cfRule>
  </conditionalFormatting>
  <conditionalFormatting sqref="C714:F714">
    <cfRule type="expression" dxfId="1387" priority="1388">
      <formula>M718=""</formula>
    </cfRule>
  </conditionalFormatting>
  <conditionalFormatting sqref="G714">
    <cfRule type="expression" dxfId="1386" priority="1387">
      <formula>M718=""</formula>
    </cfRule>
  </conditionalFormatting>
  <conditionalFormatting sqref="C715:F715">
    <cfRule type="expression" dxfId="1385" priority="1386">
      <formula>M718=""</formula>
    </cfRule>
  </conditionalFormatting>
  <conditionalFormatting sqref="G715">
    <cfRule type="expression" dxfId="1384" priority="1385">
      <formula>M718=""</formula>
    </cfRule>
  </conditionalFormatting>
  <conditionalFormatting sqref="C716:G716">
    <cfRule type="expression" dxfId="1383" priority="1384">
      <formula>M718=""</formula>
    </cfRule>
  </conditionalFormatting>
  <conditionalFormatting sqref="M716">
    <cfRule type="expression" dxfId="1382" priority="1383">
      <formula>M718=""</formula>
    </cfRule>
  </conditionalFormatting>
  <conditionalFormatting sqref="C717:E717">
    <cfRule type="expression" dxfId="1381" priority="1382">
      <formula>M718=""</formula>
    </cfRule>
  </conditionalFormatting>
  <conditionalFormatting sqref="M717">
    <cfRule type="expression" dxfId="1380" priority="1381">
      <formula>M718=""</formula>
    </cfRule>
  </conditionalFormatting>
  <conditionalFormatting sqref="C718:E718">
    <cfRule type="expression" dxfId="1379" priority="1380">
      <formula>M718=""</formula>
    </cfRule>
  </conditionalFormatting>
  <conditionalFormatting sqref="M718">
    <cfRule type="expression" dxfId="1378" priority="1379">
      <formula>M718=""</formula>
    </cfRule>
  </conditionalFormatting>
  <conditionalFormatting sqref="C719:E719">
    <cfRule type="expression" dxfId="1377" priority="1378">
      <formula>M718=""</formula>
    </cfRule>
  </conditionalFormatting>
  <conditionalFormatting sqref="M719">
    <cfRule type="expression" dxfId="1376" priority="1377">
      <formula>M718=""</formula>
    </cfRule>
  </conditionalFormatting>
  <conditionalFormatting sqref="F719:L719">
    <cfRule type="expression" dxfId="1375" priority="1376">
      <formula>M718=""</formula>
    </cfRule>
  </conditionalFormatting>
  <conditionalFormatting sqref="O711:Y711">
    <cfRule type="expression" dxfId="1374" priority="1369">
      <formula>Y717=""</formula>
    </cfRule>
    <cfRule type="expression" dxfId="1373" priority="1370">
      <formula>Y717=6</formula>
    </cfRule>
    <cfRule type="expression" dxfId="1372" priority="1371">
      <formula>Y717=5</formula>
    </cfRule>
    <cfRule type="expression" dxfId="1371" priority="1372">
      <formula>Y717=4</formula>
    </cfRule>
    <cfRule type="expression" dxfId="1370" priority="1373">
      <formula>Y717=3</formula>
    </cfRule>
    <cfRule type="expression" dxfId="1369" priority="1374">
      <formula>Y717=2</formula>
    </cfRule>
    <cfRule type="expression" dxfId="1368" priority="1375">
      <formula>Y717=1</formula>
    </cfRule>
  </conditionalFormatting>
  <conditionalFormatting sqref="O712:Q712">
    <cfRule type="expression" dxfId="1367" priority="1368">
      <formula>Y718=""</formula>
    </cfRule>
  </conditionalFormatting>
  <conditionalFormatting sqref="O713:P713">
    <cfRule type="expression" dxfId="1366" priority="1367">
      <formula>Y718=""</formula>
    </cfRule>
  </conditionalFormatting>
  <conditionalFormatting sqref="Q713">
    <cfRule type="expression" dxfId="1365" priority="1366">
      <formula>Y718=""</formula>
    </cfRule>
  </conditionalFormatting>
  <conditionalFormatting sqref="R712:X712">
    <cfRule type="expression" dxfId="1364" priority="1365">
      <formula>Y718=""</formula>
    </cfRule>
  </conditionalFormatting>
  <conditionalFormatting sqref="Y712:Y715">
    <cfRule type="expression" dxfId="1363" priority="1364">
      <formula>Y718=""</formula>
    </cfRule>
  </conditionalFormatting>
  <conditionalFormatting sqref="O714:R714">
    <cfRule type="expression" dxfId="1362" priority="1363">
      <formula>Y718=""</formula>
    </cfRule>
  </conditionalFormatting>
  <conditionalFormatting sqref="S714">
    <cfRule type="expression" dxfId="1361" priority="1362">
      <formula>Y718=""</formula>
    </cfRule>
  </conditionalFormatting>
  <conditionalFormatting sqref="O715:R715">
    <cfRule type="expression" dxfId="1360" priority="1361">
      <formula>Y718=""</formula>
    </cfRule>
  </conditionalFormatting>
  <conditionalFormatting sqref="S715">
    <cfRule type="expression" dxfId="1359" priority="1360">
      <formula>Y718=""</formula>
    </cfRule>
  </conditionalFormatting>
  <conditionalFormatting sqref="O716:S716">
    <cfRule type="expression" dxfId="1358" priority="1359">
      <formula>Y718=""</formula>
    </cfRule>
  </conditionalFormatting>
  <conditionalFormatting sqref="Y716">
    <cfRule type="expression" dxfId="1357" priority="1358">
      <formula>Y718=""</formula>
    </cfRule>
  </conditionalFormatting>
  <conditionalFormatting sqref="O717:Q717">
    <cfRule type="expression" dxfId="1356" priority="1357">
      <formula>Y718=""</formula>
    </cfRule>
  </conditionalFormatting>
  <conditionalFormatting sqref="Y717">
    <cfRule type="expression" dxfId="1355" priority="1356">
      <formula>Y718=""</formula>
    </cfRule>
  </conditionalFormatting>
  <conditionalFormatting sqref="O718:Q718">
    <cfRule type="expression" dxfId="1354" priority="1355">
      <formula>Y718=""</formula>
    </cfRule>
  </conditionalFormatting>
  <conditionalFormatting sqref="Y718">
    <cfRule type="expression" dxfId="1353" priority="1354">
      <formula>Y718=""</formula>
    </cfRule>
  </conditionalFormatting>
  <conditionalFormatting sqref="O719:Q719">
    <cfRule type="expression" dxfId="1352" priority="1353">
      <formula>Y718=""</formula>
    </cfRule>
  </conditionalFormatting>
  <conditionalFormatting sqref="Y719">
    <cfRule type="expression" dxfId="1351" priority="1352">
      <formula>Y718=""</formula>
    </cfRule>
  </conditionalFormatting>
  <conditionalFormatting sqref="R719:X719">
    <cfRule type="expression" dxfId="1350" priority="1351">
      <formula>Y718=""</formula>
    </cfRule>
  </conditionalFormatting>
  <conditionalFormatting sqref="AA711:AK711">
    <cfRule type="expression" dxfId="1349" priority="1344">
      <formula>AK717=""</formula>
    </cfRule>
    <cfRule type="expression" dxfId="1348" priority="1345">
      <formula>AK717=6</formula>
    </cfRule>
    <cfRule type="expression" dxfId="1347" priority="1346">
      <formula>AK717=5</formula>
    </cfRule>
    <cfRule type="expression" dxfId="1346" priority="1347">
      <formula>AK717=4</formula>
    </cfRule>
    <cfRule type="expression" dxfId="1345" priority="1348">
      <formula>AK717=3</formula>
    </cfRule>
    <cfRule type="expression" dxfId="1344" priority="1349">
      <formula>AK717=2</formula>
    </cfRule>
    <cfRule type="expression" dxfId="1343" priority="1350">
      <formula>AK717=1</formula>
    </cfRule>
  </conditionalFormatting>
  <conditionalFormatting sqref="AA712:AC712">
    <cfRule type="expression" dxfId="1342" priority="1343">
      <formula>AK718=""</formula>
    </cfRule>
  </conditionalFormatting>
  <conditionalFormatting sqref="AA713:AB713">
    <cfRule type="expression" dxfId="1341" priority="1342">
      <formula>AK718=""</formula>
    </cfRule>
  </conditionalFormatting>
  <conditionalFormatting sqref="AC713">
    <cfRule type="expression" dxfId="1340" priority="1341">
      <formula>AK718=""</formula>
    </cfRule>
  </conditionalFormatting>
  <conditionalFormatting sqref="AD712:AJ712">
    <cfRule type="expression" dxfId="1339" priority="1340">
      <formula>AK718=""</formula>
    </cfRule>
  </conditionalFormatting>
  <conditionalFormatting sqref="AK712:AK715">
    <cfRule type="expression" dxfId="1338" priority="1339">
      <formula>AK718=""</formula>
    </cfRule>
  </conditionalFormatting>
  <conditionalFormatting sqref="AA714:AD714">
    <cfRule type="expression" dxfId="1337" priority="1338">
      <formula>AK718=""</formula>
    </cfRule>
  </conditionalFormatting>
  <conditionalFormatting sqref="AE714">
    <cfRule type="expression" dxfId="1336" priority="1337">
      <formula>AK718=""</formula>
    </cfRule>
  </conditionalFormatting>
  <conditionalFormatting sqref="AA715:AD715">
    <cfRule type="expression" dxfId="1335" priority="1336">
      <formula>AK718=""</formula>
    </cfRule>
  </conditionalFormatting>
  <conditionalFormatting sqref="AE715">
    <cfRule type="expression" dxfId="1334" priority="1335">
      <formula>AK718=""</formula>
    </cfRule>
  </conditionalFormatting>
  <conditionalFormatting sqref="AA716:AE716">
    <cfRule type="expression" dxfId="1333" priority="1334">
      <formula>AK718=""</formula>
    </cfRule>
  </conditionalFormatting>
  <conditionalFormatting sqref="AK716">
    <cfRule type="expression" dxfId="1332" priority="1333">
      <formula>AK718=""</formula>
    </cfRule>
  </conditionalFormatting>
  <conditionalFormatting sqref="AA717:AC717">
    <cfRule type="expression" dxfId="1331" priority="1332">
      <formula>AK718=""</formula>
    </cfRule>
  </conditionalFormatting>
  <conditionalFormatting sqref="AK717">
    <cfRule type="expression" dxfId="1330" priority="1331">
      <formula>AK718=""</formula>
    </cfRule>
  </conditionalFormatting>
  <conditionalFormatting sqref="AA718:AC718">
    <cfRule type="expression" dxfId="1329" priority="1330">
      <formula>AK718=""</formula>
    </cfRule>
  </conditionalFormatting>
  <conditionalFormatting sqref="AK718">
    <cfRule type="expression" dxfId="1328" priority="1329">
      <formula>AK718=""</formula>
    </cfRule>
  </conditionalFormatting>
  <conditionalFormatting sqref="AA719:AC719">
    <cfRule type="expression" dxfId="1327" priority="1328">
      <formula>AK718=""</formula>
    </cfRule>
  </conditionalFormatting>
  <conditionalFormatting sqref="AK719">
    <cfRule type="expression" dxfId="1326" priority="1327">
      <formula>AK718=""</formula>
    </cfRule>
  </conditionalFormatting>
  <conditionalFormatting sqref="AD719:AJ719">
    <cfRule type="expression" dxfId="1325" priority="1326">
      <formula>AK718=""</formula>
    </cfRule>
  </conditionalFormatting>
  <conditionalFormatting sqref="AM711:AW711">
    <cfRule type="expression" dxfId="1324" priority="1319">
      <formula>AW717=""</formula>
    </cfRule>
    <cfRule type="expression" dxfId="1323" priority="1320">
      <formula>AW717=6</formula>
    </cfRule>
    <cfRule type="expression" dxfId="1322" priority="1321">
      <formula>AW717=5</formula>
    </cfRule>
    <cfRule type="expression" dxfId="1321" priority="1322">
      <formula>AW717=4</formula>
    </cfRule>
    <cfRule type="expression" dxfId="1320" priority="1323">
      <formula>AW717=3</formula>
    </cfRule>
    <cfRule type="expression" dxfId="1319" priority="1324">
      <formula>AW717=2</formula>
    </cfRule>
    <cfRule type="expression" dxfId="1318" priority="1325">
      <formula>AW717=1</formula>
    </cfRule>
  </conditionalFormatting>
  <conditionalFormatting sqref="AM712:AO712">
    <cfRule type="expression" dxfId="1317" priority="1318">
      <formula>AW718=""</formula>
    </cfRule>
  </conditionalFormatting>
  <conditionalFormatting sqref="AM713:AN713">
    <cfRule type="expression" dxfId="1316" priority="1317">
      <formula>AW718=""</formula>
    </cfRule>
  </conditionalFormatting>
  <conditionalFormatting sqref="AO713">
    <cfRule type="expression" dxfId="1315" priority="1316">
      <formula>AW718=""</formula>
    </cfRule>
  </conditionalFormatting>
  <conditionalFormatting sqref="AP712:AV712">
    <cfRule type="expression" dxfId="1314" priority="1315">
      <formula>AW718=""</formula>
    </cfRule>
  </conditionalFormatting>
  <conditionalFormatting sqref="AW712:AW715">
    <cfRule type="expression" dxfId="1313" priority="1314">
      <formula>AW718=""</formula>
    </cfRule>
  </conditionalFormatting>
  <conditionalFormatting sqref="AM714:AP714">
    <cfRule type="expression" dxfId="1312" priority="1313">
      <formula>AW718=""</formula>
    </cfRule>
  </conditionalFormatting>
  <conditionalFormatting sqref="AQ714">
    <cfRule type="expression" dxfId="1311" priority="1312">
      <formula>AW718=""</formula>
    </cfRule>
  </conditionalFormatting>
  <conditionalFormatting sqref="AM715:AP715">
    <cfRule type="expression" dxfId="1310" priority="1311">
      <formula>AW718=""</formula>
    </cfRule>
  </conditionalFormatting>
  <conditionalFormatting sqref="AQ715">
    <cfRule type="expression" dxfId="1309" priority="1310">
      <formula>AW718=""</formula>
    </cfRule>
  </conditionalFormatting>
  <conditionalFormatting sqref="AM716:AQ716">
    <cfRule type="expression" dxfId="1308" priority="1309">
      <formula>AW718=""</formula>
    </cfRule>
  </conditionalFormatting>
  <conditionalFormatting sqref="AW716">
    <cfRule type="expression" dxfId="1307" priority="1308">
      <formula>AW718=""</formula>
    </cfRule>
  </conditionalFormatting>
  <conditionalFormatting sqref="AM717:AO717">
    <cfRule type="expression" dxfId="1306" priority="1307">
      <formula>AW718=""</formula>
    </cfRule>
  </conditionalFormatting>
  <conditionalFormatting sqref="AW717">
    <cfRule type="expression" dxfId="1305" priority="1306">
      <formula>AW718=""</formula>
    </cfRule>
  </conditionalFormatting>
  <conditionalFormatting sqref="AM718:AO718">
    <cfRule type="expression" dxfId="1304" priority="1305">
      <formula>AW718=""</formula>
    </cfRule>
  </conditionalFormatting>
  <conditionalFormatting sqref="AW718">
    <cfRule type="expression" dxfId="1303" priority="1304">
      <formula>AW718=""</formula>
    </cfRule>
  </conditionalFormatting>
  <conditionalFormatting sqref="AM719:AO719">
    <cfRule type="expression" dxfId="1302" priority="1303">
      <formula>AW718=""</formula>
    </cfRule>
  </conditionalFormatting>
  <conditionalFormatting sqref="AW719">
    <cfRule type="expression" dxfId="1301" priority="1302">
      <formula>AW718=""</formula>
    </cfRule>
  </conditionalFormatting>
  <conditionalFormatting sqref="AP719:AV719">
    <cfRule type="expression" dxfId="1300" priority="1301">
      <formula>AW718=""</formula>
    </cfRule>
  </conditionalFormatting>
  <conditionalFormatting sqref="AY711:BI711">
    <cfRule type="expression" dxfId="1299" priority="1294">
      <formula>BI717=""</formula>
    </cfRule>
    <cfRule type="expression" dxfId="1298" priority="1295">
      <formula>BI717=6</formula>
    </cfRule>
    <cfRule type="expression" dxfId="1297" priority="1296">
      <formula>BI717=5</formula>
    </cfRule>
    <cfRule type="expression" dxfId="1296" priority="1297">
      <formula>BI717=4</formula>
    </cfRule>
    <cfRule type="expression" dxfId="1295" priority="1298">
      <formula>BI717=3</formula>
    </cfRule>
    <cfRule type="expression" dxfId="1294" priority="1299">
      <formula>BI717=2</formula>
    </cfRule>
    <cfRule type="expression" dxfId="1293" priority="1300">
      <formula>BI717=1</formula>
    </cfRule>
  </conditionalFormatting>
  <conditionalFormatting sqref="AY712:BA712">
    <cfRule type="expression" dxfId="1292" priority="1293">
      <formula>BI718=""</formula>
    </cfRule>
  </conditionalFormatting>
  <conditionalFormatting sqref="AY713:AZ713">
    <cfRule type="expression" dxfId="1291" priority="1292">
      <formula>BI718=""</formula>
    </cfRule>
  </conditionalFormatting>
  <conditionalFormatting sqref="BA713">
    <cfRule type="expression" dxfId="1290" priority="1291">
      <formula>BI718=""</formula>
    </cfRule>
  </conditionalFormatting>
  <conditionalFormatting sqref="BB712:BH712">
    <cfRule type="expression" dxfId="1289" priority="1290">
      <formula>BI718=""</formula>
    </cfRule>
  </conditionalFormatting>
  <conditionalFormatting sqref="BI712:BI715">
    <cfRule type="expression" dxfId="1288" priority="1289">
      <formula>BI718=""</formula>
    </cfRule>
  </conditionalFormatting>
  <conditionalFormatting sqref="AY714:BB714">
    <cfRule type="expression" dxfId="1287" priority="1288">
      <formula>BI718=""</formula>
    </cfRule>
  </conditionalFormatting>
  <conditionalFormatting sqref="BC714">
    <cfRule type="expression" dxfId="1286" priority="1287">
      <formula>BI718=""</formula>
    </cfRule>
  </conditionalFormatting>
  <conditionalFormatting sqref="AY715:BB715">
    <cfRule type="expression" dxfId="1285" priority="1286">
      <formula>BI718=""</formula>
    </cfRule>
  </conditionalFormatting>
  <conditionalFormatting sqref="BC715">
    <cfRule type="expression" dxfId="1284" priority="1285">
      <formula>BI718=""</formula>
    </cfRule>
  </conditionalFormatting>
  <conditionalFormatting sqref="AY716:BC716">
    <cfRule type="expression" dxfId="1283" priority="1284">
      <formula>BI718=""</formula>
    </cfRule>
  </conditionalFormatting>
  <conditionalFormatting sqref="BI716">
    <cfRule type="expression" dxfId="1282" priority="1283">
      <formula>BI718=""</formula>
    </cfRule>
  </conditionalFormatting>
  <conditionalFormatting sqref="AY717:BA717">
    <cfRule type="expression" dxfId="1281" priority="1282">
      <formula>BI718=""</formula>
    </cfRule>
  </conditionalFormatting>
  <conditionalFormatting sqref="BI717">
    <cfRule type="expression" dxfId="1280" priority="1281">
      <formula>BI718=""</formula>
    </cfRule>
  </conditionalFormatting>
  <conditionalFormatting sqref="AY718:BA718">
    <cfRule type="expression" dxfId="1279" priority="1280">
      <formula>BI718=""</formula>
    </cfRule>
  </conditionalFormatting>
  <conditionalFormatting sqref="BI718">
    <cfRule type="expression" dxfId="1278" priority="1279">
      <formula>BI718=""</formula>
    </cfRule>
  </conditionalFormatting>
  <conditionalFormatting sqref="AY719:BA719">
    <cfRule type="expression" dxfId="1277" priority="1278">
      <formula>BI718=""</formula>
    </cfRule>
  </conditionalFormatting>
  <conditionalFormatting sqref="BI719">
    <cfRule type="expression" dxfId="1276" priority="1277">
      <formula>BI718=""</formula>
    </cfRule>
  </conditionalFormatting>
  <conditionalFormatting sqref="BB719:BH719">
    <cfRule type="expression" dxfId="1275" priority="1276">
      <formula>BI718=""</formula>
    </cfRule>
  </conditionalFormatting>
  <conditionalFormatting sqref="C724:M724">
    <cfRule type="expression" dxfId="1274" priority="1269">
      <formula>M730=""</formula>
    </cfRule>
    <cfRule type="expression" dxfId="1273" priority="1270">
      <formula>M730=6</formula>
    </cfRule>
    <cfRule type="expression" dxfId="1272" priority="1271">
      <formula>M730=5</formula>
    </cfRule>
    <cfRule type="expression" dxfId="1271" priority="1272">
      <formula>M730=4</formula>
    </cfRule>
    <cfRule type="expression" dxfId="1270" priority="1273">
      <formula>M730=3</formula>
    </cfRule>
    <cfRule type="expression" dxfId="1269" priority="1274">
      <formula>M730=2</formula>
    </cfRule>
    <cfRule type="expression" dxfId="1268" priority="1275">
      <formula>M730=1</formula>
    </cfRule>
  </conditionalFormatting>
  <conditionalFormatting sqref="C725:E725">
    <cfRule type="expression" dxfId="1267" priority="1268">
      <formula>M731=""</formula>
    </cfRule>
  </conditionalFormatting>
  <conditionalFormatting sqref="C726:D726">
    <cfRule type="expression" dxfId="1266" priority="1267">
      <formula>M731=""</formula>
    </cfRule>
  </conditionalFormatting>
  <conditionalFormatting sqref="E726">
    <cfRule type="expression" dxfId="1265" priority="1266">
      <formula>M731=""</formula>
    </cfRule>
  </conditionalFormatting>
  <conditionalFormatting sqref="F725:L725">
    <cfRule type="expression" dxfId="1264" priority="1265">
      <formula>M731=""</formula>
    </cfRule>
  </conditionalFormatting>
  <conditionalFormatting sqref="M725:M728">
    <cfRule type="expression" dxfId="1263" priority="1264">
      <formula>M731=""</formula>
    </cfRule>
  </conditionalFormatting>
  <conditionalFormatting sqref="C727:F727">
    <cfRule type="expression" dxfId="1262" priority="1263">
      <formula>M731=""</formula>
    </cfRule>
  </conditionalFormatting>
  <conditionalFormatting sqref="G727">
    <cfRule type="expression" dxfId="1261" priority="1262">
      <formula>M731=""</formula>
    </cfRule>
  </conditionalFormatting>
  <conditionalFormatting sqref="C728:F728">
    <cfRule type="expression" dxfId="1260" priority="1261">
      <formula>M731=""</formula>
    </cfRule>
  </conditionalFormatting>
  <conditionalFormatting sqref="G728">
    <cfRule type="expression" dxfId="1259" priority="1260">
      <formula>M731=""</formula>
    </cfRule>
  </conditionalFormatting>
  <conditionalFormatting sqref="C729:G729">
    <cfRule type="expression" dxfId="1258" priority="1259">
      <formula>M731=""</formula>
    </cfRule>
  </conditionalFormatting>
  <conditionalFormatting sqref="M729">
    <cfRule type="expression" dxfId="1257" priority="1258">
      <formula>M731=""</formula>
    </cfRule>
  </conditionalFormatting>
  <conditionalFormatting sqref="C730:E730">
    <cfRule type="expression" dxfId="1256" priority="1257">
      <formula>M731=""</formula>
    </cfRule>
  </conditionalFormatting>
  <conditionalFormatting sqref="M730">
    <cfRule type="expression" dxfId="1255" priority="1256">
      <formula>M731=""</formula>
    </cfRule>
  </conditionalFormatting>
  <conditionalFormatting sqref="C731:E731">
    <cfRule type="expression" dxfId="1254" priority="1255">
      <formula>M731=""</formula>
    </cfRule>
  </conditionalFormatting>
  <conditionalFormatting sqref="M731">
    <cfRule type="expression" dxfId="1253" priority="1254">
      <formula>M731=""</formula>
    </cfRule>
  </conditionalFormatting>
  <conditionalFormatting sqref="C732:E732">
    <cfRule type="expression" dxfId="1252" priority="1253">
      <formula>M731=""</formula>
    </cfRule>
  </conditionalFormatting>
  <conditionalFormatting sqref="M732">
    <cfRule type="expression" dxfId="1251" priority="1252">
      <formula>M731=""</formula>
    </cfRule>
  </conditionalFormatting>
  <conditionalFormatting sqref="F732:L732">
    <cfRule type="expression" dxfId="1250" priority="1251">
      <formula>M731=""</formula>
    </cfRule>
  </conditionalFormatting>
  <conditionalFormatting sqref="O724:Y724">
    <cfRule type="expression" dxfId="1249" priority="1244">
      <formula>Y730=""</formula>
    </cfRule>
    <cfRule type="expression" dxfId="1248" priority="1245">
      <formula>Y730=6</formula>
    </cfRule>
    <cfRule type="expression" dxfId="1247" priority="1246">
      <formula>Y730=5</formula>
    </cfRule>
    <cfRule type="expression" dxfId="1246" priority="1247">
      <formula>Y730=4</formula>
    </cfRule>
    <cfRule type="expression" dxfId="1245" priority="1248">
      <formula>Y730=3</formula>
    </cfRule>
    <cfRule type="expression" dxfId="1244" priority="1249">
      <formula>Y730=2</formula>
    </cfRule>
    <cfRule type="expression" dxfId="1243" priority="1250">
      <formula>Y730=1</formula>
    </cfRule>
  </conditionalFormatting>
  <conditionalFormatting sqref="O725:Q725">
    <cfRule type="expression" dxfId="1242" priority="1243">
      <formula>Y731=""</formula>
    </cfRule>
  </conditionalFormatting>
  <conditionalFormatting sqref="O726:P726">
    <cfRule type="expression" dxfId="1241" priority="1242">
      <formula>Y731=""</formula>
    </cfRule>
  </conditionalFormatting>
  <conditionalFormatting sqref="Q726">
    <cfRule type="expression" dxfId="1240" priority="1241">
      <formula>Y731=""</formula>
    </cfRule>
  </conditionalFormatting>
  <conditionalFormatting sqref="R725:X725">
    <cfRule type="expression" dxfId="1239" priority="1240">
      <formula>Y731=""</formula>
    </cfRule>
  </conditionalFormatting>
  <conditionalFormatting sqref="Y725:Y728">
    <cfRule type="expression" dxfId="1238" priority="1239">
      <formula>Y731=""</formula>
    </cfRule>
  </conditionalFormatting>
  <conditionalFormatting sqref="O727:R727">
    <cfRule type="expression" dxfId="1237" priority="1238">
      <formula>Y731=""</formula>
    </cfRule>
  </conditionalFormatting>
  <conditionalFormatting sqref="S727">
    <cfRule type="expression" dxfId="1236" priority="1237">
      <formula>Y731=""</formula>
    </cfRule>
  </conditionalFormatting>
  <conditionalFormatting sqref="O728:R728">
    <cfRule type="expression" dxfId="1235" priority="1236">
      <formula>Y731=""</formula>
    </cfRule>
  </conditionalFormatting>
  <conditionalFormatting sqref="S728">
    <cfRule type="expression" dxfId="1234" priority="1235">
      <formula>Y731=""</formula>
    </cfRule>
  </conditionalFormatting>
  <conditionalFormatting sqref="O729:S729">
    <cfRule type="expression" dxfId="1233" priority="1234">
      <formula>Y731=""</formula>
    </cfRule>
  </conditionalFormatting>
  <conditionalFormatting sqref="Y729">
    <cfRule type="expression" dxfId="1232" priority="1233">
      <formula>Y731=""</formula>
    </cfRule>
  </conditionalFormatting>
  <conditionalFormatting sqref="O730:Q730">
    <cfRule type="expression" dxfId="1231" priority="1232">
      <formula>Y731=""</formula>
    </cfRule>
  </conditionalFormatting>
  <conditionalFormatting sqref="Y730">
    <cfRule type="expression" dxfId="1230" priority="1231">
      <formula>Y731=""</formula>
    </cfRule>
  </conditionalFormatting>
  <conditionalFormatting sqref="O731:Q731">
    <cfRule type="expression" dxfId="1229" priority="1230">
      <formula>Y731=""</formula>
    </cfRule>
  </conditionalFormatting>
  <conditionalFormatting sqref="Y731">
    <cfRule type="expression" dxfId="1228" priority="1229">
      <formula>Y731=""</formula>
    </cfRule>
  </conditionalFormatting>
  <conditionalFormatting sqref="O732:Q732">
    <cfRule type="expression" dxfId="1227" priority="1228">
      <formula>Y731=""</formula>
    </cfRule>
  </conditionalFormatting>
  <conditionalFormatting sqref="Y732">
    <cfRule type="expression" dxfId="1226" priority="1227">
      <formula>Y731=""</formula>
    </cfRule>
  </conditionalFormatting>
  <conditionalFormatting sqref="R732:X732">
    <cfRule type="expression" dxfId="1225" priority="1226">
      <formula>Y731=""</formula>
    </cfRule>
  </conditionalFormatting>
  <conditionalFormatting sqref="AA724:AK724">
    <cfRule type="expression" dxfId="1224" priority="1219">
      <formula>AK730=""</formula>
    </cfRule>
    <cfRule type="expression" dxfId="1223" priority="1220">
      <formula>AK730=6</formula>
    </cfRule>
    <cfRule type="expression" dxfId="1222" priority="1221">
      <formula>AK730=5</formula>
    </cfRule>
    <cfRule type="expression" dxfId="1221" priority="1222">
      <formula>AK730=4</formula>
    </cfRule>
    <cfRule type="expression" dxfId="1220" priority="1223">
      <formula>AK730=3</formula>
    </cfRule>
    <cfRule type="expression" dxfId="1219" priority="1224">
      <formula>AK730=2</formula>
    </cfRule>
    <cfRule type="expression" dxfId="1218" priority="1225">
      <formula>AK730=1</formula>
    </cfRule>
  </conditionalFormatting>
  <conditionalFormatting sqref="AA725:AC725">
    <cfRule type="expression" dxfId="1217" priority="1218">
      <formula>AK731=""</formula>
    </cfRule>
  </conditionalFormatting>
  <conditionalFormatting sqref="AA726:AB726">
    <cfRule type="expression" dxfId="1216" priority="1217">
      <formula>AK731=""</formula>
    </cfRule>
  </conditionalFormatting>
  <conditionalFormatting sqref="AC726">
    <cfRule type="expression" dxfId="1215" priority="1216">
      <formula>AK731=""</formula>
    </cfRule>
  </conditionalFormatting>
  <conditionalFormatting sqref="AD725:AJ725">
    <cfRule type="expression" dxfId="1214" priority="1215">
      <formula>AK731=""</formula>
    </cfRule>
  </conditionalFormatting>
  <conditionalFormatting sqref="AK725:AK728">
    <cfRule type="expression" dxfId="1213" priority="1214">
      <formula>AK731=""</formula>
    </cfRule>
  </conditionalFormatting>
  <conditionalFormatting sqref="AA727:AD727">
    <cfRule type="expression" dxfId="1212" priority="1213">
      <formula>AK731=""</formula>
    </cfRule>
  </conditionalFormatting>
  <conditionalFormatting sqref="AE727">
    <cfRule type="expression" dxfId="1211" priority="1212">
      <formula>AK731=""</formula>
    </cfRule>
  </conditionalFormatting>
  <conditionalFormatting sqref="AA728:AD728">
    <cfRule type="expression" dxfId="1210" priority="1211">
      <formula>AK731=""</formula>
    </cfRule>
  </conditionalFormatting>
  <conditionalFormatting sqref="AE728">
    <cfRule type="expression" dxfId="1209" priority="1210">
      <formula>AK731=""</formula>
    </cfRule>
  </conditionalFormatting>
  <conditionalFormatting sqref="AA729:AE729">
    <cfRule type="expression" dxfId="1208" priority="1209">
      <formula>AK731=""</formula>
    </cfRule>
  </conditionalFormatting>
  <conditionalFormatting sqref="AK729">
    <cfRule type="expression" dxfId="1207" priority="1208">
      <formula>AK731=""</formula>
    </cfRule>
  </conditionalFormatting>
  <conditionalFormatting sqref="AA730:AC730">
    <cfRule type="expression" dxfId="1206" priority="1207">
      <formula>AK731=""</formula>
    </cfRule>
  </conditionalFormatting>
  <conditionalFormatting sqref="AK730">
    <cfRule type="expression" dxfId="1205" priority="1206">
      <formula>AK731=""</formula>
    </cfRule>
  </conditionalFormatting>
  <conditionalFormatting sqref="AA731:AC731">
    <cfRule type="expression" dxfId="1204" priority="1205">
      <formula>AK731=""</formula>
    </cfRule>
  </conditionalFormatting>
  <conditionalFormatting sqref="AK731">
    <cfRule type="expression" dxfId="1203" priority="1204">
      <formula>AK731=""</formula>
    </cfRule>
  </conditionalFormatting>
  <conditionalFormatting sqref="AA732:AC732">
    <cfRule type="expression" dxfId="1202" priority="1203">
      <formula>AK731=""</formula>
    </cfRule>
  </conditionalFormatting>
  <conditionalFormatting sqref="AK732">
    <cfRule type="expression" dxfId="1201" priority="1202">
      <formula>AK731=""</formula>
    </cfRule>
  </conditionalFormatting>
  <conditionalFormatting sqref="AD732:AJ732">
    <cfRule type="expression" dxfId="1200" priority="1201">
      <formula>AK731=""</formula>
    </cfRule>
  </conditionalFormatting>
  <conditionalFormatting sqref="AM724:AW724">
    <cfRule type="expression" dxfId="1199" priority="1194">
      <formula>AW730=""</formula>
    </cfRule>
    <cfRule type="expression" dxfId="1198" priority="1195">
      <formula>AW730=6</formula>
    </cfRule>
    <cfRule type="expression" dxfId="1197" priority="1196">
      <formula>AW730=5</formula>
    </cfRule>
    <cfRule type="expression" dxfId="1196" priority="1197">
      <formula>AW730=4</formula>
    </cfRule>
    <cfRule type="expression" dxfId="1195" priority="1198">
      <formula>AW730=3</formula>
    </cfRule>
    <cfRule type="expression" dxfId="1194" priority="1199">
      <formula>AW730=2</formula>
    </cfRule>
    <cfRule type="expression" dxfId="1193" priority="1200">
      <formula>AW730=1</formula>
    </cfRule>
  </conditionalFormatting>
  <conditionalFormatting sqref="AM725:AO725">
    <cfRule type="expression" dxfId="1192" priority="1193">
      <formula>AW731=""</formula>
    </cfRule>
  </conditionalFormatting>
  <conditionalFormatting sqref="AM726:AN726">
    <cfRule type="expression" dxfId="1191" priority="1192">
      <formula>AW731=""</formula>
    </cfRule>
  </conditionalFormatting>
  <conditionalFormatting sqref="AO726">
    <cfRule type="expression" dxfId="1190" priority="1191">
      <formula>AW731=""</formula>
    </cfRule>
  </conditionalFormatting>
  <conditionalFormatting sqref="AP725:AV725">
    <cfRule type="expression" dxfId="1189" priority="1190">
      <formula>AW731=""</formula>
    </cfRule>
  </conditionalFormatting>
  <conditionalFormatting sqref="AW725:AW728">
    <cfRule type="expression" dxfId="1188" priority="1189">
      <formula>AW731=""</formula>
    </cfRule>
  </conditionalFormatting>
  <conditionalFormatting sqref="AM727:AP727">
    <cfRule type="expression" dxfId="1187" priority="1188">
      <formula>AW731=""</formula>
    </cfRule>
  </conditionalFormatting>
  <conditionalFormatting sqref="AQ727">
    <cfRule type="expression" dxfId="1186" priority="1187">
      <formula>AW731=""</formula>
    </cfRule>
  </conditionalFormatting>
  <conditionalFormatting sqref="AM728:AP728">
    <cfRule type="expression" dxfId="1185" priority="1186">
      <formula>AW731=""</formula>
    </cfRule>
  </conditionalFormatting>
  <conditionalFormatting sqref="AQ728">
    <cfRule type="expression" dxfId="1184" priority="1185">
      <formula>AW731=""</formula>
    </cfRule>
  </conditionalFormatting>
  <conditionalFormatting sqref="AM729:AQ729">
    <cfRule type="expression" dxfId="1183" priority="1184">
      <formula>AW731=""</formula>
    </cfRule>
  </conditionalFormatting>
  <conditionalFormatting sqref="AW729">
    <cfRule type="expression" dxfId="1182" priority="1183">
      <formula>AW731=""</formula>
    </cfRule>
  </conditionalFormatting>
  <conditionalFormatting sqref="AM730:AO730">
    <cfRule type="expression" dxfId="1181" priority="1182">
      <formula>AW731=""</formula>
    </cfRule>
  </conditionalFormatting>
  <conditionalFormatting sqref="AW730">
    <cfRule type="expression" dxfId="1180" priority="1181">
      <formula>AW731=""</formula>
    </cfRule>
  </conditionalFormatting>
  <conditionalFormatting sqref="AM731:AO731">
    <cfRule type="expression" dxfId="1179" priority="1180">
      <formula>AW731=""</formula>
    </cfRule>
  </conditionalFormatting>
  <conditionalFormatting sqref="AW731">
    <cfRule type="expression" dxfId="1178" priority="1179">
      <formula>AW731=""</formula>
    </cfRule>
  </conditionalFormatting>
  <conditionalFormatting sqref="AM732:AO732">
    <cfRule type="expression" dxfId="1177" priority="1178">
      <formula>AW731=""</formula>
    </cfRule>
  </conditionalFormatting>
  <conditionalFormatting sqref="AW732">
    <cfRule type="expression" dxfId="1176" priority="1177">
      <formula>AW731=""</formula>
    </cfRule>
  </conditionalFormatting>
  <conditionalFormatting sqref="AP732:AV732">
    <cfRule type="expression" dxfId="1175" priority="1176">
      <formula>AW731=""</formula>
    </cfRule>
  </conditionalFormatting>
  <conditionalFormatting sqref="AY724:BI724">
    <cfRule type="expression" dxfId="1174" priority="1169">
      <formula>BI730=""</formula>
    </cfRule>
    <cfRule type="expression" dxfId="1173" priority="1170">
      <formula>BI730=6</formula>
    </cfRule>
    <cfRule type="expression" dxfId="1172" priority="1171">
      <formula>BI730=5</formula>
    </cfRule>
    <cfRule type="expression" dxfId="1171" priority="1172">
      <formula>BI730=4</formula>
    </cfRule>
    <cfRule type="expression" dxfId="1170" priority="1173">
      <formula>BI730=3</formula>
    </cfRule>
    <cfRule type="expression" dxfId="1169" priority="1174">
      <formula>BI730=2</formula>
    </cfRule>
    <cfRule type="expression" dxfId="1168" priority="1175">
      <formula>BI730=1</formula>
    </cfRule>
  </conditionalFormatting>
  <conditionalFormatting sqref="AY725:BA725">
    <cfRule type="expression" dxfId="1167" priority="1168">
      <formula>BI731=""</formula>
    </cfRule>
  </conditionalFormatting>
  <conditionalFormatting sqref="AY726:AZ726">
    <cfRule type="expression" dxfId="1166" priority="1167">
      <formula>BI731=""</formula>
    </cfRule>
  </conditionalFormatting>
  <conditionalFormatting sqref="BA726">
    <cfRule type="expression" dxfId="1165" priority="1166">
      <formula>BI731=""</formula>
    </cfRule>
  </conditionalFormatting>
  <conditionalFormatting sqref="BB725:BH725">
    <cfRule type="expression" dxfId="1164" priority="1165">
      <formula>BI731=""</formula>
    </cfRule>
  </conditionalFormatting>
  <conditionalFormatting sqref="BI725:BI728">
    <cfRule type="expression" dxfId="1163" priority="1164">
      <formula>BI731=""</formula>
    </cfRule>
  </conditionalFormatting>
  <conditionalFormatting sqref="AY727:BB727">
    <cfRule type="expression" dxfId="1162" priority="1163">
      <formula>BI731=""</formula>
    </cfRule>
  </conditionalFormatting>
  <conditionalFormatting sqref="BC727">
    <cfRule type="expression" dxfId="1161" priority="1162">
      <formula>BI731=""</formula>
    </cfRule>
  </conditionalFormatting>
  <conditionalFormatting sqref="AY728:BB728">
    <cfRule type="expression" dxfId="1160" priority="1161">
      <formula>BI731=""</formula>
    </cfRule>
  </conditionalFormatting>
  <conditionalFormatting sqref="BC728">
    <cfRule type="expression" dxfId="1159" priority="1160">
      <formula>BI731=""</formula>
    </cfRule>
  </conditionalFormatting>
  <conditionalFormatting sqref="AY729:BC729">
    <cfRule type="expression" dxfId="1158" priority="1159">
      <formula>BI731=""</formula>
    </cfRule>
  </conditionalFormatting>
  <conditionalFormatting sqref="BI729">
    <cfRule type="expression" dxfId="1157" priority="1158">
      <formula>BI731=""</formula>
    </cfRule>
  </conditionalFormatting>
  <conditionalFormatting sqref="AY730:BA730">
    <cfRule type="expression" dxfId="1156" priority="1157">
      <formula>BI731=""</formula>
    </cfRule>
  </conditionalFormatting>
  <conditionalFormatting sqref="BI730">
    <cfRule type="expression" dxfId="1155" priority="1156">
      <formula>BI731=""</formula>
    </cfRule>
  </conditionalFormatting>
  <conditionalFormatting sqref="AY731:BA731">
    <cfRule type="expression" dxfId="1154" priority="1155">
      <formula>BI731=""</formula>
    </cfRule>
  </conditionalFormatting>
  <conditionalFormatting sqref="BI731">
    <cfRule type="expression" dxfId="1153" priority="1154">
      <formula>BI731=""</formula>
    </cfRule>
  </conditionalFormatting>
  <conditionalFormatting sqref="AY732:BA732">
    <cfRule type="expression" dxfId="1152" priority="1153">
      <formula>BI731=""</formula>
    </cfRule>
  </conditionalFormatting>
  <conditionalFormatting sqref="BI732">
    <cfRule type="expression" dxfId="1151" priority="1152">
      <formula>BI731=""</formula>
    </cfRule>
  </conditionalFormatting>
  <conditionalFormatting sqref="BB732:BH732">
    <cfRule type="expression" dxfId="1150" priority="1151">
      <formula>BI731=""</formula>
    </cfRule>
  </conditionalFormatting>
  <conditionalFormatting sqref="C734:M734">
    <cfRule type="expression" dxfId="1149" priority="1144">
      <formula>M740=""</formula>
    </cfRule>
    <cfRule type="expression" dxfId="1148" priority="1145">
      <formula>M740=6</formula>
    </cfRule>
    <cfRule type="expression" dxfId="1147" priority="1146">
      <formula>M740=5</formula>
    </cfRule>
    <cfRule type="expression" dxfId="1146" priority="1147">
      <formula>M740=4</formula>
    </cfRule>
    <cfRule type="expression" dxfId="1145" priority="1148">
      <formula>M740=3</formula>
    </cfRule>
    <cfRule type="expression" dxfId="1144" priority="1149">
      <formula>M740=2</formula>
    </cfRule>
    <cfRule type="expression" dxfId="1143" priority="1150">
      <formula>M740=1</formula>
    </cfRule>
  </conditionalFormatting>
  <conditionalFormatting sqref="C735:E735">
    <cfRule type="expression" dxfId="1142" priority="1143">
      <formula>M741=""</formula>
    </cfRule>
  </conditionalFormatting>
  <conditionalFormatting sqref="C736:D736">
    <cfRule type="expression" dxfId="1141" priority="1142">
      <formula>M741=""</formula>
    </cfRule>
  </conditionalFormatting>
  <conditionalFormatting sqref="E736">
    <cfRule type="expression" dxfId="1140" priority="1141">
      <formula>M741=""</formula>
    </cfRule>
  </conditionalFormatting>
  <conditionalFormatting sqref="F735:L735">
    <cfRule type="expression" dxfId="1139" priority="1140">
      <formula>M741=""</formula>
    </cfRule>
  </conditionalFormatting>
  <conditionalFormatting sqref="M735:M738">
    <cfRule type="expression" dxfId="1138" priority="1139">
      <formula>M741=""</formula>
    </cfRule>
  </conditionalFormatting>
  <conditionalFormatting sqref="C737:F737">
    <cfRule type="expression" dxfId="1137" priority="1138">
      <formula>M741=""</formula>
    </cfRule>
  </conditionalFormatting>
  <conditionalFormatting sqref="G737">
    <cfRule type="expression" dxfId="1136" priority="1137">
      <formula>M741=""</formula>
    </cfRule>
  </conditionalFormatting>
  <conditionalFormatting sqref="C738:F738">
    <cfRule type="expression" dxfId="1135" priority="1136">
      <formula>M741=""</formula>
    </cfRule>
  </conditionalFormatting>
  <conditionalFormatting sqref="G738">
    <cfRule type="expression" dxfId="1134" priority="1135">
      <formula>M741=""</formula>
    </cfRule>
  </conditionalFormatting>
  <conditionalFormatting sqref="C739:G739">
    <cfRule type="expression" dxfId="1133" priority="1134">
      <formula>M741=""</formula>
    </cfRule>
  </conditionalFormatting>
  <conditionalFormatting sqref="M739">
    <cfRule type="expression" dxfId="1132" priority="1133">
      <formula>M741=""</formula>
    </cfRule>
  </conditionalFormatting>
  <conditionalFormatting sqref="C740:E740">
    <cfRule type="expression" dxfId="1131" priority="1132">
      <formula>M741=""</formula>
    </cfRule>
  </conditionalFormatting>
  <conditionalFormatting sqref="M740">
    <cfRule type="expression" dxfId="1130" priority="1131">
      <formula>M741=""</formula>
    </cfRule>
  </conditionalFormatting>
  <conditionalFormatting sqref="C741:E741">
    <cfRule type="expression" dxfId="1129" priority="1130">
      <formula>M741=""</formula>
    </cfRule>
  </conditionalFormatting>
  <conditionalFormatting sqref="M741">
    <cfRule type="expression" dxfId="1128" priority="1129">
      <formula>M741=""</formula>
    </cfRule>
  </conditionalFormatting>
  <conditionalFormatting sqref="C742:E742">
    <cfRule type="expression" dxfId="1127" priority="1128">
      <formula>M741=""</formula>
    </cfRule>
  </conditionalFormatting>
  <conditionalFormatting sqref="M742">
    <cfRule type="expression" dxfId="1126" priority="1127">
      <formula>M741=""</formula>
    </cfRule>
  </conditionalFormatting>
  <conditionalFormatting sqref="F742:L742">
    <cfRule type="expression" dxfId="1125" priority="1126">
      <formula>M741=""</formula>
    </cfRule>
  </conditionalFormatting>
  <conditionalFormatting sqref="O734:Y734">
    <cfRule type="expression" dxfId="1124" priority="1119">
      <formula>Y740=""</formula>
    </cfRule>
    <cfRule type="expression" dxfId="1123" priority="1120">
      <formula>Y740=6</formula>
    </cfRule>
    <cfRule type="expression" dxfId="1122" priority="1121">
      <formula>Y740=5</formula>
    </cfRule>
    <cfRule type="expression" dxfId="1121" priority="1122">
      <formula>Y740=4</formula>
    </cfRule>
    <cfRule type="expression" dxfId="1120" priority="1123">
      <formula>Y740=3</formula>
    </cfRule>
    <cfRule type="expression" dxfId="1119" priority="1124">
      <formula>Y740=2</formula>
    </cfRule>
    <cfRule type="expression" dxfId="1118" priority="1125">
      <formula>Y740=1</formula>
    </cfRule>
  </conditionalFormatting>
  <conditionalFormatting sqref="O735:Q735">
    <cfRule type="expression" dxfId="1117" priority="1118">
      <formula>Y741=""</formula>
    </cfRule>
  </conditionalFormatting>
  <conditionalFormatting sqref="O736:P736">
    <cfRule type="expression" dxfId="1116" priority="1117">
      <formula>Y741=""</formula>
    </cfRule>
  </conditionalFormatting>
  <conditionalFormatting sqref="Q736">
    <cfRule type="expression" dxfId="1115" priority="1116">
      <formula>Y741=""</formula>
    </cfRule>
  </conditionalFormatting>
  <conditionalFormatting sqref="R735:X735">
    <cfRule type="expression" dxfId="1114" priority="1115">
      <formula>Y741=""</formula>
    </cfRule>
  </conditionalFormatting>
  <conditionalFormatting sqref="Y735:Y738">
    <cfRule type="expression" dxfId="1113" priority="1114">
      <formula>Y741=""</formula>
    </cfRule>
  </conditionalFormatting>
  <conditionalFormatting sqref="O737:R737">
    <cfRule type="expression" dxfId="1112" priority="1113">
      <formula>Y741=""</formula>
    </cfRule>
  </conditionalFormatting>
  <conditionalFormatting sqref="S737">
    <cfRule type="expression" dxfId="1111" priority="1112">
      <formula>Y741=""</formula>
    </cfRule>
  </conditionalFormatting>
  <conditionalFormatting sqref="O738:R738">
    <cfRule type="expression" dxfId="1110" priority="1111">
      <formula>Y741=""</formula>
    </cfRule>
  </conditionalFormatting>
  <conditionalFormatting sqref="S738">
    <cfRule type="expression" dxfId="1109" priority="1110">
      <formula>Y741=""</formula>
    </cfRule>
  </conditionalFormatting>
  <conditionalFormatting sqref="O739:S739">
    <cfRule type="expression" dxfId="1108" priority="1109">
      <formula>Y741=""</formula>
    </cfRule>
  </conditionalFormatting>
  <conditionalFormatting sqref="Y739">
    <cfRule type="expression" dxfId="1107" priority="1108">
      <formula>Y741=""</formula>
    </cfRule>
  </conditionalFormatting>
  <conditionalFormatting sqref="O740:Q740">
    <cfRule type="expression" dxfId="1106" priority="1107">
      <formula>Y741=""</formula>
    </cfRule>
  </conditionalFormatting>
  <conditionalFormatting sqref="Y740">
    <cfRule type="expression" dxfId="1105" priority="1106">
      <formula>Y741=""</formula>
    </cfRule>
  </conditionalFormatting>
  <conditionalFormatting sqref="O741:Q741">
    <cfRule type="expression" dxfId="1104" priority="1105">
      <formula>Y741=""</formula>
    </cfRule>
  </conditionalFormatting>
  <conditionalFormatting sqref="Y741">
    <cfRule type="expression" dxfId="1103" priority="1104">
      <formula>Y741=""</formula>
    </cfRule>
  </conditionalFormatting>
  <conditionalFormatting sqref="O742:Q742">
    <cfRule type="expression" dxfId="1102" priority="1103">
      <formula>Y741=""</formula>
    </cfRule>
  </conditionalFormatting>
  <conditionalFormatting sqref="Y742">
    <cfRule type="expression" dxfId="1101" priority="1102">
      <formula>Y741=""</formula>
    </cfRule>
  </conditionalFormatting>
  <conditionalFormatting sqref="R742:X742">
    <cfRule type="expression" dxfId="1100" priority="1101">
      <formula>Y741=""</formula>
    </cfRule>
  </conditionalFormatting>
  <conditionalFormatting sqref="AA734:AK734">
    <cfRule type="expression" dxfId="1099" priority="1094">
      <formula>AK740=""</formula>
    </cfRule>
    <cfRule type="expression" dxfId="1098" priority="1095">
      <formula>AK740=6</formula>
    </cfRule>
    <cfRule type="expression" dxfId="1097" priority="1096">
      <formula>AK740=5</formula>
    </cfRule>
    <cfRule type="expression" dxfId="1096" priority="1097">
      <formula>AK740=4</formula>
    </cfRule>
    <cfRule type="expression" dxfId="1095" priority="1098">
      <formula>AK740=3</formula>
    </cfRule>
    <cfRule type="expression" dxfId="1094" priority="1099">
      <formula>AK740=2</formula>
    </cfRule>
    <cfRule type="expression" dxfId="1093" priority="1100">
      <formula>AK740=1</formula>
    </cfRule>
  </conditionalFormatting>
  <conditionalFormatting sqref="AA735:AC735">
    <cfRule type="expression" dxfId="1092" priority="1093">
      <formula>AK741=""</formula>
    </cfRule>
  </conditionalFormatting>
  <conditionalFormatting sqref="AA736:AB736">
    <cfRule type="expression" dxfId="1091" priority="1092">
      <formula>AK741=""</formula>
    </cfRule>
  </conditionalFormatting>
  <conditionalFormatting sqref="AC736">
    <cfRule type="expression" dxfId="1090" priority="1091">
      <formula>AK741=""</formula>
    </cfRule>
  </conditionalFormatting>
  <conditionalFormatting sqref="AD735:AJ735">
    <cfRule type="expression" dxfId="1089" priority="1090">
      <formula>AK741=""</formula>
    </cfRule>
  </conditionalFormatting>
  <conditionalFormatting sqref="AK735:AK738">
    <cfRule type="expression" dxfId="1088" priority="1089">
      <formula>AK741=""</formula>
    </cfRule>
  </conditionalFormatting>
  <conditionalFormatting sqref="AA737:AD737">
    <cfRule type="expression" dxfId="1087" priority="1088">
      <formula>AK741=""</formula>
    </cfRule>
  </conditionalFormatting>
  <conditionalFormatting sqref="AE737">
    <cfRule type="expression" dxfId="1086" priority="1087">
      <formula>AK741=""</formula>
    </cfRule>
  </conditionalFormatting>
  <conditionalFormatting sqref="AA738:AD738">
    <cfRule type="expression" dxfId="1085" priority="1086">
      <formula>AK741=""</formula>
    </cfRule>
  </conditionalFormatting>
  <conditionalFormatting sqref="AE738">
    <cfRule type="expression" dxfId="1084" priority="1085">
      <formula>AK741=""</formula>
    </cfRule>
  </conditionalFormatting>
  <conditionalFormatting sqref="AA739:AE739">
    <cfRule type="expression" dxfId="1083" priority="1084">
      <formula>AK741=""</formula>
    </cfRule>
  </conditionalFormatting>
  <conditionalFormatting sqref="AK739">
    <cfRule type="expression" dxfId="1082" priority="1083">
      <formula>AK741=""</formula>
    </cfRule>
  </conditionalFormatting>
  <conditionalFormatting sqref="AA740:AC740">
    <cfRule type="expression" dxfId="1081" priority="1082">
      <formula>AK741=""</formula>
    </cfRule>
  </conditionalFormatting>
  <conditionalFormatting sqref="AK740">
    <cfRule type="expression" dxfId="1080" priority="1081">
      <formula>AK741=""</formula>
    </cfRule>
  </conditionalFormatting>
  <conditionalFormatting sqref="AA741:AC741">
    <cfRule type="expression" dxfId="1079" priority="1080">
      <formula>AK741=""</formula>
    </cfRule>
  </conditionalFormatting>
  <conditionalFormatting sqref="AK741">
    <cfRule type="expression" dxfId="1078" priority="1079">
      <formula>AK741=""</formula>
    </cfRule>
  </conditionalFormatting>
  <conditionalFormatting sqref="AA742:AC742">
    <cfRule type="expression" dxfId="1077" priority="1078">
      <formula>AK741=""</formula>
    </cfRule>
  </conditionalFormatting>
  <conditionalFormatting sqref="AK742">
    <cfRule type="expression" dxfId="1076" priority="1077">
      <formula>AK741=""</formula>
    </cfRule>
  </conditionalFormatting>
  <conditionalFormatting sqref="AD742:AJ742">
    <cfRule type="expression" dxfId="1075" priority="1076">
      <formula>AK741=""</formula>
    </cfRule>
  </conditionalFormatting>
  <conditionalFormatting sqref="AM734:AW734">
    <cfRule type="expression" dxfId="1074" priority="1069">
      <formula>AW740=""</formula>
    </cfRule>
    <cfRule type="expression" dxfId="1073" priority="1070">
      <formula>AW740=6</formula>
    </cfRule>
    <cfRule type="expression" dxfId="1072" priority="1071">
      <formula>AW740=5</formula>
    </cfRule>
    <cfRule type="expression" dxfId="1071" priority="1072">
      <formula>AW740=4</formula>
    </cfRule>
    <cfRule type="expression" dxfId="1070" priority="1073">
      <formula>AW740=3</formula>
    </cfRule>
    <cfRule type="expression" dxfId="1069" priority="1074">
      <formula>AW740=2</formula>
    </cfRule>
    <cfRule type="expression" dxfId="1068" priority="1075">
      <formula>AW740=1</formula>
    </cfRule>
  </conditionalFormatting>
  <conditionalFormatting sqref="AM735:AO735">
    <cfRule type="expression" dxfId="1067" priority="1068">
      <formula>AW741=""</formula>
    </cfRule>
  </conditionalFormatting>
  <conditionalFormatting sqref="AM736:AN736">
    <cfRule type="expression" dxfId="1066" priority="1067">
      <formula>AW741=""</formula>
    </cfRule>
  </conditionalFormatting>
  <conditionalFormatting sqref="AO736">
    <cfRule type="expression" dxfId="1065" priority="1066">
      <formula>AW741=""</formula>
    </cfRule>
  </conditionalFormatting>
  <conditionalFormatting sqref="AP735:AV735">
    <cfRule type="expression" dxfId="1064" priority="1065">
      <formula>AW741=""</formula>
    </cfRule>
  </conditionalFormatting>
  <conditionalFormatting sqref="AW735:AW738">
    <cfRule type="expression" dxfId="1063" priority="1064">
      <formula>AW741=""</formula>
    </cfRule>
  </conditionalFormatting>
  <conditionalFormatting sqref="AM737:AP737">
    <cfRule type="expression" dxfId="1062" priority="1063">
      <formula>AW741=""</formula>
    </cfRule>
  </conditionalFormatting>
  <conditionalFormatting sqref="AQ737">
    <cfRule type="expression" dxfId="1061" priority="1062">
      <formula>AW741=""</formula>
    </cfRule>
  </conditionalFormatting>
  <conditionalFormatting sqref="AM738:AP738">
    <cfRule type="expression" dxfId="1060" priority="1061">
      <formula>AW741=""</formula>
    </cfRule>
  </conditionalFormatting>
  <conditionalFormatting sqref="AQ738">
    <cfRule type="expression" dxfId="1059" priority="1060">
      <formula>AW741=""</formula>
    </cfRule>
  </conditionalFormatting>
  <conditionalFormatting sqref="AM739:AQ739">
    <cfRule type="expression" dxfId="1058" priority="1059">
      <formula>AW741=""</formula>
    </cfRule>
  </conditionalFormatting>
  <conditionalFormatting sqref="AW739">
    <cfRule type="expression" dxfId="1057" priority="1058">
      <formula>AW741=""</formula>
    </cfRule>
  </conditionalFormatting>
  <conditionalFormatting sqref="AM740:AO740">
    <cfRule type="expression" dxfId="1056" priority="1057">
      <formula>AW741=""</formula>
    </cfRule>
  </conditionalFormatting>
  <conditionalFormatting sqref="AW740">
    <cfRule type="expression" dxfId="1055" priority="1056">
      <formula>AW741=""</formula>
    </cfRule>
  </conditionalFormatting>
  <conditionalFormatting sqref="AM741:AO741">
    <cfRule type="expression" dxfId="1054" priority="1055">
      <formula>AW741=""</formula>
    </cfRule>
  </conditionalFormatting>
  <conditionalFormatting sqref="AW741">
    <cfRule type="expression" dxfId="1053" priority="1054">
      <formula>AW741=""</formula>
    </cfRule>
  </conditionalFormatting>
  <conditionalFormatting sqref="AM742:AO742">
    <cfRule type="expression" dxfId="1052" priority="1053">
      <formula>AW741=""</formula>
    </cfRule>
  </conditionalFormatting>
  <conditionalFormatting sqref="AW742">
    <cfRule type="expression" dxfId="1051" priority="1052">
      <formula>AW741=""</formula>
    </cfRule>
  </conditionalFormatting>
  <conditionalFormatting sqref="AP742:AV742">
    <cfRule type="expression" dxfId="1050" priority="1051">
      <formula>AW741=""</formula>
    </cfRule>
  </conditionalFormatting>
  <conditionalFormatting sqref="AY734:BI734">
    <cfRule type="expression" dxfId="1049" priority="1044">
      <formula>BI740=""</formula>
    </cfRule>
    <cfRule type="expression" dxfId="1048" priority="1045">
      <formula>BI740=6</formula>
    </cfRule>
    <cfRule type="expression" dxfId="1047" priority="1046">
      <formula>BI740=5</formula>
    </cfRule>
    <cfRule type="expression" dxfId="1046" priority="1047">
      <formula>BI740=4</formula>
    </cfRule>
    <cfRule type="expression" dxfId="1045" priority="1048">
      <formula>BI740=3</formula>
    </cfRule>
    <cfRule type="expression" dxfId="1044" priority="1049">
      <formula>BI740=2</formula>
    </cfRule>
    <cfRule type="expression" dxfId="1043" priority="1050">
      <formula>BI740=1</formula>
    </cfRule>
  </conditionalFormatting>
  <conditionalFormatting sqref="AY735:BA735">
    <cfRule type="expression" dxfId="1042" priority="1043">
      <formula>BI741=""</formula>
    </cfRule>
  </conditionalFormatting>
  <conditionalFormatting sqref="AY736:AZ736">
    <cfRule type="expression" dxfId="1041" priority="1042">
      <formula>BI741=""</formula>
    </cfRule>
  </conditionalFormatting>
  <conditionalFormatting sqref="BA736">
    <cfRule type="expression" dxfId="1040" priority="1041">
      <formula>BI741=""</formula>
    </cfRule>
  </conditionalFormatting>
  <conditionalFormatting sqref="BB735:BH735">
    <cfRule type="expression" dxfId="1039" priority="1040">
      <formula>BI741=""</formula>
    </cfRule>
  </conditionalFormatting>
  <conditionalFormatting sqref="BI735:BI738">
    <cfRule type="expression" dxfId="1038" priority="1039">
      <formula>BI741=""</formula>
    </cfRule>
  </conditionalFormatting>
  <conditionalFormatting sqref="AY737:BB737">
    <cfRule type="expression" dxfId="1037" priority="1038">
      <formula>BI741=""</formula>
    </cfRule>
  </conditionalFormatting>
  <conditionalFormatting sqref="BC737">
    <cfRule type="expression" dxfId="1036" priority="1037">
      <formula>BI741=""</formula>
    </cfRule>
  </conditionalFormatting>
  <conditionalFormatting sqref="AY738:BB738">
    <cfRule type="expression" dxfId="1035" priority="1036">
      <formula>BI741=""</formula>
    </cfRule>
  </conditionalFormatting>
  <conditionalFormatting sqref="BC738">
    <cfRule type="expression" dxfId="1034" priority="1035">
      <formula>BI741=""</formula>
    </cfRule>
  </conditionalFormatting>
  <conditionalFormatting sqref="AY739:BC739">
    <cfRule type="expression" dxfId="1033" priority="1034">
      <formula>BI741=""</formula>
    </cfRule>
  </conditionalFormatting>
  <conditionalFormatting sqref="BI739">
    <cfRule type="expression" dxfId="1032" priority="1033">
      <formula>BI741=""</formula>
    </cfRule>
  </conditionalFormatting>
  <conditionalFormatting sqref="AY740:BA740">
    <cfRule type="expression" dxfId="1031" priority="1032">
      <formula>BI741=""</formula>
    </cfRule>
  </conditionalFormatting>
  <conditionalFormatting sqref="BI740">
    <cfRule type="expression" dxfId="1030" priority="1031">
      <formula>BI741=""</formula>
    </cfRule>
  </conditionalFormatting>
  <conditionalFormatting sqref="AY741:BA741">
    <cfRule type="expression" dxfId="1029" priority="1030">
      <formula>BI741=""</formula>
    </cfRule>
  </conditionalFormatting>
  <conditionalFormatting sqref="BI741">
    <cfRule type="expression" dxfId="1028" priority="1029">
      <formula>BI741=""</formula>
    </cfRule>
  </conditionalFormatting>
  <conditionalFormatting sqref="AY742:BA742">
    <cfRule type="expression" dxfId="1027" priority="1028">
      <formula>BI741=""</formula>
    </cfRule>
  </conditionalFormatting>
  <conditionalFormatting sqref="BI742">
    <cfRule type="expression" dxfId="1026" priority="1027">
      <formula>BI741=""</formula>
    </cfRule>
  </conditionalFormatting>
  <conditionalFormatting sqref="BB742:BH742">
    <cfRule type="expression" dxfId="1025" priority="1026">
      <formula>BI741=""</formula>
    </cfRule>
  </conditionalFormatting>
  <conditionalFormatting sqref="C744:M744">
    <cfRule type="expression" dxfId="1024" priority="1019">
      <formula>M750=""</formula>
    </cfRule>
    <cfRule type="expression" dxfId="1023" priority="1020">
      <formula>M750=6</formula>
    </cfRule>
    <cfRule type="expression" dxfId="1022" priority="1021">
      <formula>M750=5</formula>
    </cfRule>
    <cfRule type="expression" dxfId="1021" priority="1022">
      <formula>M750=4</formula>
    </cfRule>
    <cfRule type="expression" dxfId="1020" priority="1023">
      <formula>M750=3</formula>
    </cfRule>
    <cfRule type="expression" dxfId="1019" priority="1024">
      <formula>M750=2</formula>
    </cfRule>
    <cfRule type="expression" dxfId="1018" priority="1025">
      <formula>M750=1</formula>
    </cfRule>
  </conditionalFormatting>
  <conditionalFormatting sqref="C745:E745">
    <cfRule type="expression" dxfId="1017" priority="1018">
      <formula>M751=""</formula>
    </cfRule>
  </conditionalFormatting>
  <conditionalFormatting sqref="C746:D746">
    <cfRule type="expression" dxfId="1016" priority="1017">
      <formula>M751=""</formula>
    </cfRule>
  </conditionalFormatting>
  <conditionalFormatting sqref="E746">
    <cfRule type="expression" dxfId="1015" priority="1016">
      <formula>M751=""</formula>
    </cfRule>
  </conditionalFormatting>
  <conditionalFormatting sqref="F745:L745">
    <cfRule type="expression" dxfId="1014" priority="1015">
      <formula>M751=""</formula>
    </cfRule>
  </conditionalFormatting>
  <conditionalFormatting sqref="M745:M748">
    <cfRule type="expression" dxfId="1013" priority="1014">
      <formula>M751=""</formula>
    </cfRule>
  </conditionalFormatting>
  <conditionalFormatting sqref="C747:F747">
    <cfRule type="expression" dxfId="1012" priority="1013">
      <formula>M751=""</formula>
    </cfRule>
  </conditionalFormatting>
  <conditionalFormatting sqref="G747">
    <cfRule type="expression" dxfId="1011" priority="1012">
      <formula>M751=""</formula>
    </cfRule>
  </conditionalFormatting>
  <conditionalFormatting sqref="C748:F748">
    <cfRule type="expression" dxfId="1010" priority="1011">
      <formula>M751=""</formula>
    </cfRule>
  </conditionalFormatting>
  <conditionalFormatting sqref="G748">
    <cfRule type="expression" dxfId="1009" priority="1010">
      <formula>M751=""</formula>
    </cfRule>
  </conditionalFormatting>
  <conditionalFormatting sqref="C749:G749">
    <cfRule type="expression" dxfId="1008" priority="1009">
      <formula>M751=""</formula>
    </cfRule>
  </conditionalFormatting>
  <conditionalFormatting sqref="M749">
    <cfRule type="expression" dxfId="1007" priority="1008">
      <formula>M751=""</formula>
    </cfRule>
  </conditionalFormatting>
  <conditionalFormatting sqref="C750:E750">
    <cfRule type="expression" dxfId="1006" priority="1007">
      <formula>M751=""</formula>
    </cfRule>
  </conditionalFormatting>
  <conditionalFormatting sqref="M750">
    <cfRule type="expression" dxfId="1005" priority="1006">
      <formula>M751=""</formula>
    </cfRule>
  </conditionalFormatting>
  <conditionalFormatting sqref="C751:E751">
    <cfRule type="expression" dxfId="1004" priority="1005">
      <formula>M751=""</formula>
    </cfRule>
  </conditionalFormatting>
  <conditionalFormatting sqref="M751">
    <cfRule type="expression" dxfId="1003" priority="1004">
      <formula>M751=""</formula>
    </cfRule>
  </conditionalFormatting>
  <conditionalFormatting sqref="C752:E752">
    <cfRule type="expression" dxfId="1002" priority="1003">
      <formula>M751=""</formula>
    </cfRule>
  </conditionalFormatting>
  <conditionalFormatting sqref="M752">
    <cfRule type="expression" dxfId="1001" priority="1002">
      <formula>M751=""</formula>
    </cfRule>
  </conditionalFormatting>
  <conditionalFormatting sqref="F752:L752">
    <cfRule type="expression" dxfId="1000" priority="1001">
      <formula>M751=""</formula>
    </cfRule>
  </conditionalFormatting>
  <conditionalFormatting sqref="O744:Y744">
    <cfRule type="expression" dxfId="999" priority="994">
      <formula>Y750=""</formula>
    </cfRule>
    <cfRule type="expression" dxfId="998" priority="995">
      <formula>Y750=6</formula>
    </cfRule>
    <cfRule type="expression" dxfId="997" priority="996">
      <formula>Y750=5</formula>
    </cfRule>
    <cfRule type="expression" dxfId="996" priority="997">
      <formula>Y750=4</formula>
    </cfRule>
    <cfRule type="expression" dxfId="995" priority="998">
      <formula>Y750=3</formula>
    </cfRule>
    <cfRule type="expression" dxfId="994" priority="999">
      <formula>Y750=2</formula>
    </cfRule>
    <cfRule type="expression" dxfId="993" priority="1000">
      <formula>Y750=1</formula>
    </cfRule>
  </conditionalFormatting>
  <conditionalFormatting sqref="O745:Q745">
    <cfRule type="expression" dxfId="992" priority="993">
      <formula>Y751=""</formula>
    </cfRule>
  </conditionalFormatting>
  <conditionalFormatting sqref="O746:P746">
    <cfRule type="expression" dxfId="991" priority="992">
      <formula>Y751=""</formula>
    </cfRule>
  </conditionalFormatting>
  <conditionalFormatting sqref="Q746">
    <cfRule type="expression" dxfId="990" priority="991">
      <formula>Y751=""</formula>
    </cfRule>
  </conditionalFormatting>
  <conditionalFormatting sqref="R745:X745">
    <cfRule type="expression" dxfId="989" priority="990">
      <formula>Y751=""</formula>
    </cfRule>
  </conditionalFormatting>
  <conditionalFormatting sqref="Y745:Y748">
    <cfRule type="expression" dxfId="988" priority="989">
      <formula>Y751=""</formula>
    </cfRule>
  </conditionalFormatting>
  <conditionalFormatting sqref="O747:R747">
    <cfRule type="expression" dxfId="987" priority="988">
      <formula>Y751=""</formula>
    </cfRule>
  </conditionalFormatting>
  <conditionalFormatting sqref="S747">
    <cfRule type="expression" dxfId="986" priority="987">
      <formula>Y751=""</formula>
    </cfRule>
  </conditionalFormatting>
  <conditionalFormatting sqref="O748:R748">
    <cfRule type="expression" dxfId="985" priority="986">
      <formula>Y751=""</formula>
    </cfRule>
  </conditionalFormatting>
  <conditionalFormatting sqref="S748">
    <cfRule type="expression" dxfId="984" priority="985">
      <formula>Y751=""</formula>
    </cfRule>
  </conditionalFormatting>
  <conditionalFormatting sqref="O749:S749">
    <cfRule type="expression" dxfId="983" priority="984">
      <formula>Y751=""</formula>
    </cfRule>
  </conditionalFormatting>
  <conditionalFormatting sqref="Y749">
    <cfRule type="expression" dxfId="982" priority="983">
      <formula>Y751=""</formula>
    </cfRule>
  </conditionalFormatting>
  <conditionalFormatting sqref="O750:Q750">
    <cfRule type="expression" dxfId="981" priority="982">
      <formula>Y751=""</formula>
    </cfRule>
  </conditionalFormatting>
  <conditionalFormatting sqref="Y750">
    <cfRule type="expression" dxfId="980" priority="981">
      <formula>Y751=""</formula>
    </cfRule>
  </conditionalFormatting>
  <conditionalFormatting sqref="O751:Q751">
    <cfRule type="expression" dxfId="979" priority="980">
      <formula>Y751=""</formula>
    </cfRule>
  </conditionalFormatting>
  <conditionalFormatting sqref="Y751">
    <cfRule type="expression" dxfId="978" priority="979">
      <formula>Y751=""</formula>
    </cfRule>
  </conditionalFormatting>
  <conditionalFormatting sqref="O752:Q752">
    <cfRule type="expression" dxfId="977" priority="978">
      <formula>Y751=""</formula>
    </cfRule>
  </conditionalFormatting>
  <conditionalFormatting sqref="Y752">
    <cfRule type="expression" dxfId="976" priority="977">
      <formula>Y751=""</formula>
    </cfRule>
  </conditionalFormatting>
  <conditionalFormatting sqref="R752:X752">
    <cfRule type="expression" dxfId="975" priority="976">
      <formula>Y751=""</formula>
    </cfRule>
  </conditionalFormatting>
  <conditionalFormatting sqref="AA744:AK744">
    <cfRule type="expression" dxfId="974" priority="969">
      <formula>AK750=""</formula>
    </cfRule>
    <cfRule type="expression" dxfId="973" priority="970">
      <formula>AK750=6</formula>
    </cfRule>
    <cfRule type="expression" dxfId="972" priority="971">
      <formula>AK750=5</formula>
    </cfRule>
    <cfRule type="expression" dxfId="971" priority="972">
      <formula>AK750=4</formula>
    </cfRule>
    <cfRule type="expression" dxfId="970" priority="973">
      <formula>AK750=3</formula>
    </cfRule>
    <cfRule type="expression" dxfId="969" priority="974">
      <formula>AK750=2</formula>
    </cfRule>
    <cfRule type="expression" dxfId="968" priority="975">
      <formula>AK750=1</formula>
    </cfRule>
  </conditionalFormatting>
  <conditionalFormatting sqref="AA745:AC745">
    <cfRule type="expression" dxfId="967" priority="968">
      <formula>AK751=""</formula>
    </cfRule>
  </conditionalFormatting>
  <conditionalFormatting sqref="AA746:AB746">
    <cfRule type="expression" dxfId="966" priority="967">
      <formula>AK751=""</formula>
    </cfRule>
  </conditionalFormatting>
  <conditionalFormatting sqref="AC746">
    <cfRule type="expression" dxfId="965" priority="966">
      <formula>AK751=""</formula>
    </cfRule>
  </conditionalFormatting>
  <conditionalFormatting sqref="AD745:AJ745">
    <cfRule type="expression" dxfId="964" priority="965">
      <formula>AK751=""</formula>
    </cfRule>
  </conditionalFormatting>
  <conditionalFormatting sqref="AK745:AK748">
    <cfRule type="expression" dxfId="963" priority="964">
      <formula>AK751=""</formula>
    </cfRule>
  </conditionalFormatting>
  <conditionalFormatting sqref="AA747:AD747">
    <cfRule type="expression" dxfId="962" priority="963">
      <formula>AK751=""</formula>
    </cfRule>
  </conditionalFormatting>
  <conditionalFormatting sqref="AE747">
    <cfRule type="expression" dxfId="961" priority="962">
      <formula>AK751=""</formula>
    </cfRule>
  </conditionalFormatting>
  <conditionalFormatting sqref="AA748:AD748">
    <cfRule type="expression" dxfId="960" priority="961">
      <formula>AK751=""</formula>
    </cfRule>
  </conditionalFormatting>
  <conditionalFormatting sqref="AE748">
    <cfRule type="expression" dxfId="959" priority="960">
      <formula>AK751=""</formula>
    </cfRule>
  </conditionalFormatting>
  <conditionalFormatting sqref="AA749:AE749">
    <cfRule type="expression" dxfId="958" priority="959">
      <formula>AK751=""</formula>
    </cfRule>
  </conditionalFormatting>
  <conditionalFormatting sqref="AK749">
    <cfRule type="expression" dxfId="957" priority="958">
      <formula>AK751=""</formula>
    </cfRule>
  </conditionalFormatting>
  <conditionalFormatting sqref="AA750:AC750">
    <cfRule type="expression" dxfId="956" priority="957">
      <formula>AK751=""</formula>
    </cfRule>
  </conditionalFormatting>
  <conditionalFormatting sqref="AK750">
    <cfRule type="expression" dxfId="955" priority="956">
      <formula>AK751=""</formula>
    </cfRule>
  </conditionalFormatting>
  <conditionalFormatting sqref="AA751:AC751">
    <cfRule type="expression" dxfId="954" priority="955">
      <formula>AK751=""</formula>
    </cfRule>
  </conditionalFormatting>
  <conditionalFormatting sqref="AK751">
    <cfRule type="expression" dxfId="953" priority="954">
      <formula>AK751=""</formula>
    </cfRule>
  </conditionalFormatting>
  <conditionalFormatting sqref="AA752:AC752">
    <cfRule type="expression" dxfId="952" priority="953">
      <formula>AK751=""</formula>
    </cfRule>
  </conditionalFormatting>
  <conditionalFormatting sqref="AK752">
    <cfRule type="expression" dxfId="951" priority="952">
      <formula>AK751=""</formula>
    </cfRule>
  </conditionalFormatting>
  <conditionalFormatting sqref="AD752:AJ752">
    <cfRule type="expression" dxfId="950" priority="951">
      <formula>AK751=""</formula>
    </cfRule>
  </conditionalFormatting>
  <conditionalFormatting sqref="AM744:AW744">
    <cfRule type="expression" dxfId="949" priority="944">
      <formula>AW750=""</formula>
    </cfRule>
    <cfRule type="expression" dxfId="948" priority="945">
      <formula>AW750=6</formula>
    </cfRule>
    <cfRule type="expression" dxfId="947" priority="946">
      <formula>AW750=5</formula>
    </cfRule>
    <cfRule type="expression" dxfId="946" priority="947">
      <formula>AW750=4</formula>
    </cfRule>
    <cfRule type="expression" dxfId="945" priority="948">
      <formula>AW750=3</formula>
    </cfRule>
    <cfRule type="expression" dxfId="944" priority="949">
      <formula>AW750=2</formula>
    </cfRule>
    <cfRule type="expression" dxfId="943" priority="950">
      <formula>AW750=1</formula>
    </cfRule>
  </conditionalFormatting>
  <conditionalFormatting sqref="AM745:AO745">
    <cfRule type="expression" dxfId="942" priority="943">
      <formula>AW751=""</formula>
    </cfRule>
  </conditionalFormatting>
  <conditionalFormatting sqref="AM746:AN746">
    <cfRule type="expression" dxfId="941" priority="942">
      <formula>AW751=""</formula>
    </cfRule>
  </conditionalFormatting>
  <conditionalFormatting sqref="AO746">
    <cfRule type="expression" dxfId="940" priority="941">
      <formula>AW751=""</formula>
    </cfRule>
  </conditionalFormatting>
  <conditionalFormatting sqref="AP745:AV745">
    <cfRule type="expression" dxfId="939" priority="940">
      <formula>AW751=""</formula>
    </cfRule>
  </conditionalFormatting>
  <conditionalFormatting sqref="AW745:AW748">
    <cfRule type="expression" dxfId="938" priority="939">
      <formula>AW751=""</formula>
    </cfRule>
  </conditionalFormatting>
  <conditionalFormatting sqref="AM747:AP747">
    <cfRule type="expression" dxfId="937" priority="938">
      <formula>AW751=""</formula>
    </cfRule>
  </conditionalFormatting>
  <conditionalFormatting sqref="AQ747">
    <cfRule type="expression" dxfId="936" priority="937">
      <formula>AW751=""</formula>
    </cfRule>
  </conditionalFormatting>
  <conditionalFormatting sqref="AM748:AP748">
    <cfRule type="expression" dxfId="935" priority="936">
      <formula>AW751=""</formula>
    </cfRule>
  </conditionalFormatting>
  <conditionalFormatting sqref="AQ748">
    <cfRule type="expression" dxfId="934" priority="935">
      <formula>AW751=""</formula>
    </cfRule>
  </conditionalFormatting>
  <conditionalFormatting sqref="AM749:AQ749">
    <cfRule type="expression" dxfId="933" priority="934">
      <formula>AW751=""</formula>
    </cfRule>
  </conditionalFormatting>
  <conditionalFormatting sqref="AW749">
    <cfRule type="expression" dxfId="932" priority="933">
      <formula>AW751=""</formula>
    </cfRule>
  </conditionalFormatting>
  <conditionalFormatting sqref="AM750:AO750">
    <cfRule type="expression" dxfId="931" priority="932">
      <formula>AW751=""</formula>
    </cfRule>
  </conditionalFormatting>
  <conditionalFormatting sqref="AW750">
    <cfRule type="expression" dxfId="930" priority="931">
      <formula>AW751=""</formula>
    </cfRule>
  </conditionalFormatting>
  <conditionalFormatting sqref="AM751:AO751">
    <cfRule type="expression" dxfId="929" priority="930">
      <formula>AW751=""</formula>
    </cfRule>
  </conditionalFormatting>
  <conditionalFormatting sqref="AW751">
    <cfRule type="expression" dxfId="928" priority="929">
      <formula>AW751=""</formula>
    </cfRule>
  </conditionalFormatting>
  <conditionalFormatting sqref="AM752:AO752">
    <cfRule type="expression" dxfId="927" priority="928">
      <formula>AW751=""</formula>
    </cfRule>
  </conditionalFormatting>
  <conditionalFormatting sqref="AW752">
    <cfRule type="expression" dxfId="926" priority="927">
      <formula>AW751=""</formula>
    </cfRule>
  </conditionalFormatting>
  <conditionalFormatting sqref="AP752:AV752">
    <cfRule type="expression" dxfId="925" priority="926">
      <formula>AW751=""</formula>
    </cfRule>
  </conditionalFormatting>
  <conditionalFormatting sqref="AY744:BI744">
    <cfRule type="expression" dxfId="924" priority="919">
      <formula>BI750=""</formula>
    </cfRule>
    <cfRule type="expression" dxfId="923" priority="920">
      <formula>BI750=6</formula>
    </cfRule>
    <cfRule type="expression" dxfId="922" priority="921">
      <formula>BI750=5</formula>
    </cfRule>
    <cfRule type="expression" dxfId="921" priority="922">
      <formula>BI750=4</formula>
    </cfRule>
    <cfRule type="expression" dxfId="920" priority="923">
      <formula>BI750=3</formula>
    </cfRule>
    <cfRule type="expression" dxfId="919" priority="924">
      <formula>BI750=2</formula>
    </cfRule>
    <cfRule type="expression" dxfId="918" priority="925">
      <formula>BI750=1</formula>
    </cfRule>
  </conditionalFormatting>
  <conditionalFormatting sqref="AY745:BA745">
    <cfRule type="expression" dxfId="917" priority="918">
      <formula>BI751=""</formula>
    </cfRule>
  </conditionalFormatting>
  <conditionalFormatting sqref="AY746:AZ746">
    <cfRule type="expression" dxfId="916" priority="917">
      <formula>BI751=""</formula>
    </cfRule>
  </conditionalFormatting>
  <conditionalFormatting sqref="BA746">
    <cfRule type="expression" dxfId="915" priority="916">
      <formula>BI751=""</formula>
    </cfRule>
  </conditionalFormatting>
  <conditionalFormatting sqref="BB745:BH745">
    <cfRule type="expression" dxfId="914" priority="915">
      <formula>BI751=""</formula>
    </cfRule>
  </conditionalFormatting>
  <conditionalFormatting sqref="BI745:BI748">
    <cfRule type="expression" dxfId="913" priority="914">
      <formula>BI751=""</formula>
    </cfRule>
  </conditionalFormatting>
  <conditionalFormatting sqref="AY747:BB747">
    <cfRule type="expression" dxfId="912" priority="913">
      <formula>BI751=""</formula>
    </cfRule>
  </conditionalFormatting>
  <conditionalFormatting sqref="BC747">
    <cfRule type="expression" dxfId="911" priority="912">
      <formula>BI751=""</formula>
    </cfRule>
  </conditionalFormatting>
  <conditionalFormatting sqref="AY748:BB748">
    <cfRule type="expression" dxfId="910" priority="911">
      <formula>BI751=""</formula>
    </cfRule>
  </conditionalFormatting>
  <conditionalFormatting sqref="BC748">
    <cfRule type="expression" dxfId="909" priority="910">
      <formula>BI751=""</formula>
    </cfRule>
  </conditionalFormatting>
  <conditionalFormatting sqref="AY749:BC749">
    <cfRule type="expression" dxfId="908" priority="909">
      <formula>BI751=""</formula>
    </cfRule>
  </conditionalFormatting>
  <conditionalFormatting sqref="BI749">
    <cfRule type="expression" dxfId="907" priority="908">
      <formula>BI751=""</formula>
    </cfRule>
  </conditionalFormatting>
  <conditionalFormatting sqref="AY750:BA750">
    <cfRule type="expression" dxfId="906" priority="907">
      <formula>BI751=""</formula>
    </cfRule>
  </conditionalFormatting>
  <conditionalFormatting sqref="BI750">
    <cfRule type="expression" dxfId="905" priority="906">
      <formula>BI751=""</formula>
    </cfRule>
  </conditionalFormatting>
  <conditionalFormatting sqref="AY751:BA751">
    <cfRule type="expression" dxfId="904" priority="905">
      <formula>BI751=""</formula>
    </cfRule>
  </conditionalFormatting>
  <conditionalFormatting sqref="BI751">
    <cfRule type="expression" dxfId="903" priority="904">
      <formula>BI751=""</formula>
    </cfRule>
  </conditionalFormatting>
  <conditionalFormatting sqref="AY752:BA752">
    <cfRule type="expression" dxfId="902" priority="903">
      <formula>BI751=""</formula>
    </cfRule>
  </conditionalFormatting>
  <conditionalFormatting sqref="BI752">
    <cfRule type="expression" dxfId="901" priority="902">
      <formula>BI751=""</formula>
    </cfRule>
  </conditionalFormatting>
  <conditionalFormatting sqref="BB752:BH752">
    <cfRule type="expression" dxfId="900" priority="901">
      <formula>BI751=""</formula>
    </cfRule>
  </conditionalFormatting>
  <conditionalFormatting sqref="C754:M754">
    <cfRule type="expression" dxfId="899" priority="894">
      <formula>M760=""</formula>
    </cfRule>
    <cfRule type="expression" dxfId="898" priority="895">
      <formula>M760=6</formula>
    </cfRule>
    <cfRule type="expression" dxfId="897" priority="896">
      <formula>M760=5</formula>
    </cfRule>
    <cfRule type="expression" dxfId="896" priority="897">
      <formula>M760=4</formula>
    </cfRule>
    <cfRule type="expression" dxfId="895" priority="898">
      <formula>M760=3</formula>
    </cfRule>
    <cfRule type="expression" dxfId="894" priority="899">
      <formula>M760=2</formula>
    </cfRule>
    <cfRule type="expression" dxfId="893" priority="900">
      <formula>M760=1</formula>
    </cfRule>
  </conditionalFormatting>
  <conditionalFormatting sqref="C755:E755">
    <cfRule type="expression" dxfId="892" priority="893">
      <formula>M761=""</formula>
    </cfRule>
  </conditionalFormatting>
  <conditionalFormatting sqref="C756:D756">
    <cfRule type="expression" dxfId="891" priority="892">
      <formula>M761=""</formula>
    </cfRule>
  </conditionalFormatting>
  <conditionalFormatting sqref="E756">
    <cfRule type="expression" dxfId="890" priority="891">
      <formula>M761=""</formula>
    </cfRule>
  </conditionalFormatting>
  <conditionalFormatting sqref="F755:L755">
    <cfRule type="expression" dxfId="889" priority="890">
      <formula>M761=""</formula>
    </cfRule>
  </conditionalFormatting>
  <conditionalFormatting sqref="M755:M758">
    <cfRule type="expression" dxfId="888" priority="889">
      <formula>M761=""</formula>
    </cfRule>
  </conditionalFormatting>
  <conditionalFormatting sqref="C757:F757">
    <cfRule type="expression" dxfId="887" priority="888">
      <formula>M761=""</formula>
    </cfRule>
  </conditionalFormatting>
  <conditionalFormatting sqref="G757">
    <cfRule type="expression" dxfId="886" priority="887">
      <formula>M761=""</formula>
    </cfRule>
  </conditionalFormatting>
  <conditionalFormatting sqref="C758:F758">
    <cfRule type="expression" dxfId="885" priority="886">
      <formula>M761=""</formula>
    </cfRule>
  </conditionalFormatting>
  <conditionalFormatting sqref="G758">
    <cfRule type="expression" dxfId="884" priority="885">
      <formula>M761=""</formula>
    </cfRule>
  </conditionalFormatting>
  <conditionalFormatting sqref="C759:G759">
    <cfRule type="expression" dxfId="883" priority="884">
      <formula>M761=""</formula>
    </cfRule>
  </conditionalFormatting>
  <conditionalFormatting sqref="M759">
    <cfRule type="expression" dxfId="882" priority="883">
      <formula>M761=""</formula>
    </cfRule>
  </conditionalFormatting>
  <conditionalFormatting sqref="C760:E760">
    <cfRule type="expression" dxfId="881" priority="882">
      <formula>M761=""</formula>
    </cfRule>
  </conditionalFormatting>
  <conditionalFormatting sqref="M760">
    <cfRule type="expression" dxfId="880" priority="881">
      <formula>M761=""</formula>
    </cfRule>
  </conditionalFormatting>
  <conditionalFormatting sqref="C761:E761">
    <cfRule type="expression" dxfId="879" priority="880">
      <formula>M761=""</formula>
    </cfRule>
  </conditionalFormatting>
  <conditionalFormatting sqref="M761">
    <cfRule type="expression" dxfId="878" priority="879">
      <formula>M761=""</formula>
    </cfRule>
  </conditionalFormatting>
  <conditionalFormatting sqref="C762:E762">
    <cfRule type="expression" dxfId="877" priority="878">
      <formula>M761=""</formula>
    </cfRule>
  </conditionalFormatting>
  <conditionalFormatting sqref="M762">
    <cfRule type="expression" dxfId="876" priority="877">
      <formula>M761=""</formula>
    </cfRule>
  </conditionalFormatting>
  <conditionalFormatting sqref="F762:L762">
    <cfRule type="expression" dxfId="875" priority="876">
      <formula>M761=""</formula>
    </cfRule>
  </conditionalFormatting>
  <conditionalFormatting sqref="C764:M764">
    <cfRule type="expression" dxfId="874" priority="869">
      <formula>M770=""</formula>
    </cfRule>
    <cfRule type="expression" dxfId="873" priority="870">
      <formula>M770=6</formula>
    </cfRule>
    <cfRule type="expression" dxfId="872" priority="871">
      <formula>M770=5</formula>
    </cfRule>
    <cfRule type="expression" dxfId="871" priority="872">
      <formula>M770=4</formula>
    </cfRule>
    <cfRule type="expression" dxfId="870" priority="873">
      <formula>M770=3</formula>
    </cfRule>
    <cfRule type="expression" dxfId="869" priority="874">
      <formula>M770=2</formula>
    </cfRule>
    <cfRule type="expression" dxfId="868" priority="875">
      <formula>M770=1</formula>
    </cfRule>
  </conditionalFormatting>
  <conditionalFormatting sqref="C765:E765">
    <cfRule type="expression" dxfId="867" priority="868">
      <formula>M771=""</formula>
    </cfRule>
  </conditionalFormatting>
  <conditionalFormatting sqref="C766:D766">
    <cfRule type="expression" dxfId="866" priority="867">
      <formula>M771=""</formula>
    </cfRule>
  </conditionalFormatting>
  <conditionalFormatting sqref="E766">
    <cfRule type="expression" dxfId="865" priority="866">
      <formula>M771=""</formula>
    </cfRule>
  </conditionalFormatting>
  <conditionalFormatting sqref="F765:L765">
    <cfRule type="expression" dxfId="864" priority="865">
      <formula>M771=""</formula>
    </cfRule>
  </conditionalFormatting>
  <conditionalFormatting sqref="M765:M768">
    <cfRule type="expression" dxfId="863" priority="864">
      <formula>M771=""</formula>
    </cfRule>
  </conditionalFormatting>
  <conditionalFormatting sqref="C767:F767">
    <cfRule type="expression" dxfId="862" priority="863">
      <formula>M771=""</formula>
    </cfRule>
  </conditionalFormatting>
  <conditionalFormatting sqref="G767">
    <cfRule type="expression" dxfId="861" priority="862">
      <formula>M771=""</formula>
    </cfRule>
  </conditionalFormatting>
  <conditionalFormatting sqref="C768:F768">
    <cfRule type="expression" dxfId="860" priority="861">
      <formula>M771=""</formula>
    </cfRule>
  </conditionalFormatting>
  <conditionalFormatting sqref="G768">
    <cfRule type="expression" dxfId="859" priority="860">
      <formula>M771=""</formula>
    </cfRule>
  </conditionalFormatting>
  <conditionalFormatting sqref="C769:G769">
    <cfRule type="expression" dxfId="858" priority="859">
      <formula>M771=""</formula>
    </cfRule>
  </conditionalFormatting>
  <conditionalFormatting sqref="M769">
    <cfRule type="expression" dxfId="857" priority="858">
      <formula>M771=""</formula>
    </cfRule>
  </conditionalFormatting>
  <conditionalFormatting sqref="C770:E770">
    <cfRule type="expression" dxfId="856" priority="857">
      <formula>M771=""</formula>
    </cfRule>
  </conditionalFormatting>
  <conditionalFormatting sqref="M770">
    <cfRule type="expression" dxfId="855" priority="856">
      <formula>M771=""</formula>
    </cfRule>
  </conditionalFormatting>
  <conditionalFormatting sqref="C771:E771">
    <cfRule type="expression" dxfId="854" priority="855">
      <formula>M771=""</formula>
    </cfRule>
  </conditionalFormatting>
  <conditionalFormatting sqref="M771">
    <cfRule type="expression" dxfId="853" priority="854">
      <formula>M771=""</formula>
    </cfRule>
  </conditionalFormatting>
  <conditionalFormatting sqref="C772:E772">
    <cfRule type="expression" dxfId="852" priority="853">
      <formula>M771=""</formula>
    </cfRule>
  </conditionalFormatting>
  <conditionalFormatting sqref="M772">
    <cfRule type="expression" dxfId="851" priority="852">
      <formula>M771=""</formula>
    </cfRule>
  </conditionalFormatting>
  <conditionalFormatting sqref="F772:L772">
    <cfRule type="expression" dxfId="850" priority="851">
      <formula>M771=""</formula>
    </cfRule>
  </conditionalFormatting>
  <conditionalFormatting sqref="C774:M774">
    <cfRule type="expression" dxfId="849" priority="844">
      <formula>M780=""</formula>
    </cfRule>
    <cfRule type="expression" dxfId="848" priority="845">
      <formula>M780=6</formula>
    </cfRule>
    <cfRule type="expression" dxfId="847" priority="846">
      <formula>M780=5</formula>
    </cfRule>
    <cfRule type="expression" dxfId="846" priority="847">
      <formula>M780=4</formula>
    </cfRule>
    <cfRule type="expression" dxfId="845" priority="848">
      <formula>M780=3</formula>
    </cfRule>
    <cfRule type="expression" dxfId="844" priority="849">
      <formula>M780=2</formula>
    </cfRule>
    <cfRule type="expression" dxfId="843" priority="850">
      <formula>M780=1</formula>
    </cfRule>
  </conditionalFormatting>
  <conditionalFormatting sqref="C775:E775">
    <cfRule type="expression" dxfId="842" priority="843">
      <formula>M781=""</formula>
    </cfRule>
  </conditionalFormatting>
  <conditionalFormatting sqref="C776:D776">
    <cfRule type="expression" dxfId="841" priority="842">
      <formula>M781=""</formula>
    </cfRule>
  </conditionalFormatting>
  <conditionalFormatting sqref="E776">
    <cfRule type="expression" dxfId="840" priority="841">
      <formula>M781=""</formula>
    </cfRule>
  </conditionalFormatting>
  <conditionalFormatting sqref="F775:L775">
    <cfRule type="expression" dxfId="839" priority="840">
      <formula>M781=""</formula>
    </cfRule>
  </conditionalFormatting>
  <conditionalFormatting sqref="M775:M778">
    <cfRule type="expression" dxfId="838" priority="839">
      <formula>M781=""</formula>
    </cfRule>
  </conditionalFormatting>
  <conditionalFormatting sqref="C777:F777">
    <cfRule type="expression" dxfId="837" priority="838">
      <formula>M781=""</formula>
    </cfRule>
  </conditionalFormatting>
  <conditionalFormatting sqref="G777">
    <cfRule type="expression" dxfId="836" priority="837">
      <formula>M781=""</formula>
    </cfRule>
  </conditionalFormatting>
  <conditionalFormatting sqref="C778:F778">
    <cfRule type="expression" dxfId="835" priority="836">
      <formula>M781=""</formula>
    </cfRule>
  </conditionalFormatting>
  <conditionalFormatting sqref="G778">
    <cfRule type="expression" dxfId="834" priority="835">
      <formula>M781=""</formula>
    </cfRule>
  </conditionalFormatting>
  <conditionalFormatting sqref="C779:G779">
    <cfRule type="expression" dxfId="833" priority="834">
      <formula>M781=""</formula>
    </cfRule>
  </conditionalFormatting>
  <conditionalFormatting sqref="M779">
    <cfRule type="expression" dxfId="832" priority="833">
      <formula>M781=""</formula>
    </cfRule>
  </conditionalFormatting>
  <conditionalFormatting sqref="C780:E780">
    <cfRule type="expression" dxfId="831" priority="832">
      <formula>M781=""</formula>
    </cfRule>
  </conditionalFormatting>
  <conditionalFormatting sqref="M780">
    <cfRule type="expression" dxfId="830" priority="831">
      <formula>M781=""</formula>
    </cfRule>
  </conditionalFormatting>
  <conditionalFormatting sqref="C781:E781">
    <cfRule type="expression" dxfId="829" priority="830">
      <formula>M781=""</formula>
    </cfRule>
  </conditionalFormatting>
  <conditionalFormatting sqref="M781">
    <cfRule type="expression" dxfId="828" priority="829">
      <formula>M781=""</formula>
    </cfRule>
  </conditionalFormatting>
  <conditionalFormatting sqref="C782:E782">
    <cfRule type="expression" dxfId="827" priority="828">
      <formula>M781=""</formula>
    </cfRule>
  </conditionalFormatting>
  <conditionalFormatting sqref="M782">
    <cfRule type="expression" dxfId="826" priority="827">
      <formula>M781=""</formula>
    </cfRule>
  </conditionalFormatting>
  <conditionalFormatting sqref="F782:L782">
    <cfRule type="expression" dxfId="825" priority="826">
      <formula>M781=""</formula>
    </cfRule>
  </conditionalFormatting>
  <conditionalFormatting sqref="O754:Y754">
    <cfRule type="expression" dxfId="824" priority="819">
      <formula>Y760=""</formula>
    </cfRule>
    <cfRule type="expression" dxfId="823" priority="820">
      <formula>Y760=6</formula>
    </cfRule>
    <cfRule type="expression" dxfId="822" priority="821">
      <formula>Y760=5</formula>
    </cfRule>
    <cfRule type="expression" dxfId="821" priority="822">
      <formula>Y760=4</formula>
    </cfRule>
    <cfRule type="expression" dxfId="820" priority="823">
      <formula>Y760=3</formula>
    </cfRule>
    <cfRule type="expression" dxfId="819" priority="824">
      <formula>Y760=2</formula>
    </cfRule>
    <cfRule type="expression" dxfId="818" priority="825">
      <formula>Y760=1</formula>
    </cfRule>
  </conditionalFormatting>
  <conditionalFormatting sqref="O755:Q755">
    <cfRule type="expression" dxfId="817" priority="818">
      <formula>Y761=""</formula>
    </cfRule>
  </conditionalFormatting>
  <conditionalFormatting sqref="O756:P756">
    <cfRule type="expression" dxfId="816" priority="817">
      <formula>Y761=""</formula>
    </cfRule>
  </conditionalFormatting>
  <conditionalFormatting sqref="Q756">
    <cfRule type="expression" dxfId="815" priority="816">
      <formula>Y761=""</formula>
    </cfRule>
  </conditionalFormatting>
  <conditionalFormatting sqref="R755:X755">
    <cfRule type="expression" dxfId="814" priority="815">
      <formula>Y761=""</formula>
    </cfRule>
  </conditionalFormatting>
  <conditionalFormatting sqref="Y755:Y758">
    <cfRule type="expression" dxfId="813" priority="814">
      <formula>Y761=""</formula>
    </cfRule>
  </conditionalFormatting>
  <conditionalFormatting sqref="O757:R757">
    <cfRule type="expression" dxfId="812" priority="813">
      <formula>Y761=""</formula>
    </cfRule>
  </conditionalFormatting>
  <conditionalFormatting sqref="S757">
    <cfRule type="expression" dxfId="811" priority="812">
      <formula>Y761=""</formula>
    </cfRule>
  </conditionalFormatting>
  <conditionalFormatting sqref="O758:R758">
    <cfRule type="expression" dxfId="810" priority="811">
      <formula>Y761=""</formula>
    </cfRule>
  </conditionalFormatting>
  <conditionalFormatting sqref="S758">
    <cfRule type="expression" dxfId="809" priority="810">
      <formula>Y761=""</formula>
    </cfRule>
  </conditionalFormatting>
  <conditionalFormatting sqref="O759:S759">
    <cfRule type="expression" dxfId="808" priority="809">
      <formula>Y761=""</formula>
    </cfRule>
  </conditionalFormatting>
  <conditionalFormatting sqref="Y759">
    <cfRule type="expression" dxfId="807" priority="808">
      <formula>Y761=""</formula>
    </cfRule>
  </conditionalFormatting>
  <conditionalFormatting sqref="O760:Q760">
    <cfRule type="expression" dxfId="806" priority="807">
      <formula>Y761=""</formula>
    </cfRule>
  </conditionalFormatting>
  <conditionalFormatting sqref="Y760">
    <cfRule type="expression" dxfId="805" priority="806">
      <formula>Y761=""</formula>
    </cfRule>
  </conditionalFormatting>
  <conditionalFormatting sqref="O761:Q761">
    <cfRule type="expression" dxfId="804" priority="805">
      <formula>Y761=""</formula>
    </cfRule>
  </conditionalFormatting>
  <conditionalFormatting sqref="Y761">
    <cfRule type="expression" dxfId="803" priority="804">
      <formula>Y761=""</formula>
    </cfRule>
  </conditionalFormatting>
  <conditionalFormatting sqref="O762:Q762">
    <cfRule type="expression" dxfId="802" priority="803">
      <formula>Y761=""</formula>
    </cfRule>
  </conditionalFormatting>
  <conditionalFormatting sqref="Y762">
    <cfRule type="expression" dxfId="801" priority="802">
      <formula>Y761=""</formula>
    </cfRule>
  </conditionalFormatting>
  <conditionalFormatting sqref="R762:X762">
    <cfRule type="expression" dxfId="800" priority="801">
      <formula>Y761=""</formula>
    </cfRule>
  </conditionalFormatting>
  <conditionalFormatting sqref="AA754:AK754">
    <cfRule type="expression" dxfId="799" priority="794">
      <formula>AK760=""</formula>
    </cfRule>
    <cfRule type="expression" dxfId="798" priority="795">
      <formula>AK760=6</formula>
    </cfRule>
    <cfRule type="expression" dxfId="797" priority="796">
      <formula>AK760=5</formula>
    </cfRule>
    <cfRule type="expression" dxfId="796" priority="797">
      <formula>AK760=4</formula>
    </cfRule>
    <cfRule type="expression" dxfId="795" priority="798">
      <formula>AK760=3</formula>
    </cfRule>
    <cfRule type="expression" dxfId="794" priority="799">
      <formula>AK760=2</formula>
    </cfRule>
    <cfRule type="expression" dxfId="793" priority="800">
      <formula>AK760=1</formula>
    </cfRule>
  </conditionalFormatting>
  <conditionalFormatting sqref="AA755:AC755">
    <cfRule type="expression" dxfId="792" priority="793">
      <formula>AK761=""</formula>
    </cfRule>
  </conditionalFormatting>
  <conditionalFormatting sqref="AA756:AB756">
    <cfRule type="expression" dxfId="791" priority="792">
      <formula>AK761=""</formula>
    </cfRule>
  </conditionalFormatting>
  <conditionalFormatting sqref="AC756">
    <cfRule type="expression" dxfId="790" priority="791">
      <formula>AK761=""</formula>
    </cfRule>
  </conditionalFormatting>
  <conditionalFormatting sqref="AD755:AJ755">
    <cfRule type="expression" dxfId="789" priority="790">
      <formula>AK761=""</formula>
    </cfRule>
  </conditionalFormatting>
  <conditionalFormatting sqref="AK755:AK758">
    <cfRule type="expression" dxfId="788" priority="789">
      <formula>AK761=""</formula>
    </cfRule>
  </conditionalFormatting>
  <conditionalFormatting sqref="AA757:AD757">
    <cfRule type="expression" dxfId="787" priority="788">
      <formula>AK761=""</formula>
    </cfRule>
  </conditionalFormatting>
  <conditionalFormatting sqref="AE757">
    <cfRule type="expression" dxfId="786" priority="787">
      <formula>AK761=""</formula>
    </cfRule>
  </conditionalFormatting>
  <conditionalFormatting sqref="AA758:AD758">
    <cfRule type="expression" dxfId="785" priority="786">
      <formula>AK761=""</formula>
    </cfRule>
  </conditionalFormatting>
  <conditionalFormatting sqref="AE758">
    <cfRule type="expression" dxfId="784" priority="785">
      <formula>AK761=""</formula>
    </cfRule>
  </conditionalFormatting>
  <conditionalFormatting sqref="AA759:AE759">
    <cfRule type="expression" dxfId="783" priority="784">
      <formula>AK761=""</formula>
    </cfRule>
  </conditionalFormatting>
  <conditionalFormatting sqref="AK759">
    <cfRule type="expression" dxfId="782" priority="783">
      <formula>AK761=""</formula>
    </cfRule>
  </conditionalFormatting>
  <conditionalFormatting sqref="AA760:AC760">
    <cfRule type="expression" dxfId="781" priority="782">
      <formula>AK761=""</formula>
    </cfRule>
  </conditionalFormatting>
  <conditionalFormatting sqref="AK760">
    <cfRule type="expression" dxfId="780" priority="781">
      <formula>AK761=""</formula>
    </cfRule>
  </conditionalFormatting>
  <conditionalFormatting sqref="AA761:AC761">
    <cfRule type="expression" dxfId="779" priority="780">
      <formula>AK761=""</formula>
    </cfRule>
  </conditionalFormatting>
  <conditionalFormatting sqref="AK761">
    <cfRule type="expression" dxfId="778" priority="779">
      <formula>AK761=""</formula>
    </cfRule>
  </conditionalFormatting>
  <conditionalFormatting sqref="AA762:AC762">
    <cfRule type="expression" dxfId="777" priority="778">
      <formula>AK761=""</formula>
    </cfRule>
  </conditionalFormatting>
  <conditionalFormatting sqref="AK762">
    <cfRule type="expression" dxfId="776" priority="777">
      <formula>AK761=""</formula>
    </cfRule>
  </conditionalFormatting>
  <conditionalFormatting sqref="AD762:AJ762">
    <cfRule type="expression" dxfId="775" priority="776">
      <formula>AK761=""</formula>
    </cfRule>
  </conditionalFormatting>
  <conditionalFormatting sqref="AM754:AW754">
    <cfRule type="expression" dxfId="774" priority="769">
      <formula>AW760=""</formula>
    </cfRule>
    <cfRule type="expression" dxfId="773" priority="770">
      <formula>AW760=6</formula>
    </cfRule>
    <cfRule type="expression" dxfId="772" priority="771">
      <formula>AW760=5</formula>
    </cfRule>
    <cfRule type="expression" dxfId="771" priority="772">
      <formula>AW760=4</formula>
    </cfRule>
    <cfRule type="expression" dxfId="770" priority="773">
      <formula>AW760=3</formula>
    </cfRule>
    <cfRule type="expression" dxfId="769" priority="774">
      <formula>AW760=2</formula>
    </cfRule>
    <cfRule type="expression" dxfId="768" priority="775">
      <formula>AW760=1</formula>
    </cfRule>
  </conditionalFormatting>
  <conditionalFormatting sqref="AM755:AO755">
    <cfRule type="expression" dxfId="767" priority="768">
      <formula>AW761=""</formula>
    </cfRule>
  </conditionalFormatting>
  <conditionalFormatting sqref="AM756:AN756">
    <cfRule type="expression" dxfId="766" priority="767">
      <formula>AW761=""</formula>
    </cfRule>
  </conditionalFormatting>
  <conditionalFormatting sqref="AO756">
    <cfRule type="expression" dxfId="765" priority="766">
      <formula>AW761=""</formula>
    </cfRule>
  </conditionalFormatting>
  <conditionalFormatting sqref="AP755:AV755">
    <cfRule type="expression" dxfId="764" priority="765">
      <formula>AW761=""</formula>
    </cfRule>
  </conditionalFormatting>
  <conditionalFormatting sqref="AW755:AW758">
    <cfRule type="expression" dxfId="763" priority="764">
      <formula>AW761=""</formula>
    </cfRule>
  </conditionalFormatting>
  <conditionalFormatting sqref="AM757:AP757">
    <cfRule type="expression" dxfId="762" priority="763">
      <formula>AW761=""</formula>
    </cfRule>
  </conditionalFormatting>
  <conditionalFormatting sqref="AQ757">
    <cfRule type="expression" dxfId="761" priority="762">
      <formula>AW761=""</formula>
    </cfRule>
  </conditionalFormatting>
  <conditionalFormatting sqref="AM758:AP758">
    <cfRule type="expression" dxfId="760" priority="761">
      <formula>AW761=""</formula>
    </cfRule>
  </conditionalFormatting>
  <conditionalFormatting sqref="AQ758">
    <cfRule type="expression" dxfId="759" priority="760">
      <formula>AW761=""</formula>
    </cfRule>
  </conditionalFormatting>
  <conditionalFormatting sqref="AM759:AQ759">
    <cfRule type="expression" dxfId="758" priority="759">
      <formula>AW761=""</formula>
    </cfRule>
  </conditionalFormatting>
  <conditionalFormatting sqref="AW759">
    <cfRule type="expression" dxfId="757" priority="758">
      <formula>AW761=""</formula>
    </cfRule>
  </conditionalFormatting>
  <conditionalFormatting sqref="AM760:AO760">
    <cfRule type="expression" dxfId="756" priority="757">
      <formula>AW761=""</formula>
    </cfRule>
  </conditionalFormatting>
  <conditionalFormatting sqref="AW760">
    <cfRule type="expression" dxfId="755" priority="756">
      <formula>AW761=""</formula>
    </cfRule>
  </conditionalFormatting>
  <conditionalFormatting sqref="AM761:AO761">
    <cfRule type="expression" dxfId="754" priority="755">
      <formula>AW761=""</formula>
    </cfRule>
  </conditionalFormatting>
  <conditionalFormatting sqref="AW761">
    <cfRule type="expression" dxfId="753" priority="754">
      <formula>AW761=""</formula>
    </cfRule>
  </conditionalFormatting>
  <conditionalFormatting sqref="AM762:AO762">
    <cfRule type="expression" dxfId="752" priority="753">
      <formula>AW761=""</formula>
    </cfRule>
  </conditionalFormatting>
  <conditionalFormatting sqref="AW762">
    <cfRule type="expression" dxfId="751" priority="752">
      <formula>AW761=""</formula>
    </cfRule>
  </conditionalFormatting>
  <conditionalFormatting sqref="AP762:AV762">
    <cfRule type="expression" dxfId="750" priority="751">
      <formula>AW761=""</formula>
    </cfRule>
  </conditionalFormatting>
  <conditionalFormatting sqref="AY754:BI754">
    <cfRule type="expression" dxfId="749" priority="744">
      <formula>BI760=""</formula>
    </cfRule>
    <cfRule type="expression" dxfId="748" priority="745">
      <formula>BI760=6</formula>
    </cfRule>
    <cfRule type="expression" dxfId="747" priority="746">
      <formula>BI760=5</formula>
    </cfRule>
    <cfRule type="expression" dxfId="746" priority="747">
      <formula>BI760=4</formula>
    </cfRule>
    <cfRule type="expression" dxfId="745" priority="748">
      <formula>BI760=3</formula>
    </cfRule>
    <cfRule type="expression" dxfId="744" priority="749">
      <formula>BI760=2</formula>
    </cfRule>
    <cfRule type="expression" dxfId="743" priority="750">
      <formula>BI760=1</formula>
    </cfRule>
  </conditionalFormatting>
  <conditionalFormatting sqref="AY755:BA755">
    <cfRule type="expression" dxfId="742" priority="743">
      <formula>BI761=""</formula>
    </cfRule>
  </conditionalFormatting>
  <conditionalFormatting sqref="AY756:AZ756">
    <cfRule type="expression" dxfId="741" priority="742">
      <formula>BI761=""</formula>
    </cfRule>
  </conditionalFormatting>
  <conditionalFormatting sqref="BA756">
    <cfRule type="expression" dxfId="740" priority="741">
      <formula>BI761=""</formula>
    </cfRule>
  </conditionalFormatting>
  <conditionalFormatting sqref="BB755:BH755">
    <cfRule type="expression" dxfId="739" priority="740">
      <formula>BI761=""</formula>
    </cfRule>
  </conditionalFormatting>
  <conditionalFormatting sqref="BI755:BI758">
    <cfRule type="expression" dxfId="738" priority="739">
      <formula>BI761=""</formula>
    </cfRule>
  </conditionalFormatting>
  <conditionalFormatting sqref="AY757:BB757">
    <cfRule type="expression" dxfId="737" priority="738">
      <formula>BI761=""</formula>
    </cfRule>
  </conditionalFormatting>
  <conditionalFormatting sqref="BC757">
    <cfRule type="expression" dxfId="736" priority="737">
      <formula>BI761=""</formula>
    </cfRule>
  </conditionalFormatting>
  <conditionalFormatting sqref="AY758:BB758">
    <cfRule type="expression" dxfId="735" priority="736">
      <formula>BI761=""</formula>
    </cfRule>
  </conditionalFormatting>
  <conditionalFormatting sqref="BC758">
    <cfRule type="expression" dxfId="734" priority="735">
      <formula>BI761=""</formula>
    </cfRule>
  </conditionalFormatting>
  <conditionalFormatting sqref="AY759:BC759">
    <cfRule type="expression" dxfId="733" priority="734">
      <formula>BI761=""</formula>
    </cfRule>
  </conditionalFormatting>
  <conditionalFormatting sqref="BI759">
    <cfRule type="expression" dxfId="732" priority="733">
      <formula>BI761=""</formula>
    </cfRule>
  </conditionalFormatting>
  <conditionalFormatting sqref="AY760:BA760">
    <cfRule type="expression" dxfId="731" priority="732">
      <formula>BI761=""</formula>
    </cfRule>
  </conditionalFormatting>
  <conditionalFormatting sqref="BI760">
    <cfRule type="expression" dxfId="730" priority="731">
      <formula>BI761=""</formula>
    </cfRule>
  </conditionalFormatting>
  <conditionalFormatting sqref="AY761:BA761">
    <cfRule type="expression" dxfId="729" priority="730">
      <formula>BI761=""</formula>
    </cfRule>
  </conditionalFormatting>
  <conditionalFormatting sqref="BI761">
    <cfRule type="expression" dxfId="728" priority="729">
      <formula>BI761=""</formula>
    </cfRule>
  </conditionalFormatting>
  <conditionalFormatting sqref="AY762:BA762">
    <cfRule type="expression" dxfId="727" priority="728">
      <formula>BI761=""</formula>
    </cfRule>
  </conditionalFormatting>
  <conditionalFormatting sqref="BI762">
    <cfRule type="expression" dxfId="726" priority="727">
      <formula>BI761=""</formula>
    </cfRule>
  </conditionalFormatting>
  <conditionalFormatting sqref="BB762:BH762">
    <cfRule type="expression" dxfId="725" priority="726">
      <formula>BI761=""</formula>
    </cfRule>
  </conditionalFormatting>
  <conditionalFormatting sqref="O764:Y764">
    <cfRule type="expression" dxfId="724" priority="719">
      <formula>Y770=""</formula>
    </cfRule>
    <cfRule type="expression" dxfId="723" priority="720">
      <formula>Y770=6</formula>
    </cfRule>
    <cfRule type="expression" dxfId="722" priority="721">
      <formula>Y770=5</formula>
    </cfRule>
    <cfRule type="expression" dxfId="721" priority="722">
      <formula>Y770=4</formula>
    </cfRule>
    <cfRule type="expression" dxfId="720" priority="723">
      <formula>Y770=3</formula>
    </cfRule>
    <cfRule type="expression" dxfId="719" priority="724">
      <formula>Y770=2</formula>
    </cfRule>
    <cfRule type="expression" dxfId="718" priority="725">
      <formula>Y770=1</formula>
    </cfRule>
  </conditionalFormatting>
  <conditionalFormatting sqref="O765:Q765">
    <cfRule type="expression" dxfId="717" priority="718">
      <formula>Y771=""</formula>
    </cfRule>
  </conditionalFormatting>
  <conditionalFormatting sqref="O766:P766">
    <cfRule type="expression" dxfId="716" priority="717">
      <formula>Y771=""</formula>
    </cfRule>
  </conditionalFormatting>
  <conditionalFormatting sqref="Q766">
    <cfRule type="expression" dxfId="715" priority="716">
      <formula>Y771=""</formula>
    </cfRule>
  </conditionalFormatting>
  <conditionalFormatting sqref="R765:X765">
    <cfRule type="expression" dxfId="714" priority="715">
      <formula>Y771=""</formula>
    </cfRule>
  </conditionalFormatting>
  <conditionalFormatting sqref="Y765:Y768">
    <cfRule type="expression" dxfId="713" priority="714">
      <formula>Y771=""</formula>
    </cfRule>
  </conditionalFormatting>
  <conditionalFormatting sqref="O767:R767">
    <cfRule type="expression" dxfId="712" priority="713">
      <formula>Y771=""</formula>
    </cfRule>
  </conditionalFormatting>
  <conditionalFormatting sqref="S767">
    <cfRule type="expression" dxfId="711" priority="712">
      <formula>Y771=""</formula>
    </cfRule>
  </conditionalFormatting>
  <conditionalFormatting sqref="O768:R768">
    <cfRule type="expression" dxfId="710" priority="711">
      <formula>Y771=""</formula>
    </cfRule>
  </conditionalFormatting>
  <conditionalFormatting sqref="S768">
    <cfRule type="expression" dxfId="709" priority="710">
      <formula>Y771=""</formula>
    </cfRule>
  </conditionalFormatting>
  <conditionalFormatting sqref="O769:S769">
    <cfRule type="expression" dxfId="708" priority="709">
      <formula>Y771=""</formula>
    </cfRule>
  </conditionalFormatting>
  <conditionalFormatting sqref="Y769">
    <cfRule type="expression" dxfId="707" priority="708">
      <formula>Y771=""</formula>
    </cfRule>
  </conditionalFormatting>
  <conditionalFormatting sqref="O770:Q770">
    <cfRule type="expression" dxfId="706" priority="707">
      <formula>Y771=""</formula>
    </cfRule>
  </conditionalFormatting>
  <conditionalFormatting sqref="Y770">
    <cfRule type="expression" dxfId="705" priority="706">
      <formula>Y771=""</formula>
    </cfRule>
  </conditionalFormatting>
  <conditionalFormatting sqref="O771:Q771">
    <cfRule type="expression" dxfId="704" priority="705">
      <formula>Y771=""</formula>
    </cfRule>
  </conditionalFormatting>
  <conditionalFormatting sqref="Y771">
    <cfRule type="expression" dxfId="703" priority="704">
      <formula>Y771=""</formula>
    </cfRule>
  </conditionalFormatting>
  <conditionalFormatting sqref="O772:Q772">
    <cfRule type="expression" dxfId="702" priority="703">
      <formula>Y771=""</formula>
    </cfRule>
  </conditionalFormatting>
  <conditionalFormatting sqref="Y772">
    <cfRule type="expression" dxfId="701" priority="702">
      <formula>Y771=""</formula>
    </cfRule>
  </conditionalFormatting>
  <conditionalFormatting sqref="R772:X772">
    <cfRule type="expression" dxfId="700" priority="701">
      <formula>Y771=""</formula>
    </cfRule>
  </conditionalFormatting>
  <conditionalFormatting sqref="AA764:AK764">
    <cfRule type="expression" dxfId="699" priority="694">
      <formula>AK770=""</formula>
    </cfRule>
    <cfRule type="expression" dxfId="698" priority="695">
      <formula>AK770=6</formula>
    </cfRule>
    <cfRule type="expression" dxfId="697" priority="696">
      <formula>AK770=5</formula>
    </cfRule>
    <cfRule type="expression" dxfId="696" priority="697">
      <formula>AK770=4</formula>
    </cfRule>
    <cfRule type="expression" dxfId="695" priority="698">
      <formula>AK770=3</formula>
    </cfRule>
    <cfRule type="expression" dxfId="694" priority="699">
      <formula>AK770=2</formula>
    </cfRule>
    <cfRule type="expression" dxfId="693" priority="700">
      <formula>AK770=1</formula>
    </cfRule>
  </conditionalFormatting>
  <conditionalFormatting sqref="AA765:AC765">
    <cfRule type="expression" dxfId="692" priority="693">
      <formula>AK771=""</formula>
    </cfRule>
  </conditionalFormatting>
  <conditionalFormatting sqref="AA766:AB766">
    <cfRule type="expression" dxfId="691" priority="692">
      <formula>AK771=""</formula>
    </cfRule>
  </conditionalFormatting>
  <conditionalFormatting sqref="AC766">
    <cfRule type="expression" dxfId="690" priority="691">
      <formula>AK771=""</formula>
    </cfRule>
  </conditionalFormatting>
  <conditionalFormatting sqref="AD765:AJ765">
    <cfRule type="expression" dxfId="689" priority="690">
      <formula>AK771=""</formula>
    </cfRule>
  </conditionalFormatting>
  <conditionalFormatting sqref="AK765:AK768">
    <cfRule type="expression" dxfId="688" priority="689">
      <formula>AK771=""</formula>
    </cfRule>
  </conditionalFormatting>
  <conditionalFormatting sqref="AA767:AD767">
    <cfRule type="expression" dxfId="687" priority="688">
      <formula>AK771=""</formula>
    </cfRule>
  </conditionalFormatting>
  <conditionalFormatting sqref="AE767">
    <cfRule type="expression" dxfId="686" priority="687">
      <formula>AK771=""</formula>
    </cfRule>
  </conditionalFormatting>
  <conditionalFormatting sqref="AA768:AD768">
    <cfRule type="expression" dxfId="685" priority="686">
      <formula>AK771=""</formula>
    </cfRule>
  </conditionalFormatting>
  <conditionalFormatting sqref="AE768">
    <cfRule type="expression" dxfId="684" priority="685">
      <formula>AK771=""</formula>
    </cfRule>
  </conditionalFormatting>
  <conditionalFormatting sqref="AA769:AE769">
    <cfRule type="expression" dxfId="683" priority="684">
      <formula>AK771=""</formula>
    </cfRule>
  </conditionalFormatting>
  <conditionalFormatting sqref="AK769">
    <cfRule type="expression" dxfId="682" priority="683">
      <formula>AK771=""</formula>
    </cfRule>
  </conditionalFormatting>
  <conditionalFormatting sqref="AA770:AC770">
    <cfRule type="expression" dxfId="681" priority="682">
      <formula>AK771=""</formula>
    </cfRule>
  </conditionalFormatting>
  <conditionalFormatting sqref="AK770">
    <cfRule type="expression" dxfId="680" priority="681">
      <formula>AK771=""</formula>
    </cfRule>
  </conditionalFormatting>
  <conditionalFormatting sqref="AA771:AC771">
    <cfRule type="expression" dxfId="679" priority="680">
      <formula>AK771=""</formula>
    </cfRule>
  </conditionalFormatting>
  <conditionalFormatting sqref="AK771">
    <cfRule type="expression" dxfId="678" priority="679">
      <formula>AK771=""</formula>
    </cfRule>
  </conditionalFormatting>
  <conditionalFormatting sqref="AA772:AC772">
    <cfRule type="expression" dxfId="677" priority="678">
      <formula>AK771=""</formula>
    </cfRule>
  </conditionalFormatting>
  <conditionalFormatting sqref="AK772">
    <cfRule type="expression" dxfId="676" priority="677">
      <formula>AK771=""</formula>
    </cfRule>
  </conditionalFormatting>
  <conditionalFormatting sqref="AD772:AJ772">
    <cfRule type="expression" dxfId="675" priority="676">
      <formula>AK771=""</formula>
    </cfRule>
  </conditionalFormatting>
  <conditionalFormatting sqref="AM764:AW764">
    <cfRule type="expression" dxfId="674" priority="669">
      <formula>AW770=""</formula>
    </cfRule>
    <cfRule type="expression" dxfId="673" priority="670">
      <formula>AW770=6</formula>
    </cfRule>
    <cfRule type="expression" dxfId="672" priority="671">
      <formula>AW770=5</formula>
    </cfRule>
    <cfRule type="expression" dxfId="671" priority="672">
      <formula>AW770=4</formula>
    </cfRule>
    <cfRule type="expression" dxfId="670" priority="673">
      <formula>AW770=3</formula>
    </cfRule>
    <cfRule type="expression" dxfId="669" priority="674">
      <formula>AW770=2</formula>
    </cfRule>
    <cfRule type="expression" dxfId="668" priority="675">
      <formula>AW770=1</formula>
    </cfRule>
  </conditionalFormatting>
  <conditionalFormatting sqref="AM765:AO765">
    <cfRule type="expression" dxfId="667" priority="668">
      <formula>AW771=""</formula>
    </cfRule>
  </conditionalFormatting>
  <conditionalFormatting sqref="AM766:AN766">
    <cfRule type="expression" dxfId="666" priority="667">
      <formula>AW771=""</formula>
    </cfRule>
  </conditionalFormatting>
  <conditionalFormatting sqref="AO766">
    <cfRule type="expression" dxfId="665" priority="666">
      <formula>AW771=""</formula>
    </cfRule>
  </conditionalFormatting>
  <conditionalFormatting sqref="AP765:AV765">
    <cfRule type="expression" dxfId="664" priority="665">
      <formula>AW771=""</formula>
    </cfRule>
  </conditionalFormatting>
  <conditionalFormatting sqref="AW765:AW768">
    <cfRule type="expression" dxfId="663" priority="664">
      <formula>AW771=""</formula>
    </cfRule>
  </conditionalFormatting>
  <conditionalFormatting sqref="AM767:AP767">
    <cfRule type="expression" dxfId="662" priority="663">
      <formula>AW771=""</formula>
    </cfRule>
  </conditionalFormatting>
  <conditionalFormatting sqref="AQ767">
    <cfRule type="expression" dxfId="661" priority="662">
      <formula>AW771=""</formula>
    </cfRule>
  </conditionalFormatting>
  <conditionalFormatting sqref="AM768:AP768">
    <cfRule type="expression" dxfId="660" priority="661">
      <formula>AW771=""</formula>
    </cfRule>
  </conditionalFormatting>
  <conditionalFormatting sqref="AQ768">
    <cfRule type="expression" dxfId="659" priority="660">
      <formula>AW771=""</formula>
    </cfRule>
  </conditionalFormatting>
  <conditionalFormatting sqref="AM769:AQ769">
    <cfRule type="expression" dxfId="658" priority="659">
      <formula>AW771=""</formula>
    </cfRule>
  </conditionalFormatting>
  <conditionalFormatting sqref="AW769">
    <cfRule type="expression" dxfId="657" priority="658">
      <formula>AW771=""</formula>
    </cfRule>
  </conditionalFormatting>
  <conditionalFormatting sqref="AM770:AO770">
    <cfRule type="expression" dxfId="656" priority="657">
      <formula>AW771=""</formula>
    </cfRule>
  </conditionalFormatting>
  <conditionalFormatting sqref="AW770">
    <cfRule type="expression" dxfId="655" priority="656">
      <formula>AW771=""</formula>
    </cfRule>
  </conditionalFormatting>
  <conditionalFormatting sqref="AM771:AO771">
    <cfRule type="expression" dxfId="654" priority="655">
      <formula>AW771=""</formula>
    </cfRule>
  </conditionalFormatting>
  <conditionalFormatting sqref="AW771">
    <cfRule type="expression" dxfId="653" priority="654">
      <formula>AW771=""</formula>
    </cfRule>
  </conditionalFormatting>
  <conditionalFormatting sqref="AM772:AO772">
    <cfRule type="expression" dxfId="652" priority="653">
      <formula>AW771=""</formula>
    </cfRule>
  </conditionalFormatting>
  <conditionalFormatting sqref="AW772">
    <cfRule type="expression" dxfId="651" priority="652">
      <formula>AW771=""</formula>
    </cfRule>
  </conditionalFormatting>
  <conditionalFormatting sqref="AP772:AV772">
    <cfRule type="expression" dxfId="650" priority="651">
      <formula>AW771=""</formula>
    </cfRule>
  </conditionalFormatting>
  <conditionalFormatting sqref="AY764:BI764">
    <cfRule type="expression" dxfId="649" priority="644">
      <formula>BI770=""</formula>
    </cfRule>
    <cfRule type="expression" dxfId="648" priority="645">
      <formula>BI770=6</formula>
    </cfRule>
    <cfRule type="expression" dxfId="647" priority="646">
      <formula>BI770=5</formula>
    </cfRule>
    <cfRule type="expression" dxfId="646" priority="647">
      <formula>BI770=4</formula>
    </cfRule>
    <cfRule type="expression" dxfId="645" priority="648">
      <formula>BI770=3</formula>
    </cfRule>
    <cfRule type="expression" dxfId="644" priority="649">
      <formula>BI770=2</formula>
    </cfRule>
    <cfRule type="expression" dxfId="643" priority="650">
      <formula>BI770=1</formula>
    </cfRule>
  </conditionalFormatting>
  <conditionalFormatting sqref="AY765:BA765">
    <cfRule type="expression" dxfId="642" priority="643">
      <formula>BI771=""</formula>
    </cfRule>
  </conditionalFormatting>
  <conditionalFormatting sqref="AY766:AZ766">
    <cfRule type="expression" dxfId="641" priority="642">
      <formula>BI771=""</formula>
    </cfRule>
  </conditionalFormatting>
  <conditionalFormatting sqref="BA766">
    <cfRule type="expression" dxfId="640" priority="641">
      <formula>BI771=""</formula>
    </cfRule>
  </conditionalFormatting>
  <conditionalFormatting sqref="BB765:BH765">
    <cfRule type="expression" dxfId="639" priority="640">
      <formula>BI771=""</formula>
    </cfRule>
  </conditionalFormatting>
  <conditionalFormatting sqref="BI765:BI768">
    <cfRule type="expression" dxfId="638" priority="639">
      <formula>BI771=""</formula>
    </cfRule>
  </conditionalFormatting>
  <conditionalFormatting sqref="AY767:BB767">
    <cfRule type="expression" dxfId="637" priority="638">
      <formula>BI771=""</formula>
    </cfRule>
  </conditionalFormatting>
  <conditionalFormatting sqref="BC767">
    <cfRule type="expression" dxfId="636" priority="637">
      <formula>BI771=""</formula>
    </cfRule>
  </conditionalFormatting>
  <conditionalFormatting sqref="AY768:BB768">
    <cfRule type="expression" dxfId="635" priority="636">
      <formula>BI771=""</formula>
    </cfRule>
  </conditionalFormatting>
  <conditionalFormatting sqref="BC768">
    <cfRule type="expression" dxfId="634" priority="635">
      <formula>BI771=""</formula>
    </cfRule>
  </conditionalFormatting>
  <conditionalFormatting sqref="AY769:BC769">
    <cfRule type="expression" dxfId="633" priority="634">
      <formula>BI771=""</formula>
    </cfRule>
  </conditionalFormatting>
  <conditionalFormatting sqref="BI769">
    <cfRule type="expression" dxfId="632" priority="633">
      <formula>BI771=""</formula>
    </cfRule>
  </conditionalFormatting>
  <conditionalFormatting sqref="AY770:BA770">
    <cfRule type="expression" dxfId="631" priority="632">
      <formula>BI771=""</formula>
    </cfRule>
  </conditionalFormatting>
  <conditionalFormatting sqref="BI770">
    <cfRule type="expression" dxfId="630" priority="631">
      <formula>BI771=""</formula>
    </cfRule>
  </conditionalFormatting>
  <conditionalFormatting sqref="AY771:BA771">
    <cfRule type="expression" dxfId="629" priority="630">
      <formula>BI771=""</formula>
    </cfRule>
  </conditionalFormatting>
  <conditionalFormatting sqref="BI771">
    <cfRule type="expression" dxfId="628" priority="629">
      <formula>BI771=""</formula>
    </cfRule>
  </conditionalFormatting>
  <conditionalFormatting sqref="AY772:BA772">
    <cfRule type="expression" dxfId="627" priority="628">
      <formula>BI771=""</formula>
    </cfRule>
  </conditionalFormatting>
  <conditionalFormatting sqref="BI772">
    <cfRule type="expression" dxfId="626" priority="627">
      <formula>BI771=""</formula>
    </cfRule>
  </conditionalFormatting>
  <conditionalFormatting sqref="BB772:BH772">
    <cfRule type="expression" dxfId="625" priority="626">
      <formula>BI771=""</formula>
    </cfRule>
  </conditionalFormatting>
  <conditionalFormatting sqref="O774:Y774">
    <cfRule type="expression" dxfId="624" priority="619">
      <formula>Y780=""</formula>
    </cfRule>
    <cfRule type="expression" dxfId="623" priority="620">
      <formula>Y780=6</formula>
    </cfRule>
    <cfRule type="expression" dxfId="622" priority="621">
      <formula>Y780=5</formula>
    </cfRule>
    <cfRule type="expression" dxfId="621" priority="622">
      <formula>Y780=4</formula>
    </cfRule>
    <cfRule type="expression" dxfId="620" priority="623">
      <formula>Y780=3</formula>
    </cfRule>
    <cfRule type="expression" dxfId="619" priority="624">
      <formula>Y780=2</formula>
    </cfRule>
    <cfRule type="expression" dxfId="618" priority="625">
      <formula>Y780=1</formula>
    </cfRule>
  </conditionalFormatting>
  <conditionalFormatting sqref="O775:Q775">
    <cfRule type="expression" dxfId="617" priority="618">
      <formula>Y781=""</formula>
    </cfRule>
  </conditionalFormatting>
  <conditionalFormatting sqref="O776:P776">
    <cfRule type="expression" dxfId="616" priority="617">
      <formula>Y781=""</formula>
    </cfRule>
  </conditionalFormatting>
  <conditionalFormatting sqref="Q776">
    <cfRule type="expression" dxfId="615" priority="616">
      <formula>Y781=""</formula>
    </cfRule>
  </conditionalFormatting>
  <conditionalFormatting sqref="R775:X775">
    <cfRule type="expression" dxfId="614" priority="615">
      <formula>Y781=""</formula>
    </cfRule>
  </conditionalFormatting>
  <conditionalFormatting sqref="Y775:Y778">
    <cfRule type="expression" dxfId="613" priority="614">
      <formula>Y781=""</formula>
    </cfRule>
  </conditionalFormatting>
  <conditionalFormatting sqref="O777:R777">
    <cfRule type="expression" dxfId="612" priority="613">
      <formula>Y781=""</formula>
    </cfRule>
  </conditionalFormatting>
  <conditionalFormatting sqref="S777">
    <cfRule type="expression" dxfId="611" priority="612">
      <formula>Y781=""</formula>
    </cfRule>
  </conditionalFormatting>
  <conditionalFormatting sqref="O778:R778">
    <cfRule type="expression" dxfId="610" priority="611">
      <formula>Y781=""</formula>
    </cfRule>
  </conditionalFormatting>
  <conditionalFormatting sqref="S778">
    <cfRule type="expression" dxfId="609" priority="610">
      <formula>Y781=""</formula>
    </cfRule>
  </conditionalFormatting>
  <conditionalFormatting sqref="O779:S779">
    <cfRule type="expression" dxfId="608" priority="609">
      <formula>Y781=""</formula>
    </cfRule>
  </conditionalFormatting>
  <conditionalFormatting sqref="Y779">
    <cfRule type="expression" dxfId="607" priority="608">
      <formula>Y781=""</formula>
    </cfRule>
  </conditionalFormatting>
  <conditionalFormatting sqref="O780:Q780">
    <cfRule type="expression" dxfId="606" priority="607">
      <formula>Y781=""</formula>
    </cfRule>
  </conditionalFormatting>
  <conditionalFormatting sqref="Y780">
    <cfRule type="expression" dxfId="605" priority="606">
      <formula>Y781=""</formula>
    </cfRule>
  </conditionalFormatting>
  <conditionalFormatting sqref="O781:Q781">
    <cfRule type="expression" dxfId="604" priority="605">
      <formula>Y781=""</formula>
    </cfRule>
  </conditionalFormatting>
  <conditionalFormatting sqref="Y781">
    <cfRule type="expression" dxfId="603" priority="604">
      <formula>Y781=""</formula>
    </cfRule>
  </conditionalFormatting>
  <conditionalFormatting sqref="O782:Q782">
    <cfRule type="expression" dxfId="602" priority="603">
      <formula>Y781=""</formula>
    </cfRule>
  </conditionalFormatting>
  <conditionalFormatting sqref="Y782">
    <cfRule type="expression" dxfId="601" priority="602">
      <formula>Y781=""</formula>
    </cfRule>
  </conditionalFormatting>
  <conditionalFormatting sqref="R782:X782">
    <cfRule type="expression" dxfId="600" priority="601">
      <formula>Y781=""</formula>
    </cfRule>
  </conditionalFormatting>
  <conditionalFormatting sqref="AA774:AK774">
    <cfRule type="expression" dxfId="599" priority="594">
      <formula>AK780=""</formula>
    </cfRule>
    <cfRule type="expression" dxfId="598" priority="595">
      <formula>AK780=6</formula>
    </cfRule>
    <cfRule type="expression" dxfId="597" priority="596">
      <formula>AK780=5</formula>
    </cfRule>
    <cfRule type="expression" dxfId="596" priority="597">
      <formula>AK780=4</formula>
    </cfRule>
    <cfRule type="expression" dxfId="595" priority="598">
      <formula>AK780=3</formula>
    </cfRule>
    <cfRule type="expression" dxfId="594" priority="599">
      <formula>AK780=2</formula>
    </cfRule>
    <cfRule type="expression" dxfId="593" priority="600">
      <formula>AK780=1</formula>
    </cfRule>
  </conditionalFormatting>
  <conditionalFormatting sqref="AA775:AC775">
    <cfRule type="expression" dxfId="592" priority="593">
      <formula>AK781=""</formula>
    </cfRule>
  </conditionalFormatting>
  <conditionalFormatting sqref="AA776:AB776">
    <cfRule type="expression" dxfId="591" priority="592">
      <formula>AK781=""</formula>
    </cfRule>
  </conditionalFormatting>
  <conditionalFormatting sqref="AC776">
    <cfRule type="expression" dxfId="590" priority="591">
      <formula>AK781=""</formula>
    </cfRule>
  </conditionalFormatting>
  <conditionalFormatting sqref="AD775:AJ775">
    <cfRule type="expression" dxfId="589" priority="590">
      <formula>AK781=""</formula>
    </cfRule>
  </conditionalFormatting>
  <conditionalFormatting sqref="AK775:AK778">
    <cfRule type="expression" dxfId="588" priority="589">
      <formula>AK781=""</formula>
    </cfRule>
  </conditionalFormatting>
  <conditionalFormatting sqref="AA777:AD777">
    <cfRule type="expression" dxfId="587" priority="588">
      <formula>AK781=""</formula>
    </cfRule>
  </conditionalFormatting>
  <conditionalFormatting sqref="AE777">
    <cfRule type="expression" dxfId="586" priority="587">
      <formula>AK781=""</formula>
    </cfRule>
  </conditionalFormatting>
  <conditionalFormatting sqref="AA778:AD778">
    <cfRule type="expression" dxfId="585" priority="586">
      <formula>AK781=""</formula>
    </cfRule>
  </conditionalFormatting>
  <conditionalFormatting sqref="AE778">
    <cfRule type="expression" dxfId="584" priority="585">
      <formula>AK781=""</formula>
    </cfRule>
  </conditionalFormatting>
  <conditionalFormatting sqref="AA779:AE779">
    <cfRule type="expression" dxfId="583" priority="584">
      <formula>AK781=""</formula>
    </cfRule>
  </conditionalFormatting>
  <conditionalFormatting sqref="AK779">
    <cfRule type="expression" dxfId="582" priority="583">
      <formula>AK781=""</formula>
    </cfRule>
  </conditionalFormatting>
  <conditionalFormatting sqref="AA780:AC780">
    <cfRule type="expression" dxfId="581" priority="582">
      <formula>AK781=""</formula>
    </cfRule>
  </conditionalFormatting>
  <conditionalFormatting sqref="AK780">
    <cfRule type="expression" dxfId="580" priority="581">
      <formula>AK781=""</formula>
    </cfRule>
  </conditionalFormatting>
  <conditionalFormatting sqref="AA781:AC781">
    <cfRule type="expression" dxfId="579" priority="580">
      <formula>AK781=""</formula>
    </cfRule>
  </conditionalFormatting>
  <conditionalFormatting sqref="AK781">
    <cfRule type="expression" dxfId="578" priority="579">
      <formula>AK781=""</formula>
    </cfRule>
  </conditionalFormatting>
  <conditionalFormatting sqref="AA782:AC782">
    <cfRule type="expression" dxfId="577" priority="578">
      <formula>AK781=""</formula>
    </cfRule>
  </conditionalFormatting>
  <conditionalFormatting sqref="AK782">
    <cfRule type="expression" dxfId="576" priority="577">
      <formula>AK781=""</formula>
    </cfRule>
  </conditionalFormatting>
  <conditionalFormatting sqref="AD782:AJ782">
    <cfRule type="expression" dxfId="575" priority="576">
      <formula>AK781=""</formula>
    </cfRule>
  </conditionalFormatting>
  <conditionalFormatting sqref="AM774:AW774">
    <cfRule type="expression" dxfId="574" priority="569">
      <formula>AW780=""</formula>
    </cfRule>
    <cfRule type="expression" dxfId="573" priority="570">
      <formula>AW780=6</formula>
    </cfRule>
    <cfRule type="expression" dxfId="572" priority="571">
      <formula>AW780=5</formula>
    </cfRule>
    <cfRule type="expression" dxfId="571" priority="572">
      <formula>AW780=4</formula>
    </cfRule>
    <cfRule type="expression" dxfId="570" priority="573">
      <formula>AW780=3</formula>
    </cfRule>
    <cfRule type="expression" dxfId="569" priority="574">
      <formula>AW780=2</formula>
    </cfRule>
    <cfRule type="expression" dxfId="568" priority="575">
      <formula>AW780=1</formula>
    </cfRule>
  </conditionalFormatting>
  <conditionalFormatting sqref="AM775:AO775">
    <cfRule type="expression" dxfId="567" priority="568">
      <formula>AW781=""</formula>
    </cfRule>
  </conditionalFormatting>
  <conditionalFormatting sqref="AM776:AN776">
    <cfRule type="expression" dxfId="566" priority="567">
      <formula>AW781=""</formula>
    </cfRule>
  </conditionalFormatting>
  <conditionalFormatting sqref="AO776">
    <cfRule type="expression" dxfId="565" priority="566">
      <formula>AW781=""</formula>
    </cfRule>
  </conditionalFormatting>
  <conditionalFormatting sqref="AP775:AV775">
    <cfRule type="expression" dxfId="564" priority="565">
      <formula>AW781=""</formula>
    </cfRule>
  </conditionalFormatting>
  <conditionalFormatting sqref="AW775:AW778">
    <cfRule type="expression" dxfId="563" priority="564">
      <formula>AW781=""</formula>
    </cfRule>
  </conditionalFormatting>
  <conditionalFormatting sqref="AM777:AP777">
    <cfRule type="expression" dxfId="562" priority="563">
      <formula>AW781=""</formula>
    </cfRule>
  </conditionalFormatting>
  <conditionalFormatting sqref="AQ777">
    <cfRule type="expression" dxfId="561" priority="562">
      <formula>AW781=""</formula>
    </cfRule>
  </conditionalFormatting>
  <conditionalFormatting sqref="AM778:AP778">
    <cfRule type="expression" dxfId="560" priority="561">
      <formula>AW781=""</formula>
    </cfRule>
  </conditionalFormatting>
  <conditionalFormatting sqref="AQ778">
    <cfRule type="expression" dxfId="559" priority="560">
      <formula>AW781=""</formula>
    </cfRule>
  </conditionalFormatting>
  <conditionalFormatting sqref="AM779:AQ779">
    <cfRule type="expression" dxfId="558" priority="559">
      <formula>AW781=""</formula>
    </cfRule>
  </conditionalFormatting>
  <conditionalFormatting sqref="AW779">
    <cfRule type="expression" dxfId="557" priority="558">
      <formula>AW781=""</formula>
    </cfRule>
  </conditionalFormatting>
  <conditionalFormatting sqref="AM780:AO780">
    <cfRule type="expression" dxfId="556" priority="557">
      <formula>AW781=""</formula>
    </cfRule>
  </conditionalFormatting>
  <conditionalFormatting sqref="AW780">
    <cfRule type="expression" dxfId="555" priority="556">
      <formula>AW781=""</formula>
    </cfRule>
  </conditionalFormatting>
  <conditionalFormatting sqref="AM781:AO781">
    <cfRule type="expression" dxfId="554" priority="555">
      <formula>AW781=""</formula>
    </cfRule>
  </conditionalFormatting>
  <conditionalFormatting sqref="AW781">
    <cfRule type="expression" dxfId="553" priority="554">
      <formula>AW781=""</formula>
    </cfRule>
  </conditionalFormatting>
  <conditionalFormatting sqref="AM782:AO782">
    <cfRule type="expression" dxfId="552" priority="553">
      <formula>AW781=""</formula>
    </cfRule>
  </conditionalFormatting>
  <conditionalFormatting sqref="AW782">
    <cfRule type="expression" dxfId="551" priority="552">
      <formula>AW781=""</formula>
    </cfRule>
  </conditionalFormatting>
  <conditionalFormatting sqref="AP782:AV782">
    <cfRule type="expression" dxfId="550" priority="551">
      <formula>AW781=""</formula>
    </cfRule>
  </conditionalFormatting>
  <conditionalFormatting sqref="AY774:BI774">
    <cfRule type="expression" dxfId="549" priority="544">
      <formula>BI780=""</formula>
    </cfRule>
    <cfRule type="expression" dxfId="548" priority="545">
      <formula>BI780=6</formula>
    </cfRule>
    <cfRule type="expression" dxfId="547" priority="546">
      <formula>BI780=5</formula>
    </cfRule>
    <cfRule type="expression" dxfId="546" priority="547">
      <formula>BI780=4</formula>
    </cfRule>
    <cfRule type="expression" dxfId="545" priority="548">
      <formula>BI780=3</formula>
    </cfRule>
    <cfRule type="expression" dxfId="544" priority="549">
      <formula>BI780=2</formula>
    </cfRule>
    <cfRule type="expression" dxfId="543" priority="550">
      <formula>BI780=1</formula>
    </cfRule>
  </conditionalFormatting>
  <conditionalFormatting sqref="AY775:BA775">
    <cfRule type="expression" dxfId="542" priority="543">
      <formula>BI781=""</formula>
    </cfRule>
  </conditionalFormatting>
  <conditionalFormatting sqref="AY776:AZ776">
    <cfRule type="expression" dxfId="541" priority="542">
      <formula>BI781=""</formula>
    </cfRule>
  </conditionalFormatting>
  <conditionalFormatting sqref="BA776">
    <cfRule type="expression" dxfId="540" priority="541">
      <formula>BI781=""</formula>
    </cfRule>
  </conditionalFormatting>
  <conditionalFormatting sqref="BB775:BH775">
    <cfRule type="expression" dxfId="539" priority="540">
      <formula>BI781=""</formula>
    </cfRule>
  </conditionalFormatting>
  <conditionalFormatting sqref="BI775:BI778">
    <cfRule type="expression" dxfId="538" priority="539">
      <formula>BI781=""</formula>
    </cfRule>
  </conditionalFormatting>
  <conditionalFormatting sqref="AY777:BB777">
    <cfRule type="expression" dxfId="537" priority="538">
      <formula>BI781=""</formula>
    </cfRule>
  </conditionalFormatting>
  <conditionalFormatting sqref="BC777">
    <cfRule type="expression" dxfId="536" priority="537">
      <formula>BI781=""</formula>
    </cfRule>
  </conditionalFormatting>
  <conditionalFormatting sqref="AY778:BB778">
    <cfRule type="expression" dxfId="535" priority="536">
      <formula>BI781=""</formula>
    </cfRule>
  </conditionalFormatting>
  <conditionalFormatting sqref="BC778">
    <cfRule type="expression" dxfId="534" priority="535">
      <formula>BI781=""</formula>
    </cfRule>
  </conditionalFormatting>
  <conditionalFormatting sqref="AY779:BC779">
    <cfRule type="expression" dxfId="533" priority="534">
      <formula>BI781=""</formula>
    </cfRule>
  </conditionalFormatting>
  <conditionalFormatting sqref="BI779">
    <cfRule type="expression" dxfId="532" priority="533">
      <formula>BI781=""</formula>
    </cfRule>
  </conditionalFormatting>
  <conditionalFormatting sqref="AY780:BA780">
    <cfRule type="expression" dxfId="531" priority="532">
      <formula>BI781=""</formula>
    </cfRule>
  </conditionalFormatting>
  <conditionalFormatting sqref="BI780">
    <cfRule type="expression" dxfId="530" priority="531">
      <formula>BI781=""</formula>
    </cfRule>
  </conditionalFormatting>
  <conditionalFormatting sqref="AY781:BA781">
    <cfRule type="expression" dxfId="529" priority="530">
      <formula>BI781=""</formula>
    </cfRule>
  </conditionalFormatting>
  <conditionalFormatting sqref="BI781">
    <cfRule type="expression" dxfId="528" priority="529">
      <formula>BI781=""</formula>
    </cfRule>
  </conditionalFormatting>
  <conditionalFormatting sqref="AY782:BA782">
    <cfRule type="expression" dxfId="527" priority="528">
      <formula>BI781=""</formula>
    </cfRule>
  </conditionalFormatting>
  <conditionalFormatting sqref="BI782">
    <cfRule type="expression" dxfId="526" priority="527">
      <formula>BI781=""</formula>
    </cfRule>
  </conditionalFormatting>
  <conditionalFormatting sqref="BB782:BH782">
    <cfRule type="expression" dxfId="525" priority="526">
      <formula>BI781=""</formula>
    </cfRule>
  </conditionalFormatting>
  <conditionalFormatting sqref="C784:M784">
    <cfRule type="expression" dxfId="524" priority="519">
      <formula>M790=""</formula>
    </cfRule>
    <cfRule type="expression" dxfId="523" priority="520">
      <formula>M790=6</formula>
    </cfRule>
    <cfRule type="expression" dxfId="522" priority="521">
      <formula>M790=5</formula>
    </cfRule>
    <cfRule type="expression" dxfId="521" priority="522">
      <formula>M790=4</formula>
    </cfRule>
    <cfRule type="expression" dxfId="520" priority="523">
      <formula>M790=3</formula>
    </cfRule>
    <cfRule type="expression" dxfId="519" priority="524">
      <formula>M790=2</formula>
    </cfRule>
    <cfRule type="expression" dxfId="518" priority="525">
      <formula>M790=1</formula>
    </cfRule>
  </conditionalFormatting>
  <conditionalFormatting sqref="C785:E785">
    <cfRule type="expression" dxfId="517" priority="518">
      <formula>M791=""</formula>
    </cfRule>
  </conditionalFormatting>
  <conditionalFormatting sqref="C786:D786">
    <cfRule type="expression" dxfId="516" priority="517">
      <formula>M791=""</formula>
    </cfRule>
  </conditionalFormatting>
  <conditionalFormatting sqref="E786">
    <cfRule type="expression" dxfId="515" priority="516">
      <formula>M791=""</formula>
    </cfRule>
  </conditionalFormatting>
  <conditionalFormatting sqref="F785:L785">
    <cfRule type="expression" dxfId="514" priority="515">
      <formula>M791=""</formula>
    </cfRule>
  </conditionalFormatting>
  <conditionalFormatting sqref="M785:M788">
    <cfRule type="expression" dxfId="513" priority="514">
      <formula>M791=""</formula>
    </cfRule>
  </conditionalFormatting>
  <conditionalFormatting sqref="C787:F787">
    <cfRule type="expression" dxfId="512" priority="513">
      <formula>M791=""</formula>
    </cfRule>
  </conditionalFormatting>
  <conditionalFormatting sqref="G787">
    <cfRule type="expression" dxfId="511" priority="512">
      <formula>M791=""</formula>
    </cfRule>
  </conditionalFormatting>
  <conditionalFormatting sqref="C788:F788">
    <cfRule type="expression" dxfId="510" priority="511">
      <formula>M791=""</formula>
    </cfRule>
  </conditionalFormatting>
  <conditionalFormatting sqref="G788">
    <cfRule type="expression" dxfId="509" priority="510">
      <formula>M791=""</formula>
    </cfRule>
  </conditionalFormatting>
  <conditionalFormatting sqref="C789:G789">
    <cfRule type="expression" dxfId="508" priority="509">
      <formula>M791=""</formula>
    </cfRule>
  </conditionalFormatting>
  <conditionalFormatting sqref="M789">
    <cfRule type="expression" dxfId="507" priority="508">
      <formula>M791=""</formula>
    </cfRule>
  </conditionalFormatting>
  <conditionalFormatting sqref="C790:E790">
    <cfRule type="expression" dxfId="506" priority="507">
      <formula>M791=""</formula>
    </cfRule>
  </conditionalFormatting>
  <conditionalFormatting sqref="M790">
    <cfRule type="expression" dxfId="505" priority="506">
      <formula>M791=""</formula>
    </cfRule>
  </conditionalFormatting>
  <conditionalFormatting sqref="C791:E791">
    <cfRule type="expression" dxfId="504" priority="505">
      <formula>M791=""</formula>
    </cfRule>
  </conditionalFormatting>
  <conditionalFormatting sqref="M791">
    <cfRule type="expression" dxfId="503" priority="504">
      <formula>M791=""</formula>
    </cfRule>
  </conditionalFormatting>
  <conditionalFormatting sqref="C792:E792">
    <cfRule type="expression" dxfId="502" priority="503">
      <formula>M791=""</formula>
    </cfRule>
  </conditionalFormatting>
  <conditionalFormatting sqref="M792">
    <cfRule type="expression" dxfId="501" priority="502">
      <formula>M791=""</formula>
    </cfRule>
  </conditionalFormatting>
  <conditionalFormatting sqref="F792:L792">
    <cfRule type="expression" dxfId="500" priority="501">
      <formula>M791=""</formula>
    </cfRule>
  </conditionalFormatting>
  <conditionalFormatting sqref="O784:Y784">
    <cfRule type="expression" dxfId="499" priority="494">
      <formula>Y790=""</formula>
    </cfRule>
    <cfRule type="expression" dxfId="498" priority="495">
      <formula>Y790=6</formula>
    </cfRule>
    <cfRule type="expression" dxfId="497" priority="496">
      <formula>Y790=5</formula>
    </cfRule>
    <cfRule type="expression" dxfId="496" priority="497">
      <formula>Y790=4</formula>
    </cfRule>
    <cfRule type="expression" dxfId="495" priority="498">
      <formula>Y790=3</formula>
    </cfRule>
    <cfRule type="expression" dxfId="494" priority="499">
      <formula>Y790=2</formula>
    </cfRule>
    <cfRule type="expression" dxfId="493" priority="500">
      <formula>Y790=1</formula>
    </cfRule>
  </conditionalFormatting>
  <conditionalFormatting sqref="O785:Q785">
    <cfRule type="expression" dxfId="492" priority="493">
      <formula>Y791=""</formula>
    </cfRule>
  </conditionalFormatting>
  <conditionalFormatting sqref="O786:P786">
    <cfRule type="expression" dxfId="491" priority="492">
      <formula>Y791=""</formula>
    </cfRule>
  </conditionalFormatting>
  <conditionalFormatting sqref="Q786">
    <cfRule type="expression" dxfId="490" priority="491">
      <formula>Y791=""</formula>
    </cfRule>
  </conditionalFormatting>
  <conditionalFormatting sqref="R785:X785">
    <cfRule type="expression" dxfId="489" priority="490">
      <formula>Y791=""</formula>
    </cfRule>
  </conditionalFormatting>
  <conditionalFormatting sqref="Y785:Y788">
    <cfRule type="expression" dxfId="488" priority="489">
      <formula>Y791=""</formula>
    </cfRule>
  </conditionalFormatting>
  <conditionalFormatting sqref="O787:R787">
    <cfRule type="expression" dxfId="487" priority="488">
      <formula>Y791=""</formula>
    </cfRule>
  </conditionalFormatting>
  <conditionalFormatting sqref="S787">
    <cfRule type="expression" dxfId="486" priority="487">
      <formula>Y791=""</formula>
    </cfRule>
  </conditionalFormatting>
  <conditionalFormatting sqref="O788:R788">
    <cfRule type="expression" dxfId="485" priority="486">
      <formula>Y791=""</formula>
    </cfRule>
  </conditionalFormatting>
  <conditionalFormatting sqref="S788">
    <cfRule type="expression" dxfId="484" priority="485">
      <formula>Y791=""</formula>
    </cfRule>
  </conditionalFormatting>
  <conditionalFormatting sqref="O789:S789">
    <cfRule type="expression" dxfId="483" priority="484">
      <formula>Y791=""</formula>
    </cfRule>
  </conditionalFormatting>
  <conditionalFormatting sqref="Y789">
    <cfRule type="expression" dxfId="482" priority="483">
      <formula>Y791=""</formula>
    </cfRule>
  </conditionalFormatting>
  <conditionalFormatting sqref="O790:Q790">
    <cfRule type="expression" dxfId="481" priority="482">
      <formula>Y791=""</formula>
    </cfRule>
  </conditionalFormatting>
  <conditionalFormatting sqref="Y790">
    <cfRule type="expression" dxfId="480" priority="481">
      <formula>Y791=""</formula>
    </cfRule>
  </conditionalFormatting>
  <conditionalFormatting sqref="O791:Q791">
    <cfRule type="expression" dxfId="479" priority="480">
      <formula>Y791=""</formula>
    </cfRule>
  </conditionalFormatting>
  <conditionalFormatting sqref="Y791">
    <cfRule type="expression" dxfId="478" priority="479">
      <formula>Y791=""</formula>
    </cfRule>
  </conditionalFormatting>
  <conditionalFormatting sqref="O792:Q792">
    <cfRule type="expression" dxfId="477" priority="478">
      <formula>Y791=""</formula>
    </cfRule>
  </conditionalFormatting>
  <conditionalFormatting sqref="Y792">
    <cfRule type="expression" dxfId="476" priority="477">
      <formula>Y791=""</formula>
    </cfRule>
  </conditionalFormatting>
  <conditionalFormatting sqref="R792:X792">
    <cfRule type="expression" dxfId="475" priority="476">
      <formula>Y791=""</formula>
    </cfRule>
  </conditionalFormatting>
  <conditionalFormatting sqref="AA784:AK784">
    <cfRule type="expression" dxfId="474" priority="469">
      <formula>AK790=""</formula>
    </cfRule>
    <cfRule type="expression" dxfId="473" priority="470">
      <formula>AK790=6</formula>
    </cfRule>
    <cfRule type="expression" dxfId="472" priority="471">
      <formula>AK790=5</formula>
    </cfRule>
    <cfRule type="expression" dxfId="471" priority="472">
      <formula>AK790=4</formula>
    </cfRule>
    <cfRule type="expression" dxfId="470" priority="473">
      <formula>AK790=3</formula>
    </cfRule>
    <cfRule type="expression" dxfId="469" priority="474">
      <formula>AK790=2</formula>
    </cfRule>
    <cfRule type="expression" dxfId="468" priority="475">
      <formula>AK790=1</formula>
    </cfRule>
  </conditionalFormatting>
  <conditionalFormatting sqref="AA785:AC785">
    <cfRule type="expression" dxfId="467" priority="468">
      <formula>AK791=""</formula>
    </cfRule>
  </conditionalFormatting>
  <conditionalFormatting sqref="AA786:AB786">
    <cfRule type="expression" dxfId="466" priority="467">
      <formula>AK791=""</formula>
    </cfRule>
  </conditionalFormatting>
  <conditionalFormatting sqref="AC786">
    <cfRule type="expression" dxfId="465" priority="466">
      <formula>AK791=""</formula>
    </cfRule>
  </conditionalFormatting>
  <conditionalFormatting sqref="AD785:AJ785">
    <cfRule type="expression" dxfId="464" priority="465">
      <formula>AK791=""</formula>
    </cfRule>
  </conditionalFormatting>
  <conditionalFormatting sqref="AK785:AK788">
    <cfRule type="expression" dxfId="463" priority="464">
      <formula>AK791=""</formula>
    </cfRule>
  </conditionalFormatting>
  <conditionalFormatting sqref="AA787:AD787">
    <cfRule type="expression" dxfId="462" priority="463">
      <formula>AK791=""</formula>
    </cfRule>
  </conditionalFormatting>
  <conditionalFormatting sqref="AE787">
    <cfRule type="expression" dxfId="461" priority="462">
      <formula>AK791=""</formula>
    </cfRule>
  </conditionalFormatting>
  <conditionalFormatting sqref="AA788:AD788">
    <cfRule type="expression" dxfId="460" priority="461">
      <formula>AK791=""</formula>
    </cfRule>
  </conditionalFormatting>
  <conditionalFormatting sqref="AE788">
    <cfRule type="expression" dxfId="459" priority="460">
      <formula>AK791=""</formula>
    </cfRule>
  </conditionalFormatting>
  <conditionalFormatting sqref="AA789:AE789">
    <cfRule type="expression" dxfId="458" priority="459">
      <formula>AK791=""</formula>
    </cfRule>
  </conditionalFormatting>
  <conditionalFormatting sqref="AK789">
    <cfRule type="expression" dxfId="457" priority="458">
      <formula>AK791=""</formula>
    </cfRule>
  </conditionalFormatting>
  <conditionalFormatting sqref="AA790:AC790">
    <cfRule type="expression" dxfId="456" priority="457">
      <formula>AK791=""</formula>
    </cfRule>
  </conditionalFormatting>
  <conditionalFormatting sqref="AK790">
    <cfRule type="expression" dxfId="455" priority="456">
      <formula>AK791=""</formula>
    </cfRule>
  </conditionalFormatting>
  <conditionalFormatting sqref="AA791:AC791">
    <cfRule type="expression" dxfId="454" priority="455">
      <formula>AK791=""</formula>
    </cfRule>
  </conditionalFormatting>
  <conditionalFormatting sqref="AK791">
    <cfRule type="expression" dxfId="453" priority="454">
      <formula>AK791=""</formula>
    </cfRule>
  </conditionalFormatting>
  <conditionalFormatting sqref="AA792:AC792">
    <cfRule type="expression" dxfId="452" priority="453">
      <formula>AK791=""</formula>
    </cfRule>
  </conditionalFormatting>
  <conditionalFormatting sqref="AK792">
    <cfRule type="expression" dxfId="451" priority="452">
      <formula>AK791=""</formula>
    </cfRule>
  </conditionalFormatting>
  <conditionalFormatting sqref="AD792:AJ792">
    <cfRule type="expression" dxfId="450" priority="451">
      <formula>AK791=""</formula>
    </cfRule>
  </conditionalFormatting>
  <conditionalFormatting sqref="AM784:AW784">
    <cfRule type="expression" dxfId="449" priority="444">
      <formula>AW790=""</formula>
    </cfRule>
    <cfRule type="expression" dxfId="448" priority="445">
      <formula>AW790=6</formula>
    </cfRule>
    <cfRule type="expression" dxfId="447" priority="446">
      <formula>AW790=5</formula>
    </cfRule>
    <cfRule type="expression" dxfId="446" priority="447">
      <formula>AW790=4</formula>
    </cfRule>
    <cfRule type="expression" dxfId="445" priority="448">
      <formula>AW790=3</formula>
    </cfRule>
    <cfRule type="expression" dxfId="444" priority="449">
      <formula>AW790=2</formula>
    </cfRule>
    <cfRule type="expression" dxfId="443" priority="450">
      <formula>AW790=1</formula>
    </cfRule>
  </conditionalFormatting>
  <conditionalFormatting sqref="AM785:AO785">
    <cfRule type="expression" dxfId="442" priority="443">
      <formula>AW791=""</formula>
    </cfRule>
  </conditionalFormatting>
  <conditionalFormatting sqref="AM786:AN786">
    <cfRule type="expression" dxfId="441" priority="442">
      <formula>AW791=""</formula>
    </cfRule>
  </conditionalFormatting>
  <conditionalFormatting sqref="AO786">
    <cfRule type="expression" dxfId="440" priority="441">
      <formula>AW791=""</formula>
    </cfRule>
  </conditionalFormatting>
  <conditionalFormatting sqref="AP785:AV785">
    <cfRule type="expression" dxfId="439" priority="440">
      <formula>AW791=""</formula>
    </cfRule>
  </conditionalFormatting>
  <conditionalFormatting sqref="AW785:AW788">
    <cfRule type="expression" dxfId="438" priority="439">
      <formula>AW791=""</formula>
    </cfRule>
  </conditionalFormatting>
  <conditionalFormatting sqref="AM787:AP787">
    <cfRule type="expression" dxfId="437" priority="438">
      <formula>AW791=""</formula>
    </cfRule>
  </conditionalFormatting>
  <conditionalFormatting sqref="AQ787">
    <cfRule type="expression" dxfId="436" priority="437">
      <formula>AW791=""</formula>
    </cfRule>
  </conditionalFormatting>
  <conditionalFormatting sqref="AM788:AP788">
    <cfRule type="expression" dxfId="435" priority="436">
      <formula>AW791=""</formula>
    </cfRule>
  </conditionalFormatting>
  <conditionalFormatting sqref="AQ788">
    <cfRule type="expression" dxfId="434" priority="435">
      <formula>AW791=""</formula>
    </cfRule>
  </conditionalFormatting>
  <conditionalFormatting sqref="AM789:AQ789">
    <cfRule type="expression" dxfId="433" priority="434">
      <formula>AW791=""</formula>
    </cfRule>
  </conditionalFormatting>
  <conditionalFormatting sqref="AW789">
    <cfRule type="expression" dxfId="432" priority="433">
      <formula>AW791=""</formula>
    </cfRule>
  </conditionalFormatting>
  <conditionalFormatting sqref="AM790:AO790">
    <cfRule type="expression" dxfId="431" priority="432">
      <formula>AW791=""</formula>
    </cfRule>
  </conditionalFormatting>
  <conditionalFormatting sqref="AW790">
    <cfRule type="expression" dxfId="430" priority="431">
      <formula>AW791=""</formula>
    </cfRule>
  </conditionalFormatting>
  <conditionalFormatting sqref="AM791:AO791">
    <cfRule type="expression" dxfId="429" priority="430">
      <formula>AW791=""</formula>
    </cfRule>
  </conditionalFormatting>
  <conditionalFormatting sqref="AW791">
    <cfRule type="expression" dxfId="428" priority="429">
      <formula>AW791=""</formula>
    </cfRule>
  </conditionalFormatting>
  <conditionalFormatting sqref="AM792:AO792">
    <cfRule type="expression" dxfId="427" priority="428">
      <formula>AW791=""</formula>
    </cfRule>
  </conditionalFormatting>
  <conditionalFormatting sqref="AW792">
    <cfRule type="expression" dxfId="426" priority="427">
      <formula>AW791=""</formula>
    </cfRule>
  </conditionalFormatting>
  <conditionalFormatting sqref="AP792:AV792">
    <cfRule type="expression" dxfId="425" priority="426">
      <formula>AW791=""</formula>
    </cfRule>
  </conditionalFormatting>
  <conditionalFormatting sqref="AY784:BI784">
    <cfRule type="expression" dxfId="424" priority="419">
      <formula>BI790=""</formula>
    </cfRule>
    <cfRule type="expression" dxfId="423" priority="420">
      <formula>BI790=6</formula>
    </cfRule>
    <cfRule type="expression" dxfId="422" priority="421">
      <formula>BI790=5</formula>
    </cfRule>
    <cfRule type="expression" dxfId="421" priority="422">
      <formula>BI790=4</formula>
    </cfRule>
    <cfRule type="expression" dxfId="420" priority="423">
      <formula>BI790=3</formula>
    </cfRule>
    <cfRule type="expression" dxfId="419" priority="424">
      <formula>BI790=2</formula>
    </cfRule>
    <cfRule type="expression" dxfId="418" priority="425">
      <formula>BI790=1</formula>
    </cfRule>
  </conditionalFormatting>
  <conditionalFormatting sqref="AY785:BA785">
    <cfRule type="expression" dxfId="417" priority="418">
      <formula>BI791=""</formula>
    </cfRule>
  </conditionalFormatting>
  <conditionalFormatting sqref="AY786:AZ786">
    <cfRule type="expression" dxfId="416" priority="417">
      <formula>BI791=""</formula>
    </cfRule>
  </conditionalFormatting>
  <conditionalFormatting sqref="BA786">
    <cfRule type="expression" dxfId="415" priority="416">
      <formula>BI791=""</formula>
    </cfRule>
  </conditionalFormatting>
  <conditionalFormatting sqref="BB785:BH785">
    <cfRule type="expression" dxfId="414" priority="415">
      <formula>BI791=""</formula>
    </cfRule>
  </conditionalFormatting>
  <conditionalFormatting sqref="BI785:BI788">
    <cfRule type="expression" dxfId="413" priority="414">
      <formula>BI791=""</formula>
    </cfRule>
  </conditionalFormatting>
  <conditionalFormatting sqref="AY787:BB787">
    <cfRule type="expression" dxfId="412" priority="413">
      <formula>BI791=""</formula>
    </cfRule>
  </conditionalFormatting>
  <conditionalFormatting sqref="BC787">
    <cfRule type="expression" dxfId="411" priority="412">
      <formula>BI791=""</formula>
    </cfRule>
  </conditionalFormatting>
  <conditionalFormatting sqref="AY788:BB788">
    <cfRule type="expression" dxfId="410" priority="411">
      <formula>BI791=""</formula>
    </cfRule>
  </conditionalFormatting>
  <conditionalFormatting sqref="BC788">
    <cfRule type="expression" dxfId="409" priority="410">
      <formula>BI791=""</formula>
    </cfRule>
  </conditionalFormatting>
  <conditionalFormatting sqref="AY789:BC789">
    <cfRule type="expression" dxfId="408" priority="409">
      <formula>BI791=""</formula>
    </cfRule>
  </conditionalFormatting>
  <conditionalFormatting sqref="BI789">
    <cfRule type="expression" dxfId="407" priority="408">
      <formula>BI791=""</formula>
    </cfRule>
  </conditionalFormatting>
  <conditionalFormatting sqref="AY790:BA790">
    <cfRule type="expression" dxfId="406" priority="407">
      <formula>BI791=""</formula>
    </cfRule>
  </conditionalFormatting>
  <conditionalFormatting sqref="BI790">
    <cfRule type="expression" dxfId="405" priority="406">
      <formula>BI791=""</formula>
    </cfRule>
  </conditionalFormatting>
  <conditionalFormatting sqref="AY791:BA791">
    <cfRule type="expression" dxfId="404" priority="405">
      <formula>BI791=""</formula>
    </cfRule>
  </conditionalFormatting>
  <conditionalFormatting sqref="BI791">
    <cfRule type="expression" dxfId="403" priority="404">
      <formula>BI791=""</formula>
    </cfRule>
  </conditionalFormatting>
  <conditionalFormatting sqref="AY792:BA792">
    <cfRule type="expression" dxfId="402" priority="403">
      <formula>BI791=""</formula>
    </cfRule>
  </conditionalFormatting>
  <conditionalFormatting sqref="BI792">
    <cfRule type="expression" dxfId="401" priority="402">
      <formula>BI791=""</formula>
    </cfRule>
  </conditionalFormatting>
  <conditionalFormatting sqref="BB792:BH792">
    <cfRule type="expression" dxfId="400" priority="401">
      <formula>BI791=""</formula>
    </cfRule>
  </conditionalFormatting>
  <conditionalFormatting sqref="C794:M794">
    <cfRule type="expression" dxfId="399" priority="394">
      <formula>M800=""</formula>
    </cfRule>
    <cfRule type="expression" dxfId="398" priority="395">
      <formula>M800=6</formula>
    </cfRule>
    <cfRule type="expression" dxfId="397" priority="396">
      <formula>M800=5</formula>
    </cfRule>
    <cfRule type="expression" dxfId="396" priority="397">
      <formula>M800=4</formula>
    </cfRule>
    <cfRule type="expression" dxfId="395" priority="398">
      <formula>M800=3</formula>
    </cfRule>
    <cfRule type="expression" dxfId="394" priority="399">
      <formula>M800=2</formula>
    </cfRule>
    <cfRule type="expression" dxfId="393" priority="400">
      <formula>M800=1</formula>
    </cfRule>
  </conditionalFormatting>
  <conditionalFormatting sqref="C795:E795">
    <cfRule type="expression" dxfId="392" priority="393">
      <formula>M801=""</formula>
    </cfRule>
  </conditionalFormatting>
  <conditionalFormatting sqref="C796:D796">
    <cfRule type="expression" dxfId="391" priority="392">
      <formula>M801=""</formula>
    </cfRule>
  </conditionalFormatting>
  <conditionalFormatting sqref="E796">
    <cfRule type="expression" dxfId="390" priority="391">
      <formula>M801=""</formula>
    </cfRule>
  </conditionalFormatting>
  <conditionalFormatting sqref="F795:L795">
    <cfRule type="expression" dxfId="389" priority="390">
      <formula>M801=""</formula>
    </cfRule>
  </conditionalFormatting>
  <conditionalFormatting sqref="M795:M798">
    <cfRule type="expression" dxfId="388" priority="389">
      <formula>M801=""</formula>
    </cfRule>
  </conditionalFormatting>
  <conditionalFormatting sqref="C797:F797">
    <cfRule type="expression" dxfId="387" priority="388">
      <formula>M801=""</formula>
    </cfRule>
  </conditionalFormatting>
  <conditionalFormatting sqref="G797">
    <cfRule type="expression" dxfId="386" priority="387">
      <formula>M801=""</formula>
    </cfRule>
  </conditionalFormatting>
  <conditionalFormatting sqref="C798:F798">
    <cfRule type="expression" dxfId="385" priority="386">
      <formula>M801=""</formula>
    </cfRule>
  </conditionalFormatting>
  <conditionalFormatting sqref="G798">
    <cfRule type="expression" dxfId="384" priority="385">
      <formula>M801=""</formula>
    </cfRule>
  </conditionalFormatting>
  <conditionalFormatting sqref="C799:G799">
    <cfRule type="expression" dxfId="383" priority="384">
      <formula>M801=""</formula>
    </cfRule>
  </conditionalFormatting>
  <conditionalFormatting sqref="M799">
    <cfRule type="expression" dxfId="382" priority="383">
      <formula>M801=""</formula>
    </cfRule>
  </conditionalFormatting>
  <conditionalFormatting sqref="C800:E800">
    <cfRule type="expression" dxfId="381" priority="382">
      <formula>M801=""</formula>
    </cfRule>
  </conditionalFormatting>
  <conditionalFormatting sqref="M800">
    <cfRule type="expression" dxfId="380" priority="381">
      <formula>M801=""</formula>
    </cfRule>
  </conditionalFormatting>
  <conditionalFormatting sqref="C801:E801">
    <cfRule type="expression" dxfId="379" priority="380">
      <formula>M801=""</formula>
    </cfRule>
  </conditionalFormatting>
  <conditionalFormatting sqref="M801">
    <cfRule type="expression" dxfId="378" priority="379">
      <formula>M801=""</formula>
    </cfRule>
  </conditionalFormatting>
  <conditionalFormatting sqref="C802:E802">
    <cfRule type="expression" dxfId="377" priority="378">
      <formula>M801=""</formula>
    </cfRule>
  </conditionalFormatting>
  <conditionalFormatting sqref="M802">
    <cfRule type="expression" dxfId="376" priority="377">
      <formula>M801=""</formula>
    </cfRule>
  </conditionalFormatting>
  <conditionalFormatting sqref="F802:L802">
    <cfRule type="expression" dxfId="375" priority="376">
      <formula>M801=""</formula>
    </cfRule>
  </conditionalFormatting>
  <conditionalFormatting sqref="O794:Y794">
    <cfRule type="expression" dxfId="374" priority="369">
      <formula>Y800=""</formula>
    </cfRule>
    <cfRule type="expression" dxfId="373" priority="370">
      <formula>Y800=6</formula>
    </cfRule>
    <cfRule type="expression" dxfId="372" priority="371">
      <formula>Y800=5</formula>
    </cfRule>
    <cfRule type="expression" dxfId="371" priority="372">
      <formula>Y800=4</formula>
    </cfRule>
    <cfRule type="expression" dxfId="370" priority="373">
      <formula>Y800=3</formula>
    </cfRule>
    <cfRule type="expression" dxfId="369" priority="374">
      <formula>Y800=2</formula>
    </cfRule>
    <cfRule type="expression" dxfId="368" priority="375">
      <formula>Y800=1</formula>
    </cfRule>
  </conditionalFormatting>
  <conditionalFormatting sqref="O795:Q795">
    <cfRule type="expression" dxfId="367" priority="368">
      <formula>Y801=""</formula>
    </cfRule>
  </conditionalFormatting>
  <conditionalFormatting sqref="O796:P796">
    <cfRule type="expression" dxfId="366" priority="367">
      <formula>Y801=""</formula>
    </cfRule>
  </conditionalFormatting>
  <conditionalFormatting sqref="Q796">
    <cfRule type="expression" dxfId="365" priority="366">
      <formula>Y801=""</formula>
    </cfRule>
  </conditionalFormatting>
  <conditionalFormatting sqref="R795:X795">
    <cfRule type="expression" dxfId="364" priority="365">
      <formula>Y801=""</formula>
    </cfRule>
  </conditionalFormatting>
  <conditionalFormatting sqref="Y795:Y798">
    <cfRule type="expression" dxfId="363" priority="364">
      <formula>Y801=""</formula>
    </cfRule>
  </conditionalFormatting>
  <conditionalFormatting sqref="O797:R797">
    <cfRule type="expression" dxfId="362" priority="363">
      <formula>Y801=""</formula>
    </cfRule>
  </conditionalFormatting>
  <conditionalFormatting sqref="S797">
    <cfRule type="expression" dxfId="361" priority="362">
      <formula>Y801=""</formula>
    </cfRule>
  </conditionalFormatting>
  <conditionalFormatting sqref="O798:R798">
    <cfRule type="expression" dxfId="360" priority="361">
      <formula>Y801=""</formula>
    </cfRule>
  </conditionalFormatting>
  <conditionalFormatting sqref="S798">
    <cfRule type="expression" dxfId="359" priority="360">
      <formula>Y801=""</formula>
    </cfRule>
  </conditionalFormatting>
  <conditionalFormatting sqref="O799:S799">
    <cfRule type="expression" dxfId="358" priority="359">
      <formula>Y801=""</formula>
    </cfRule>
  </conditionalFormatting>
  <conditionalFormatting sqref="Y799">
    <cfRule type="expression" dxfId="357" priority="358">
      <formula>Y801=""</formula>
    </cfRule>
  </conditionalFormatting>
  <conditionalFormatting sqref="O800:Q800">
    <cfRule type="expression" dxfId="356" priority="357">
      <formula>Y801=""</formula>
    </cfRule>
  </conditionalFormatting>
  <conditionalFormatting sqref="Y800">
    <cfRule type="expression" dxfId="355" priority="356">
      <formula>Y801=""</formula>
    </cfRule>
  </conditionalFormatting>
  <conditionalFormatting sqref="O801:Q801">
    <cfRule type="expression" dxfId="354" priority="355">
      <formula>Y801=""</formula>
    </cfRule>
  </conditionalFormatting>
  <conditionalFormatting sqref="Y801">
    <cfRule type="expression" dxfId="353" priority="354">
      <formula>Y801=""</formula>
    </cfRule>
  </conditionalFormatting>
  <conditionalFormatting sqref="O802:Q802">
    <cfRule type="expression" dxfId="352" priority="353">
      <formula>Y801=""</formula>
    </cfRule>
  </conditionalFormatting>
  <conditionalFormatting sqref="Y802">
    <cfRule type="expression" dxfId="351" priority="352">
      <formula>Y801=""</formula>
    </cfRule>
  </conditionalFormatting>
  <conditionalFormatting sqref="R802:X802">
    <cfRule type="expression" dxfId="350" priority="351">
      <formula>Y801=""</formula>
    </cfRule>
  </conditionalFormatting>
  <conditionalFormatting sqref="AA794:AK794">
    <cfRule type="expression" dxfId="349" priority="344">
      <formula>AK800=""</formula>
    </cfRule>
    <cfRule type="expression" dxfId="348" priority="345">
      <formula>AK800=6</formula>
    </cfRule>
    <cfRule type="expression" dxfId="347" priority="346">
      <formula>AK800=5</formula>
    </cfRule>
    <cfRule type="expression" dxfId="346" priority="347">
      <formula>AK800=4</formula>
    </cfRule>
    <cfRule type="expression" dxfId="345" priority="348">
      <formula>AK800=3</formula>
    </cfRule>
    <cfRule type="expression" dxfId="344" priority="349">
      <formula>AK800=2</formula>
    </cfRule>
    <cfRule type="expression" dxfId="343" priority="350">
      <formula>AK800=1</formula>
    </cfRule>
  </conditionalFormatting>
  <conditionalFormatting sqref="AA795:AC795">
    <cfRule type="expression" dxfId="342" priority="343">
      <formula>AK801=""</formula>
    </cfRule>
  </conditionalFormatting>
  <conditionalFormatting sqref="AA796:AB796">
    <cfRule type="expression" dxfId="341" priority="342">
      <formula>AK801=""</formula>
    </cfRule>
  </conditionalFormatting>
  <conditionalFormatting sqref="AC796">
    <cfRule type="expression" dxfId="340" priority="341">
      <formula>AK801=""</formula>
    </cfRule>
  </conditionalFormatting>
  <conditionalFormatting sqref="AD795:AJ795">
    <cfRule type="expression" dxfId="339" priority="340">
      <formula>AK801=""</formula>
    </cfRule>
  </conditionalFormatting>
  <conditionalFormatting sqref="AK795:AK798">
    <cfRule type="expression" dxfId="338" priority="339">
      <formula>AK801=""</formula>
    </cfRule>
  </conditionalFormatting>
  <conditionalFormatting sqref="AA797:AD797">
    <cfRule type="expression" dxfId="337" priority="338">
      <formula>AK801=""</formula>
    </cfRule>
  </conditionalFormatting>
  <conditionalFormatting sqref="AE797">
    <cfRule type="expression" dxfId="336" priority="337">
      <formula>AK801=""</formula>
    </cfRule>
  </conditionalFormatting>
  <conditionalFormatting sqref="AA798:AD798">
    <cfRule type="expression" dxfId="335" priority="336">
      <formula>AK801=""</formula>
    </cfRule>
  </conditionalFormatting>
  <conditionalFormatting sqref="AE798">
    <cfRule type="expression" dxfId="334" priority="335">
      <formula>AK801=""</formula>
    </cfRule>
  </conditionalFormatting>
  <conditionalFormatting sqref="AA799:AE799">
    <cfRule type="expression" dxfId="333" priority="334">
      <formula>AK801=""</formula>
    </cfRule>
  </conditionalFormatting>
  <conditionalFormatting sqref="AK799">
    <cfRule type="expression" dxfId="332" priority="333">
      <formula>AK801=""</formula>
    </cfRule>
  </conditionalFormatting>
  <conditionalFormatting sqref="AA800:AC800">
    <cfRule type="expression" dxfId="331" priority="332">
      <formula>AK801=""</formula>
    </cfRule>
  </conditionalFormatting>
  <conditionalFormatting sqref="AK800">
    <cfRule type="expression" dxfId="330" priority="331">
      <formula>AK801=""</formula>
    </cfRule>
  </conditionalFormatting>
  <conditionalFormatting sqref="AA801:AC801">
    <cfRule type="expression" dxfId="329" priority="330">
      <formula>AK801=""</formula>
    </cfRule>
  </conditionalFormatting>
  <conditionalFormatting sqref="AK801">
    <cfRule type="expression" dxfId="328" priority="329">
      <formula>AK801=""</formula>
    </cfRule>
  </conditionalFormatting>
  <conditionalFormatting sqref="AA802:AC802">
    <cfRule type="expression" dxfId="327" priority="328">
      <formula>AK801=""</formula>
    </cfRule>
  </conditionalFormatting>
  <conditionalFormatting sqref="AK802">
    <cfRule type="expression" dxfId="326" priority="327">
      <formula>AK801=""</formula>
    </cfRule>
  </conditionalFormatting>
  <conditionalFormatting sqref="AD802:AJ802">
    <cfRule type="expression" dxfId="325" priority="326">
      <formula>AK801=""</formula>
    </cfRule>
  </conditionalFormatting>
  <conditionalFormatting sqref="AM794:AW794">
    <cfRule type="expression" dxfId="324" priority="319">
      <formula>AW800=""</formula>
    </cfRule>
    <cfRule type="expression" dxfId="323" priority="320">
      <formula>AW800=6</formula>
    </cfRule>
    <cfRule type="expression" dxfId="322" priority="321">
      <formula>AW800=5</formula>
    </cfRule>
    <cfRule type="expression" dxfId="321" priority="322">
      <formula>AW800=4</formula>
    </cfRule>
    <cfRule type="expression" dxfId="320" priority="323">
      <formula>AW800=3</formula>
    </cfRule>
    <cfRule type="expression" dxfId="319" priority="324">
      <formula>AW800=2</formula>
    </cfRule>
    <cfRule type="expression" dxfId="318" priority="325">
      <formula>AW800=1</formula>
    </cfRule>
  </conditionalFormatting>
  <conditionalFormatting sqref="AM795:AO795">
    <cfRule type="expression" dxfId="317" priority="318">
      <formula>AW801=""</formula>
    </cfRule>
  </conditionalFormatting>
  <conditionalFormatting sqref="AM796:AN796">
    <cfRule type="expression" dxfId="316" priority="317">
      <formula>AW801=""</formula>
    </cfRule>
  </conditionalFormatting>
  <conditionalFormatting sqref="AO796">
    <cfRule type="expression" dxfId="315" priority="316">
      <formula>AW801=""</formula>
    </cfRule>
  </conditionalFormatting>
  <conditionalFormatting sqref="AP795:AV795">
    <cfRule type="expression" dxfId="314" priority="315">
      <formula>AW801=""</formula>
    </cfRule>
  </conditionalFormatting>
  <conditionalFormatting sqref="AW795:AW798">
    <cfRule type="expression" dxfId="313" priority="314">
      <formula>AW801=""</formula>
    </cfRule>
  </conditionalFormatting>
  <conditionalFormatting sqref="AM797:AP797">
    <cfRule type="expression" dxfId="312" priority="313">
      <formula>AW801=""</formula>
    </cfRule>
  </conditionalFormatting>
  <conditionalFormatting sqref="AQ797">
    <cfRule type="expression" dxfId="311" priority="312">
      <formula>AW801=""</formula>
    </cfRule>
  </conditionalFormatting>
  <conditionalFormatting sqref="AM798:AP798">
    <cfRule type="expression" dxfId="310" priority="311">
      <formula>AW801=""</formula>
    </cfRule>
  </conditionalFormatting>
  <conditionalFormatting sqref="AQ798">
    <cfRule type="expression" dxfId="309" priority="310">
      <formula>AW801=""</formula>
    </cfRule>
  </conditionalFormatting>
  <conditionalFormatting sqref="AM799:AQ799">
    <cfRule type="expression" dxfId="308" priority="309">
      <formula>AW801=""</formula>
    </cfRule>
  </conditionalFormatting>
  <conditionalFormatting sqref="AW799">
    <cfRule type="expression" dxfId="307" priority="308">
      <formula>AW801=""</formula>
    </cfRule>
  </conditionalFormatting>
  <conditionalFormatting sqref="AM800:AO800">
    <cfRule type="expression" dxfId="306" priority="307">
      <formula>AW801=""</formula>
    </cfRule>
  </conditionalFormatting>
  <conditionalFormatting sqref="AW800">
    <cfRule type="expression" dxfId="305" priority="306">
      <formula>AW801=""</formula>
    </cfRule>
  </conditionalFormatting>
  <conditionalFormatting sqref="AM801:AO801">
    <cfRule type="expression" dxfId="304" priority="305">
      <formula>AW801=""</formula>
    </cfRule>
  </conditionalFormatting>
  <conditionalFormatting sqref="AW801">
    <cfRule type="expression" dxfId="303" priority="304">
      <formula>AW801=""</formula>
    </cfRule>
  </conditionalFormatting>
  <conditionalFormatting sqref="AM802:AO802">
    <cfRule type="expression" dxfId="302" priority="303">
      <formula>AW801=""</formula>
    </cfRule>
  </conditionalFormatting>
  <conditionalFormatting sqref="AW802">
    <cfRule type="expression" dxfId="301" priority="302">
      <formula>AW801=""</formula>
    </cfRule>
  </conditionalFormatting>
  <conditionalFormatting sqref="AP802:AV802">
    <cfRule type="expression" dxfId="300" priority="301">
      <formula>AW801=""</formula>
    </cfRule>
  </conditionalFormatting>
  <conditionalFormatting sqref="AY794:BI794">
    <cfRule type="expression" dxfId="299" priority="294">
      <formula>BI800=""</formula>
    </cfRule>
    <cfRule type="expression" dxfId="298" priority="295">
      <formula>BI800=6</formula>
    </cfRule>
    <cfRule type="expression" dxfId="297" priority="296">
      <formula>BI800=5</formula>
    </cfRule>
    <cfRule type="expression" dxfId="296" priority="297">
      <formula>BI800=4</formula>
    </cfRule>
    <cfRule type="expression" dxfId="295" priority="298">
      <formula>BI800=3</formula>
    </cfRule>
    <cfRule type="expression" dxfId="294" priority="299">
      <formula>BI800=2</formula>
    </cfRule>
    <cfRule type="expression" dxfId="293" priority="300">
      <formula>BI800=1</formula>
    </cfRule>
  </conditionalFormatting>
  <conditionalFormatting sqref="AY795:BA795">
    <cfRule type="expression" dxfId="292" priority="293">
      <formula>BI801=""</formula>
    </cfRule>
  </conditionalFormatting>
  <conditionalFormatting sqref="AY796:AZ796">
    <cfRule type="expression" dxfId="291" priority="292">
      <formula>BI801=""</formula>
    </cfRule>
  </conditionalFormatting>
  <conditionalFormatting sqref="BA796">
    <cfRule type="expression" dxfId="290" priority="291">
      <formula>BI801=""</formula>
    </cfRule>
  </conditionalFormatting>
  <conditionalFormatting sqref="BB795:BH795">
    <cfRule type="expression" dxfId="289" priority="290">
      <formula>BI801=""</formula>
    </cfRule>
  </conditionalFormatting>
  <conditionalFormatting sqref="BI795:BI798">
    <cfRule type="expression" dxfId="288" priority="289">
      <formula>BI801=""</formula>
    </cfRule>
  </conditionalFormatting>
  <conditionalFormatting sqref="AY797:BB797">
    <cfRule type="expression" dxfId="287" priority="288">
      <formula>BI801=""</formula>
    </cfRule>
  </conditionalFormatting>
  <conditionalFormatting sqref="BC797">
    <cfRule type="expression" dxfId="286" priority="287">
      <formula>BI801=""</formula>
    </cfRule>
  </conditionalFormatting>
  <conditionalFormatting sqref="AY798:BB798">
    <cfRule type="expression" dxfId="285" priority="286">
      <formula>BI801=""</formula>
    </cfRule>
  </conditionalFormatting>
  <conditionalFormatting sqref="BC798">
    <cfRule type="expression" dxfId="284" priority="285">
      <formula>BI801=""</formula>
    </cfRule>
  </conditionalFormatting>
  <conditionalFormatting sqref="AY799:BC799">
    <cfRule type="expression" dxfId="283" priority="284">
      <formula>BI801=""</formula>
    </cfRule>
  </conditionalFormatting>
  <conditionalFormatting sqref="BI799">
    <cfRule type="expression" dxfId="282" priority="283">
      <formula>BI801=""</formula>
    </cfRule>
  </conditionalFormatting>
  <conditionalFormatting sqref="AY800:BA800">
    <cfRule type="expression" dxfId="281" priority="282">
      <formula>BI801=""</formula>
    </cfRule>
  </conditionalFormatting>
  <conditionalFormatting sqref="BI800">
    <cfRule type="expression" dxfId="280" priority="281">
      <formula>BI801=""</formula>
    </cfRule>
  </conditionalFormatting>
  <conditionalFormatting sqref="AY801:BA801">
    <cfRule type="expression" dxfId="279" priority="280">
      <formula>BI801=""</formula>
    </cfRule>
  </conditionalFormatting>
  <conditionalFormatting sqref="BI801">
    <cfRule type="expression" dxfId="278" priority="279">
      <formula>BI801=""</formula>
    </cfRule>
  </conditionalFormatting>
  <conditionalFormatting sqref="AY802:BA802">
    <cfRule type="expression" dxfId="277" priority="278">
      <formula>BI801=""</formula>
    </cfRule>
  </conditionalFormatting>
  <conditionalFormatting sqref="BI802">
    <cfRule type="expression" dxfId="276" priority="277">
      <formula>BI801=""</formula>
    </cfRule>
  </conditionalFormatting>
  <conditionalFormatting sqref="BB802:BH802">
    <cfRule type="expression" dxfId="275" priority="276">
      <formula>BI801=""</formula>
    </cfRule>
  </conditionalFormatting>
  <conditionalFormatting sqref="C804:M804">
    <cfRule type="expression" dxfId="274" priority="269">
      <formula>M810=""</formula>
    </cfRule>
    <cfRule type="expression" dxfId="273" priority="270">
      <formula>M810=6</formula>
    </cfRule>
    <cfRule type="expression" dxfId="272" priority="271">
      <formula>M810=5</formula>
    </cfRule>
    <cfRule type="expression" dxfId="271" priority="272">
      <formula>M810=4</formula>
    </cfRule>
    <cfRule type="expression" dxfId="270" priority="273">
      <formula>M810=3</formula>
    </cfRule>
    <cfRule type="expression" dxfId="269" priority="274">
      <formula>M810=2</formula>
    </cfRule>
    <cfRule type="expression" dxfId="268" priority="275">
      <formula>M810=1</formula>
    </cfRule>
  </conditionalFormatting>
  <conditionalFormatting sqref="C805:E805">
    <cfRule type="expression" dxfId="267" priority="268">
      <formula>M811=""</formula>
    </cfRule>
  </conditionalFormatting>
  <conditionalFormatting sqref="C806:D806">
    <cfRule type="expression" dxfId="266" priority="267">
      <formula>M811=""</formula>
    </cfRule>
  </conditionalFormatting>
  <conditionalFormatting sqref="E806">
    <cfRule type="expression" dxfId="265" priority="266">
      <formula>M811=""</formula>
    </cfRule>
  </conditionalFormatting>
  <conditionalFormatting sqref="F805:L805">
    <cfRule type="expression" dxfId="264" priority="265">
      <formula>M811=""</formula>
    </cfRule>
  </conditionalFormatting>
  <conditionalFormatting sqref="M805:M808">
    <cfRule type="expression" dxfId="263" priority="264">
      <formula>M811=""</formula>
    </cfRule>
  </conditionalFormatting>
  <conditionalFormatting sqref="C807:F807">
    <cfRule type="expression" dxfId="262" priority="263">
      <formula>M811=""</formula>
    </cfRule>
  </conditionalFormatting>
  <conditionalFormatting sqref="G807">
    <cfRule type="expression" dxfId="261" priority="262">
      <formula>M811=""</formula>
    </cfRule>
  </conditionalFormatting>
  <conditionalFormatting sqref="C808:F808">
    <cfRule type="expression" dxfId="260" priority="261">
      <formula>M811=""</formula>
    </cfRule>
  </conditionalFormatting>
  <conditionalFormatting sqref="G808">
    <cfRule type="expression" dxfId="259" priority="260">
      <formula>M811=""</formula>
    </cfRule>
  </conditionalFormatting>
  <conditionalFormatting sqref="C809:G809">
    <cfRule type="expression" dxfId="258" priority="259">
      <formula>M811=""</formula>
    </cfRule>
  </conditionalFormatting>
  <conditionalFormatting sqref="M809">
    <cfRule type="expression" dxfId="257" priority="258">
      <formula>M811=""</formula>
    </cfRule>
  </conditionalFormatting>
  <conditionalFormatting sqref="C810:E810">
    <cfRule type="expression" dxfId="256" priority="257">
      <formula>M811=""</formula>
    </cfRule>
  </conditionalFormatting>
  <conditionalFormatting sqref="M810">
    <cfRule type="expression" dxfId="255" priority="256">
      <formula>M811=""</formula>
    </cfRule>
  </conditionalFormatting>
  <conditionalFormatting sqref="C811:E811">
    <cfRule type="expression" dxfId="254" priority="255">
      <formula>M811=""</formula>
    </cfRule>
  </conditionalFormatting>
  <conditionalFormatting sqref="M811">
    <cfRule type="expression" dxfId="253" priority="254">
      <formula>M811=""</formula>
    </cfRule>
  </conditionalFormatting>
  <conditionalFormatting sqref="C812:E812">
    <cfRule type="expression" dxfId="252" priority="253">
      <formula>M811=""</formula>
    </cfRule>
  </conditionalFormatting>
  <conditionalFormatting sqref="M812">
    <cfRule type="expression" dxfId="251" priority="252">
      <formula>M811=""</formula>
    </cfRule>
  </conditionalFormatting>
  <conditionalFormatting sqref="F812:L812">
    <cfRule type="expression" dxfId="250" priority="251">
      <formula>M811=""</formula>
    </cfRule>
  </conditionalFormatting>
  <conditionalFormatting sqref="O804:Y804">
    <cfRule type="expression" dxfId="249" priority="244">
      <formula>Y810=""</formula>
    </cfRule>
    <cfRule type="expression" dxfId="248" priority="245">
      <formula>Y810=6</formula>
    </cfRule>
    <cfRule type="expression" dxfId="247" priority="246">
      <formula>Y810=5</formula>
    </cfRule>
    <cfRule type="expression" dxfId="246" priority="247">
      <formula>Y810=4</formula>
    </cfRule>
    <cfRule type="expression" dxfId="245" priority="248">
      <formula>Y810=3</formula>
    </cfRule>
    <cfRule type="expression" dxfId="244" priority="249">
      <formula>Y810=2</formula>
    </cfRule>
    <cfRule type="expression" dxfId="243" priority="250">
      <formula>Y810=1</formula>
    </cfRule>
  </conditionalFormatting>
  <conditionalFormatting sqref="O805:Q805">
    <cfRule type="expression" dxfId="242" priority="243">
      <formula>Y811=""</formula>
    </cfRule>
  </conditionalFormatting>
  <conditionalFormatting sqref="O806:P806">
    <cfRule type="expression" dxfId="241" priority="242">
      <formula>Y811=""</formula>
    </cfRule>
  </conditionalFormatting>
  <conditionalFormatting sqref="Q806">
    <cfRule type="expression" dxfId="240" priority="241">
      <formula>Y811=""</formula>
    </cfRule>
  </conditionalFormatting>
  <conditionalFormatting sqref="R805:X805">
    <cfRule type="expression" dxfId="239" priority="240">
      <formula>Y811=""</formula>
    </cfRule>
  </conditionalFormatting>
  <conditionalFormatting sqref="Y805:Y808">
    <cfRule type="expression" dxfId="238" priority="239">
      <formula>Y811=""</formula>
    </cfRule>
  </conditionalFormatting>
  <conditionalFormatting sqref="O807:R807">
    <cfRule type="expression" dxfId="237" priority="238">
      <formula>Y811=""</formula>
    </cfRule>
  </conditionalFormatting>
  <conditionalFormatting sqref="S807">
    <cfRule type="expression" dxfId="236" priority="237">
      <formula>Y811=""</formula>
    </cfRule>
  </conditionalFormatting>
  <conditionalFormatting sqref="O808:R808">
    <cfRule type="expression" dxfId="235" priority="236">
      <formula>Y811=""</formula>
    </cfRule>
  </conditionalFormatting>
  <conditionalFormatting sqref="S808">
    <cfRule type="expression" dxfId="234" priority="235">
      <formula>Y811=""</formula>
    </cfRule>
  </conditionalFormatting>
  <conditionalFormatting sqref="O809:S809">
    <cfRule type="expression" dxfId="233" priority="234">
      <formula>Y811=""</formula>
    </cfRule>
  </conditionalFormatting>
  <conditionalFormatting sqref="Y809">
    <cfRule type="expression" dxfId="232" priority="233">
      <formula>Y811=""</formula>
    </cfRule>
  </conditionalFormatting>
  <conditionalFormatting sqref="O810:Q810">
    <cfRule type="expression" dxfId="231" priority="232">
      <formula>Y811=""</formula>
    </cfRule>
  </conditionalFormatting>
  <conditionalFormatting sqref="Y810">
    <cfRule type="expression" dxfId="230" priority="231">
      <formula>Y811=""</formula>
    </cfRule>
  </conditionalFormatting>
  <conditionalFormatting sqref="O811:Q811">
    <cfRule type="expression" dxfId="229" priority="230">
      <formula>Y811=""</formula>
    </cfRule>
  </conditionalFormatting>
  <conditionalFormatting sqref="Y811">
    <cfRule type="expression" dxfId="228" priority="229">
      <formula>Y811=""</formula>
    </cfRule>
  </conditionalFormatting>
  <conditionalFormatting sqref="O812:Q812">
    <cfRule type="expression" dxfId="227" priority="228">
      <formula>Y811=""</formula>
    </cfRule>
  </conditionalFormatting>
  <conditionalFormatting sqref="Y812">
    <cfRule type="expression" dxfId="226" priority="227">
      <formula>Y811=""</formula>
    </cfRule>
  </conditionalFormatting>
  <conditionalFormatting sqref="R812:X812">
    <cfRule type="expression" dxfId="225" priority="226">
      <formula>Y811=""</formula>
    </cfRule>
  </conditionalFormatting>
  <conditionalFormatting sqref="AA804:AK804">
    <cfRule type="expression" dxfId="224" priority="219">
      <formula>AK810=""</formula>
    </cfRule>
    <cfRule type="expression" dxfId="223" priority="220">
      <formula>AK810=6</formula>
    </cfRule>
    <cfRule type="expression" dxfId="222" priority="221">
      <formula>AK810=5</formula>
    </cfRule>
    <cfRule type="expression" dxfId="221" priority="222">
      <formula>AK810=4</formula>
    </cfRule>
    <cfRule type="expression" dxfId="220" priority="223">
      <formula>AK810=3</formula>
    </cfRule>
    <cfRule type="expression" dxfId="219" priority="224">
      <formula>AK810=2</formula>
    </cfRule>
    <cfRule type="expression" dxfId="218" priority="225">
      <formula>AK810=1</formula>
    </cfRule>
  </conditionalFormatting>
  <conditionalFormatting sqref="AA805:AC805">
    <cfRule type="expression" dxfId="217" priority="218">
      <formula>AK811=""</formula>
    </cfRule>
  </conditionalFormatting>
  <conditionalFormatting sqref="AA806:AB806">
    <cfRule type="expression" dxfId="216" priority="217">
      <formula>AK811=""</formula>
    </cfRule>
  </conditionalFormatting>
  <conditionalFormatting sqref="AC806">
    <cfRule type="expression" dxfId="215" priority="216">
      <formula>AK811=""</formula>
    </cfRule>
  </conditionalFormatting>
  <conditionalFormatting sqref="AD805:AJ805">
    <cfRule type="expression" dxfId="214" priority="215">
      <formula>AK811=""</formula>
    </cfRule>
  </conditionalFormatting>
  <conditionalFormatting sqref="AK805:AK808">
    <cfRule type="expression" dxfId="213" priority="214">
      <formula>AK811=""</formula>
    </cfRule>
  </conditionalFormatting>
  <conditionalFormatting sqref="AA807:AD807">
    <cfRule type="expression" dxfId="212" priority="213">
      <formula>AK811=""</formula>
    </cfRule>
  </conditionalFormatting>
  <conditionalFormatting sqref="AE807">
    <cfRule type="expression" dxfId="211" priority="212">
      <formula>AK811=""</formula>
    </cfRule>
  </conditionalFormatting>
  <conditionalFormatting sqref="AA808:AD808">
    <cfRule type="expression" dxfId="210" priority="211">
      <formula>AK811=""</formula>
    </cfRule>
  </conditionalFormatting>
  <conditionalFormatting sqref="AE808">
    <cfRule type="expression" dxfId="209" priority="210">
      <formula>AK811=""</formula>
    </cfRule>
  </conditionalFormatting>
  <conditionalFormatting sqref="AA809:AE809">
    <cfRule type="expression" dxfId="208" priority="209">
      <formula>AK811=""</formula>
    </cfRule>
  </conditionalFormatting>
  <conditionalFormatting sqref="AK809">
    <cfRule type="expression" dxfId="207" priority="208">
      <formula>AK811=""</formula>
    </cfRule>
  </conditionalFormatting>
  <conditionalFormatting sqref="AA810:AC810">
    <cfRule type="expression" dxfId="206" priority="207">
      <formula>AK811=""</formula>
    </cfRule>
  </conditionalFormatting>
  <conditionalFormatting sqref="AK810">
    <cfRule type="expression" dxfId="205" priority="206">
      <formula>AK811=""</formula>
    </cfRule>
  </conditionalFormatting>
  <conditionalFormatting sqref="AA811:AC811">
    <cfRule type="expression" dxfId="204" priority="205">
      <formula>AK811=""</formula>
    </cfRule>
  </conditionalFormatting>
  <conditionalFormatting sqref="AK811">
    <cfRule type="expression" dxfId="203" priority="204">
      <formula>AK811=""</formula>
    </cfRule>
  </conditionalFormatting>
  <conditionalFormatting sqref="AA812:AC812">
    <cfRule type="expression" dxfId="202" priority="203">
      <formula>AK811=""</formula>
    </cfRule>
  </conditionalFormatting>
  <conditionalFormatting sqref="AK812">
    <cfRule type="expression" dxfId="201" priority="202">
      <formula>AK811=""</formula>
    </cfRule>
  </conditionalFormatting>
  <conditionalFormatting sqref="AD812:AJ812">
    <cfRule type="expression" dxfId="200" priority="201">
      <formula>AK811=""</formula>
    </cfRule>
  </conditionalFormatting>
  <conditionalFormatting sqref="AM804:AW804">
    <cfRule type="expression" dxfId="199" priority="194">
      <formula>AW810=""</formula>
    </cfRule>
    <cfRule type="expression" dxfId="198" priority="195">
      <formula>AW810=6</formula>
    </cfRule>
    <cfRule type="expression" dxfId="197" priority="196">
      <formula>AW810=5</formula>
    </cfRule>
    <cfRule type="expression" dxfId="196" priority="197">
      <formula>AW810=4</formula>
    </cfRule>
    <cfRule type="expression" dxfId="195" priority="198">
      <formula>AW810=3</formula>
    </cfRule>
    <cfRule type="expression" dxfId="194" priority="199">
      <formula>AW810=2</formula>
    </cfRule>
    <cfRule type="expression" dxfId="193" priority="200">
      <formula>AW810=1</formula>
    </cfRule>
  </conditionalFormatting>
  <conditionalFormatting sqref="AM805:AO805">
    <cfRule type="expression" dxfId="192" priority="193">
      <formula>AW811=""</formula>
    </cfRule>
  </conditionalFormatting>
  <conditionalFormatting sqref="AM806:AN806">
    <cfRule type="expression" dxfId="191" priority="192">
      <formula>AW811=""</formula>
    </cfRule>
  </conditionalFormatting>
  <conditionalFormatting sqref="AO806">
    <cfRule type="expression" dxfId="190" priority="191">
      <formula>AW811=""</formula>
    </cfRule>
  </conditionalFormatting>
  <conditionalFormatting sqref="AP805:AV805">
    <cfRule type="expression" dxfId="189" priority="190">
      <formula>AW811=""</formula>
    </cfRule>
  </conditionalFormatting>
  <conditionalFormatting sqref="AW805:AW808">
    <cfRule type="expression" dxfId="188" priority="189">
      <formula>AW811=""</formula>
    </cfRule>
  </conditionalFormatting>
  <conditionalFormatting sqref="AM807:AP807">
    <cfRule type="expression" dxfId="187" priority="188">
      <formula>AW811=""</formula>
    </cfRule>
  </conditionalFormatting>
  <conditionalFormatting sqref="AQ807">
    <cfRule type="expression" dxfId="186" priority="187">
      <formula>AW811=""</formula>
    </cfRule>
  </conditionalFormatting>
  <conditionalFormatting sqref="AM808:AP808">
    <cfRule type="expression" dxfId="185" priority="186">
      <formula>AW811=""</formula>
    </cfRule>
  </conditionalFormatting>
  <conditionalFormatting sqref="AQ808">
    <cfRule type="expression" dxfId="184" priority="185">
      <formula>AW811=""</formula>
    </cfRule>
  </conditionalFormatting>
  <conditionalFormatting sqref="AM809:AQ809">
    <cfRule type="expression" dxfId="183" priority="184">
      <formula>AW811=""</formula>
    </cfRule>
  </conditionalFormatting>
  <conditionalFormatting sqref="AW809">
    <cfRule type="expression" dxfId="182" priority="183">
      <formula>AW811=""</formula>
    </cfRule>
  </conditionalFormatting>
  <conditionalFormatting sqref="AM810:AO810">
    <cfRule type="expression" dxfId="181" priority="182">
      <formula>AW811=""</formula>
    </cfRule>
  </conditionalFormatting>
  <conditionalFormatting sqref="AW810">
    <cfRule type="expression" dxfId="180" priority="181">
      <formula>AW811=""</formula>
    </cfRule>
  </conditionalFormatting>
  <conditionalFormatting sqref="AM811:AO811">
    <cfRule type="expression" dxfId="179" priority="180">
      <formula>AW811=""</formula>
    </cfRule>
  </conditionalFormatting>
  <conditionalFormatting sqref="AW811">
    <cfRule type="expression" dxfId="178" priority="179">
      <formula>AW811=""</formula>
    </cfRule>
  </conditionalFormatting>
  <conditionalFormatting sqref="AM812:AO812">
    <cfRule type="expression" dxfId="177" priority="178">
      <formula>AW811=""</formula>
    </cfRule>
  </conditionalFormatting>
  <conditionalFormatting sqref="AW812">
    <cfRule type="expression" dxfId="176" priority="177">
      <formula>AW811=""</formula>
    </cfRule>
  </conditionalFormatting>
  <conditionalFormatting sqref="AP812:AV812">
    <cfRule type="expression" dxfId="175" priority="176">
      <formula>AW811=""</formula>
    </cfRule>
  </conditionalFormatting>
  <conditionalFormatting sqref="AY804:BI804">
    <cfRule type="expression" dxfId="174" priority="169">
      <formula>BI810=""</formula>
    </cfRule>
    <cfRule type="expression" dxfId="173" priority="170">
      <formula>BI810=6</formula>
    </cfRule>
    <cfRule type="expression" dxfId="172" priority="171">
      <formula>BI810=5</formula>
    </cfRule>
    <cfRule type="expression" dxfId="171" priority="172">
      <formula>BI810=4</formula>
    </cfRule>
    <cfRule type="expression" dxfId="170" priority="173">
      <formula>BI810=3</formula>
    </cfRule>
    <cfRule type="expression" dxfId="169" priority="174">
      <formula>BI810=2</formula>
    </cfRule>
    <cfRule type="expression" dxfId="168" priority="175">
      <formula>BI810=1</formula>
    </cfRule>
  </conditionalFormatting>
  <conditionalFormatting sqref="AY805:BA805">
    <cfRule type="expression" dxfId="167" priority="168">
      <formula>BI811=""</formula>
    </cfRule>
  </conditionalFormatting>
  <conditionalFormatting sqref="AY806:AZ806">
    <cfRule type="expression" dxfId="166" priority="167">
      <formula>BI811=""</formula>
    </cfRule>
  </conditionalFormatting>
  <conditionalFormatting sqref="BA806">
    <cfRule type="expression" dxfId="165" priority="166">
      <formula>BI811=""</formula>
    </cfRule>
  </conditionalFormatting>
  <conditionalFormatting sqref="BB805:BH805">
    <cfRule type="expression" dxfId="164" priority="165">
      <formula>BI811=""</formula>
    </cfRule>
  </conditionalFormatting>
  <conditionalFormatting sqref="BI805:BI808">
    <cfRule type="expression" dxfId="163" priority="164">
      <formula>BI811=""</formula>
    </cfRule>
  </conditionalFormatting>
  <conditionalFormatting sqref="AY807:BB807">
    <cfRule type="expression" dxfId="162" priority="163">
      <formula>BI811=""</formula>
    </cfRule>
  </conditionalFormatting>
  <conditionalFormatting sqref="BC807">
    <cfRule type="expression" dxfId="161" priority="162">
      <formula>BI811=""</formula>
    </cfRule>
  </conditionalFormatting>
  <conditionalFormatting sqref="AY808:BB808">
    <cfRule type="expression" dxfId="160" priority="161">
      <formula>BI811=""</formula>
    </cfRule>
  </conditionalFormatting>
  <conditionalFormatting sqref="BC808">
    <cfRule type="expression" dxfId="159" priority="160">
      <formula>BI811=""</formula>
    </cfRule>
  </conditionalFormatting>
  <conditionalFormatting sqref="AY809:BC809">
    <cfRule type="expression" dxfId="158" priority="159">
      <formula>BI811=""</formula>
    </cfRule>
  </conditionalFormatting>
  <conditionalFormatting sqref="BI809">
    <cfRule type="expression" dxfId="157" priority="158">
      <formula>BI811=""</formula>
    </cfRule>
  </conditionalFormatting>
  <conditionalFormatting sqref="AY810:BA810">
    <cfRule type="expression" dxfId="156" priority="157">
      <formula>BI811=""</formula>
    </cfRule>
  </conditionalFormatting>
  <conditionalFormatting sqref="BI810">
    <cfRule type="expression" dxfId="155" priority="156">
      <formula>BI811=""</formula>
    </cfRule>
  </conditionalFormatting>
  <conditionalFormatting sqref="AY811:BA811">
    <cfRule type="expression" dxfId="154" priority="155">
      <formula>BI811=""</formula>
    </cfRule>
  </conditionalFormatting>
  <conditionalFormatting sqref="BI811">
    <cfRule type="expression" dxfId="153" priority="154">
      <formula>BI811=""</formula>
    </cfRule>
  </conditionalFormatting>
  <conditionalFormatting sqref="AY812:BA812">
    <cfRule type="expression" dxfId="152" priority="153">
      <formula>BI811=""</formula>
    </cfRule>
  </conditionalFormatting>
  <conditionalFormatting sqref="BI812">
    <cfRule type="expression" dxfId="151" priority="152">
      <formula>BI811=""</formula>
    </cfRule>
  </conditionalFormatting>
  <conditionalFormatting sqref="BB812:BH812">
    <cfRule type="expression" dxfId="150" priority="151">
      <formula>BI811=""</formula>
    </cfRule>
  </conditionalFormatting>
  <conditionalFormatting sqref="C814:M814">
    <cfRule type="expression" dxfId="149" priority="144">
      <formula>M820=""</formula>
    </cfRule>
    <cfRule type="expression" dxfId="148" priority="145">
      <formula>M820=6</formula>
    </cfRule>
    <cfRule type="expression" dxfId="147" priority="146">
      <formula>M820=5</formula>
    </cfRule>
    <cfRule type="expression" dxfId="146" priority="147">
      <formula>M820=4</formula>
    </cfRule>
    <cfRule type="expression" dxfId="145" priority="148">
      <formula>M820=3</formula>
    </cfRule>
    <cfRule type="expression" dxfId="144" priority="149">
      <formula>M820=2</formula>
    </cfRule>
    <cfRule type="expression" dxfId="143" priority="150">
      <formula>M820=1</formula>
    </cfRule>
  </conditionalFormatting>
  <conditionalFormatting sqref="C815:E815">
    <cfRule type="expression" dxfId="142" priority="143">
      <formula>M821=""</formula>
    </cfRule>
  </conditionalFormatting>
  <conditionalFormatting sqref="C816:D816">
    <cfRule type="expression" dxfId="141" priority="142">
      <formula>M821=""</formula>
    </cfRule>
  </conditionalFormatting>
  <conditionalFormatting sqref="E816">
    <cfRule type="expression" dxfId="140" priority="141">
      <formula>M821=""</formula>
    </cfRule>
  </conditionalFormatting>
  <conditionalFormatting sqref="F815:L815">
    <cfRule type="expression" dxfId="139" priority="140">
      <formula>M821=""</formula>
    </cfRule>
  </conditionalFormatting>
  <conditionalFormatting sqref="M815:M818">
    <cfRule type="expression" dxfId="138" priority="139">
      <formula>M821=""</formula>
    </cfRule>
  </conditionalFormatting>
  <conditionalFormatting sqref="C817:F817">
    <cfRule type="expression" dxfId="137" priority="138">
      <formula>M821=""</formula>
    </cfRule>
  </conditionalFormatting>
  <conditionalFormatting sqref="G817">
    <cfRule type="expression" dxfId="136" priority="137">
      <formula>M821=""</formula>
    </cfRule>
  </conditionalFormatting>
  <conditionalFormatting sqref="C818:F818">
    <cfRule type="expression" dxfId="135" priority="136">
      <formula>M821=""</formula>
    </cfRule>
  </conditionalFormatting>
  <conditionalFormatting sqref="G818">
    <cfRule type="expression" dxfId="134" priority="135">
      <formula>M821=""</formula>
    </cfRule>
  </conditionalFormatting>
  <conditionalFormatting sqref="C819:G819">
    <cfRule type="expression" dxfId="133" priority="134">
      <formula>M821=""</formula>
    </cfRule>
  </conditionalFormatting>
  <conditionalFormatting sqref="M819">
    <cfRule type="expression" dxfId="132" priority="133">
      <formula>M821=""</formula>
    </cfRule>
  </conditionalFormatting>
  <conditionalFormatting sqref="C820:E820">
    <cfRule type="expression" dxfId="131" priority="132">
      <formula>M821=""</formula>
    </cfRule>
  </conditionalFormatting>
  <conditionalFormatting sqref="M820">
    <cfRule type="expression" dxfId="130" priority="131">
      <formula>M821=""</formula>
    </cfRule>
  </conditionalFormatting>
  <conditionalFormatting sqref="C821:E821">
    <cfRule type="expression" dxfId="129" priority="130">
      <formula>M821=""</formula>
    </cfRule>
  </conditionalFormatting>
  <conditionalFormatting sqref="M821">
    <cfRule type="expression" dxfId="128" priority="129">
      <formula>M821=""</formula>
    </cfRule>
  </conditionalFormatting>
  <conditionalFormatting sqref="C822:E822">
    <cfRule type="expression" dxfId="127" priority="128">
      <formula>M821=""</formula>
    </cfRule>
  </conditionalFormatting>
  <conditionalFormatting sqref="M822">
    <cfRule type="expression" dxfId="126" priority="127">
      <formula>M821=""</formula>
    </cfRule>
  </conditionalFormatting>
  <conditionalFormatting sqref="F822:L822">
    <cfRule type="expression" dxfId="125" priority="126">
      <formula>M821=""</formula>
    </cfRule>
  </conditionalFormatting>
  <conditionalFormatting sqref="O814:Y814">
    <cfRule type="expression" dxfId="124" priority="119">
      <formula>Y820=""</formula>
    </cfRule>
    <cfRule type="expression" dxfId="123" priority="120">
      <formula>Y820=6</formula>
    </cfRule>
    <cfRule type="expression" dxfId="122" priority="121">
      <formula>Y820=5</formula>
    </cfRule>
    <cfRule type="expression" dxfId="121" priority="122">
      <formula>Y820=4</formula>
    </cfRule>
    <cfRule type="expression" dxfId="120" priority="123">
      <formula>Y820=3</formula>
    </cfRule>
    <cfRule type="expression" dxfId="119" priority="124">
      <formula>Y820=2</formula>
    </cfRule>
    <cfRule type="expression" dxfId="118" priority="125">
      <formula>Y820=1</formula>
    </cfRule>
  </conditionalFormatting>
  <conditionalFormatting sqref="O815:Q815">
    <cfRule type="expression" dxfId="117" priority="118">
      <formula>Y821=""</formula>
    </cfRule>
  </conditionalFormatting>
  <conditionalFormatting sqref="O816:P816">
    <cfRule type="expression" dxfId="116" priority="117">
      <formula>Y821=""</formula>
    </cfRule>
  </conditionalFormatting>
  <conditionalFormatting sqref="Q816">
    <cfRule type="expression" dxfId="115" priority="116">
      <formula>Y821=""</formula>
    </cfRule>
  </conditionalFormatting>
  <conditionalFormatting sqref="R815:X815">
    <cfRule type="expression" dxfId="114" priority="115">
      <formula>Y821=""</formula>
    </cfRule>
  </conditionalFormatting>
  <conditionalFormatting sqref="Y815:Y818">
    <cfRule type="expression" dxfId="113" priority="114">
      <formula>Y821=""</formula>
    </cfRule>
  </conditionalFormatting>
  <conditionalFormatting sqref="O817:R817">
    <cfRule type="expression" dxfId="112" priority="113">
      <formula>Y821=""</formula>
    </cfRule>
  </conditionalFormatting>
  <conditionalFormatting sqref="S817">
    <cfRule type="expression" dxfId="111" priority="112">
      <formula>Y821=""</formula>
    </cfRule>
  </conditionalFormatting>
  <conditionalFormatting sqref="O818:R818">
    <cfRule type="expression" dxfId="110" priority="111">
      <formula>Y821=""</formula>
    </cfRule>
  </conditionalFormatting>
  <conditionalFormatting sqref="S818">
    <cfRule type="expression" dxfId="109" priority="110">
      <formula>Y821=""</formula>
    </cfRule>
  </conditionalFormatting>
  <conditionalFormatting sqref="O819:S819">
    <cfRule type="expression" dxfId="108" priority="109">
      <formula>Y821=""</formula>
    </cfRule>
  </conditionalFormatting>
  <conditionalFormatting sqref="Y819">
    <cfRule type="expression" dxfId="107" priority="108">
      <formula>Y821=""</formula>
    </cfRule>
  </conditionalFormatting>
  <conditionalFormatting sqref="O820:Q820">
    <cfRule type="expression" dxfId="106" priority="107">
      <formula>Y821=""</formula>
    </cfRule>
  </conditionalFormatting>
  <conditionalFormatting sqref="Y820">
    <cfRule type="expression" dxfId="105" priority="106">
      <formula>Y821=""</formula>
    </cfRule>
  </conditionalFormatting>
  <conditionalFormatting sqref="O821:Q821">
    <cfRule type="expression" dxfId="104" priority="105">
      <formula>Y821=""</formula>
    </cfRule>
  </conditionalFormatting>
  <conditionalFormatting sqref="Y821">
    <cfRule type="expression" dxfId="103" priority="104">
      <formula>Y821=""</formula>
    </cfRule>
  </conditionalFormatting>
  <conditionalFormatting sqref="O822:Q822">
    <cfRule type="expression" dxfId="102" priority="103">
      <formula>Y821=""</formula>
    </cfRule>
  </conditionalFormatting>
  <conditionalFormatting sqref="Y822">
    <cfRule type="expression" dxfId="101" priority="102">
      <formula>Y821=""</formula>
    </cfRule>
  </conditionalFormatting>
  <conditionalFormatting sqref="R822:X822">
    <cfRule type="expression" dxfId="100" priority="101">
      <formula>Y821=""</formula>
    </cfRule>
  </conditionalFormatting>
  <conditionalFormatting sqref="AA814:AK814">
    <cfRule type="expression" dxfId="99" priority="94">
      <formula>AK820=""</formula>
    </cfRule>
    <cfRule type="expression" dxfId="98" priority="95">
      <formula>AK820=6</formula>
    </cfRule>
    <cfRule type="expression" dxfId="97" priority="96">
      <formula>AK820=5</formula>
    </cfRule>
    <cfRule type="expression" dxfId="96" priority="97">
      <formula>AK820=4</formula>
    </cfRule>
    <cfRule type="expression" dxfId="95" priority="98">
      <formula>AK820=3</formula>
    </cfRule>
    <cfRule type="expression" dxfId="94" priority="99">
      <formula>AK820=2</formula>
    </cfRule>
    <cfRule type="expression" dxfId="93" priority="100">
      <formula>AK820=1</formula>
    </cfRule>
  </conditionalFormatting>
  <conditionalFormatting sqref="AA815:AC815">
    <cfRule type="expression" dxfId="92" priority="93">
      <formula>AK821=""</formula>
    </cfRule>
  </conditionalFormatting>
  <conditionalFormatting sqref="AA816:AB816">
    <cfRule type="expression" dxfId="91" priority="92">
      <formula>AK821=""</formula>
    </cfRule>
  </conditionalFormatting>
  <conditionalFormatting sqref="AC816">
    <cfRule type="expression" dxfId="90" priority="91">
      <formula>AK821=""</formula>
    </cfRule>
  </conditionalFormatting>
  <conditionalFormatting sqref="AD815:AJ815">
    <cfRule type="expression" dxfId="89" priority="90">
      <formula>AK821=""</formula>
    </cfRule>
  </conditionalFormatting>
  <conditionalFormatting sqref="AK815:AK818">
    <cfRule type="expression" dxfId="88" priority="89">
      <formula>AK821=""</formula>
    </cfRule>
  </conditionalFormatting>
  <conditionalFormatting sqref="AA817:AD817">
    <cfRule type="expression" dxfId="87" priority="88">
      <formula>AK821=""</formula>
    </cfRule>
  </conditionalFormatting>
  <conditionalFormatting sqref="AE817">
    <cfRule type="expression" dxfId="86" priority="87">
      <formula>AK821=""</formula>
    </cfRule>
  </conditionalFormatting>
  <conditionalFormatting sqref="AA818:AD818">
    <cfRule type="expression" dxfId="85" priority="86">
      <formula>AK821=""</formula>
    </cfRule>
  </conditionalFormatting>
  <conditionalFormatting sqref="AE818">
    <cfRule type="expression" dxfId="84" priority="85">
      <formula>AK821=""</formula>
    </cfRule>
  </conditionalFormatting>
  <conditionalFormatting sqref="AA819:AE819">
    <cfRule type="expression" dxfId="83" priority="84">
      <formula>AK821=""</formula>
    </cfRule>
  </conditionalFormatting>
  <conditionalFormatting sqref="AK819">
    <cfRule type="expression" dxfId="82" priority="83">
      <formula>AK821=""</formula>
    </cfRule>
  </conditionalFormatting>
  <conditionalFormatting sqref="AA820:AC820">
    <cfRule type="expression" dxfId="81" priority="82">
      <formula>AK821=""</formula>
    </cfRule>
  </conditionalFormatting>
  <conditionalFormatting sqref="AK820">
    <cfRule type="expression" dxfId="80" priority="81">
      <formula>AK821=""</formula>
    </cfRule>
  </conditionalFormatting>
  <conditionalFormatting sqref="AA821:AC821">
    <cfRule type="expression" dxfId="79" priority="80">
      <formula>AK821=""</formula>
    </cfRule>
  </conditionalFormatting>
  <conditionalFormatting sqref="AK821">
    <cfRule type="expression" dxfId="78" priority="79">
      <formula>AK821=""</formula>
    </cfRule>
  </conditionalFormatting>
  <conditionalFormatting sqref="AA822:AC822">
    <cfRule type="expression" dxfId="77" priority="78">
      <formula>AK821=""</formula>
    </cfRule>
  </conditionalFormatting>
  <conditionalFormatting sqref="AK822">
    <cfRule type="expression" dxfId="76" priority="77">
      <formula>AK821=""</formula>
    </cfRule>
  </conditionalFormatting>
  <conditionalFormatting sqref="AD822:AJ822">
    <cfRule type="expression" dxfId="75" priority="76">
      <formula>AK821=""</formula>
    </cfRule>
  </conditionalFormatting>
  <conditionalFormatting sqref="AM814:AW814">
    <cfRule type="expression" dxfId="74" priority="69">
      <formula>AW820=""</formula>
    </cfRule>
    <cfRule type="expression" dxfId="73" priority="70">
      <formula>AW820=6</formula>
    </cfRule>
    <cfRule type="expression" dxfId="72" priority="71">
      <formula>AW820=5</formula>
    </cfRule>
    <cfRule type="expression" dxfId="71" priority="72">
      <formula>AW820=4</formula>
    </cfRule>
    <cfRule type="expression" dxfId="70" priority="73">
      <formula>AW820=3</formula>
    </cfRule>
    <cfRule type="expression" dxfId="69" priority="74">
      <formula>AW820=2</formula>
    </cfRule>
    <cfRule type="expression" dxfId="68" priority="75">
      <formula>AW820=1</formula>
    </cfRule>
  </conditionalFormatting>
  <conditionalFormatting sqref="AM815:AO815">
    <cfRule type="expression" dxfId="67" priority="68">
      <formula>AW821=""</formula>
    </cfRule>
  </conditionalFormatting>
  <conditionalFormatting sqref="AM816:AN816">
    <cfRule type="expression" dxfId="66" priority="67">
      <formula>AW821=""</formula>
    </cfRule>
  </conditionalFormatting>
  <conditionalFormatting sqref="AO816">
    <cfRule type="expression" dxfId="65" priority="66">
      <formula>AW821=""</formula>
    </cfRule>
  </conditionalFormatting>
  <conditionalFormatting sqref="AP815:AV815">
    <cfRule type="expression" dxfId="64" priority="65">
      <formula>AW821=""</formula>
    </cfRule>
  </conditionalFormatting>
  <conditionalFormatting sqref="AW815:AW818">
    <cfRule type="expression" dxfId="63" priority="64">
      <formula>AW821=""</formula>
    </cfRule>
  </conditionalFormatting>
  <conditionalFormatting sqref="AM817:AP817">
    <cfRule type="expression" dxfId="62" priority="63">
      <formula>AW821=""</formula>
    </cfRule>
  </conditionalFormatting>
  <conditionalFormatting sqref="AQ817">
    <cfRule type="expression" dxfId="61" priority="62">
      <formula>AW821=""</formula>
    </cfRule>
  </conditionalFormatting>
  <conditionalFormatting sqref="AM818:AP818">
    <cfRule type="expression" dxfId="60" priority="61">
      <formula>AW821=""</formula>
    </cfRule>
  </conditionalFormatting>
  <conditionalFormatting sqref="AQ818">
    <cfRule type="expression" dxfId="59" priority="60">
      <formula>AW821=""</formula>
    </cfRule>
  </conditionalFormatting>
  <conditionalFormatting sqref="AM819:AQ819">
    <cfRule type="expression" dxfId="58" priority="59">
      <formula>AW821=""</formula>
    </cfRule>
  </conditionalFormatting>
  <conditionalFormatting sqref="AW819">
    <cfRule type="expression" dxfId="57" priority="58">
      <formula>AW821=""</formula>
    </cfRule>
  </conditionalFormatting>
  <conditionalFormatting sqref="AM820:AO820">
    <cfRule type="expression" dxfId="56" priority="57">
      <formula>AW821=""</formula>
    </cfRule>
  </conditionalFormatting>
  <conditionalFormatting sqref="AW820">
    <cfRule type="expression" dxfId="55" priority="56">
      <formula>AW821=""</formula>
    </cfRule>
  </conditionalFormatting>
  <conditionalFormatting sqref="AM821:AO821">
    <cfRule type="expression" dxfId="54" priority="55">
      <formula>AW821=""</formula>
    </cfRule>
  </conditionalFormatting>
  <conditionalFormatting sqref="AW821">
    <cfRule type="expression" dxfId="53" priority="54">
      <formula>AW821=""</formula>
    </cfRule>
  </conditionalFormatting>
  <conditionalFormatting sqref="AM822:AO822">
    <cfRule type="expression" dxfId="52" priority="53">
      <formula>AW821=""</formula>
    </cfRule>
  </conditionalFormatting>
  <conditionalFormatting sqref="AW822">
    <cfRule type="expression" dxfId="51" priority="52">
      <formula>AW821=""</formula>
    </cfRule>
  </conditionalFormatting>
  <conditionalFormatting sqref="AP822:AV822">
    <cfRule type="expression" dxfId="50" priority="51">
      <formula>AW821=""</formula>
    </cfRule>
  </conditionalFormatting>
  <conditionalFormatting sqref="AY814:BI814">
    <cfRule type="expression" dxfId="49" priority="44">
      <formula>BI820=""</formula>
    </cfRule>
    <cfRule type="expression" dxfId="48" priority="45">
      <formula>BI820=6</formula>
    </cfRule>
    <cfRule type="expression" dxfId="47" priority="46">
      <formula>BI820=5</formula>
    </cfRule>
    <cfRule type="expression" dxfId="46" priority="47">
      <formula>BI820=4</formula>
    </cfRule>
    <cfRule type="expression" dxfId="45" priority="48">
      <formula>BI820=3</formula>
    </cfRule>
    <cfRule type="expression" dxfId="44" priority="49">
      <formula>BI820=2</formula>
    </cfRule>
    <cfRule type="expression" dxfId="43" priority="50">
      <formula>BI820=1</formula>
    </cfRule>
  </conditionalFormatting>
  <conditionalFormatting sqref="AY815:BA815">
    <cfRule type="expression" dxfId="42" priority="43">
      <formula>BI821=""</formula>
    </cfRule>
  </conditionalFormatting>
  <conditionalFormatting sqref="AY816:AZ816">
    <cfRule type="expression" dxfId="41" priority="42">
      <formula>BI821=""</formula>
    </cfRule>
  </conditionalFormatting>
  <conditionalFormatting sqref="BA816">
    <cfRule type="expression" dxfId="40" priority="41">
      <formula>BI821=""</formula>
    </cfRule>
  </conditionalFormatting>
  <conditionalFormatting sqref="BB815:BH815">
    <cfRule type="expression" dxfId="39" priority="40">
      <formula>BI821=""</formula>
    </cfRule>
  </conditionalFormatting>
  <conditionalFormatting sqref="BI815:BI818">
    <cfRule type="expression" dxfId="38" priority="39">
      <formula>BI821=""</formula>
    </cfRule>
  </conditionalFormatting>
  <conditionalFormatting sqref="AY817:BB817">
    <cfRule type="expression" dxfId="37" priority="38">
      <formula>BI821=""</formula>
    </cfRule>
  </conditionalFormatting>
  <conditionalFormatting sqref="BC817">
    <cfRule type="expression" dxfId="36" priority="37">
      <formula>BI821=""</formula>
    </cfRule>
  </conditionalFormatting>
  <conditionalFormatting sqref="AY818:BB818">
    <cfRule type="expression" dxfId="35" priority="36">
      <formula>BI821=""</formula>
    </cfRule>
  </conditionalFormatting>
  <conditionalFormatting sqref="BC818">
    <cfRule type="expression" dxfId="34" priority="35">
      <formula>BI821=""</formula>
    </cfRule>
  </conditionalFormatting>
  <conditionalFormatting sqref="AY819:BC819">
    <cfRule type="expression" dxfId="33" priority="34">
      <formula>BI821=""</formula>
    </cfRule>
  </conditionalFormatting>
  <conditionalFormatting sqref="BI819">
    <cfRule type="expression" dxfId="32" priority="33">
      <formula>BI821=""</formula>
    </cfRule>
  </conditionalFormatting>
  <conditionalFormatting sqref="AY820:BA820">
    <cfRule type="expression" dxfId="31" priority="32">
      <formula>BI821=""</formula>
    </cfRule>
  </conditionalFormatting>
  <conditionalFormatting sqref="BI820">
    <cfRule type="expression" dxfId="30" priority="31">
      <formula>BI821=""</formula>
    </cfRule>
  </conditionalFormatting>
  <conditionalFormatting sqref="AY821:BA821">
    <cfRule type="expression" dxfId="29" priority="30">
      <formula>BI821=""</formula>
    </cfRule>
  </conditionalFormatting>
  <conditionalFormatting sqref="BI821">
    <cfRule type="expression" dxfId="28" priority="29">
      <formula>BI821=""</formula>
    </cfRule>
  </conditionalFormatting>
  <conditionalFormatting sqref="AY822:BA822">
    <cfRule type="expression" dxfId="27" priority="28">
      <formula>BI821=""</formula>
    </cfRule>
  </conditionalFormatting>
  <conditionalFormatting sqref="BI822">
    <cfRule type="expression" dxfId="26" priority="27">
      <formula>BI821=""</formula>
    </cfRule>
  </conditionalFormatting>
  <conditionalFormatting sqref="BB822:BH822">
    <cfRule type="expression" dxfId="25" priority="26">
      <formula>BI821=""</formula>
    </cfRule>
  </conditionalFormatting>
  <conditionalFormatting sqref="C13:M13">
    <cfRule type="expression" dxfId="24" priority="19">
      <formula>M19=""</formula>
    </cfRule>
    <cfRule type="expression" dxfId="23" priority="20">
      <formula>M19=6</formula>
    </cfRule>
    <cfRule type="expression" dxfId="22" priority="21">
      <formula>M19=5</formula>
    </cfRule>
    <cfRule type="expression" dxfId="21" priority="22">
      <formula>M19=4</formula>
    </cfRule>
    <cfRule type="expression" dxfId="20" priority="23">
      <formula>M19=3</formula>
    </cfRule>
    <cfRule type="expression" dxfId="19" priority="24">
      <formula>M19=2</formula>
    </cfRule>
    <cfRule type="expression" dxfId="18" priority="25">
      <formula>M19=1</formula>
    </cfRule>
  </conditionalFormatting>
  <conditionalFormatting sqref="C14:E14">
    <cfRule type="expression" dxfId="17" priority="18">
      <formula>M20=""</formula>
    </cfRule>
  </conditionalFormatting>
  <conditionalFormatting sqref="C15:D15">
    <cfRule type="expression" dxfId="16" priority="17">
      <formula>M20=""</formula>
    </cfRule>
  </conditionalFormatting>
  <conditionalFormatting sqref="E15">
    <cfRule type="expression" dxfId="15" priority="16">
      <formula>M20=""</formula>
    </cfRule>
  </conditionalFormatting>
  <conditionalFormatting sqref="F14:L14">
    <cfRule type="expression" dxfId="14" priority="15">
      <formula>M20=""</formula>
    </cfRule>
  </conditionalFormatting>
  <conditionalFormatting sqref="M14:M17">
    <cfRule type="expression" dxfId="13" priority="14">
      <formula>M20=""</formula>
    </cfRule>
  </conditionalFormatting>
  <conditionalFormatting sqref="C16:F16">
    <cfRule type="expression" dxfId="12" priority="13">
      <formula>M20=""</formula>
    </cfRule>
  </conditionalFormatting>
  <conditionalFormatting sqref="G16">
    <cfRule type="expression" dxfId="11" priority="12">
      <formula>M20=""</formula>
    </cfRule>
  </conditionalFormatting>
  <conditionalFormatting sqref="C17:F17">
    <cfRule type="expression" dxfId="10" priority="11">
      <formula>M20=""</formula>
    </cfRule>
  </conditionalFormatting>
  <conditionalFormatting sqref="G17">
    <cfRule type="expression" dxfId="9" priority="10">
      <formula>M20=""</formula>
    </cfRule>
  </conditionalFormatting>
  <conditionalFormatting sqref="C18:G18">
    <cfRule type="expression" dxfId="8" priority="9">
      <formula>M20=""</formula>
    </cfRule>
  </conditionalFormatting>
  <conditionalFormatting sqref="M18">
    <cfRule type="expression" dxfId="7" priority="8">
      <formula>M20=""</formula>
    </cfRule>
  </conditionalFormatting>
  <conditionalFormatting sqref="C19:E19">
    <cfRule type="expression" dxfId="6" priority="7">
      <formula>M20=""</formula>
    </cfRule>
  </conditionalFormatting>
  <conditionalFormatting sqref="M19">
    <cfRule type="expression" dxfId="5" priority="6">
      <formula>M20=""</formula>
    </cfRule>
  </conditionalFormatting>
  <conditionalFormatting sqref="C20:E20">
    <cfRule type="expression" dxfId="4" priority="5">
      <formula>M20=""</formula>
    </cfRule>
  </conditionalFormatting>
  <conditionalFormatting sqref="M20">
    <cfRule type="expression" dxfId="3" priority="4">
      <formula>M20=""</formula>
    </cfRule>
  </conditionalFormatting>
  <conditionalFormatting sqref="C21:E21">
    <cfRule type="expression" dxfId="2" priority="3">
      <formula>M20=""</formula>
    </cfRule>
  </conditionalFormatting>
  <conditionalFormatting sqref="M21">
    <cfRule type="expression" dxfId="1" priority="2">
      <formula>M20=""</formula>
    </cfRule>
  </conditionalFormatting>
  <conditionalFormatting sqref="F21:L21">
    <cfRule type="expression" dxfId="0" priority="1">
      <formula>M20=""</formula>
    </cfRule>
  </conditionalFormatting>
  <pageMargins left="0.7" right="0.7" top="0.75" bottom="0.75" header="0.3" footer="0.3"/>
  <pageSetup paperSize="9" scale="49" orientation="portrait" verticalDpi="300" r:id="rId1"/>
  <rowBreaks count="7" manualBreakCount="7">
    <brk id="103" max="16383" man="1"/>
    <brk id="206" max="62" man="1"/>
    <brk id="309" max="62" man="1"/>
    <brk id="412" max="62" man="1"/>
    <brk id="515" max="62" man="1"/>
    <brk id="618" max="62" man="1"/>
    <brk id="721" max="62" man="1"/>
  </rowBreaks>
  <colBreaks count="1" manualBreakCount="1">
    <brk id="63"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7DB37F-C04B-4602-B4BB-9625C15BDC4F}"/>
</file>

<file path=customXml/itemProps2.xml><?xml version="1.0" encoding="utf-8"?>
<ds:datastoreItem xmlns:ds="http://schemas.openxmlformats.org/officeDocument/2006/customXml" ds:itemID="{95932108-2488-4A7C-B7EA-49F4C909DDF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17</vt:i4>
      </vt:variant>
    </vt:vector>
  </HeadingPairs>
  <TitlesOfParts>
    <vt:vector size="22" baseType="lpstr">
      <vt:lpstr>Introduction</vt:lpstr>
      <vt:lpstr>Staff List</vt:lpstr>
      <vt:lpstr>Staff Profile</vt:lpstr>
      <vt:lpstr>Position Profile</vt:lpstr>
      <vt:lpstr>Company Tiers</vt:lpstr>
      <vt:lpstr>List1</vt:lpstr>
      <vt:lpstr>List2</vt:lpstr>
      <vt:lpstr>List3</vt:lpstr>
      <vt:lpstr>List4</vt:lpstr>
      <vt:lpstr>List5</vt:lpstr>
      <vt:lpstr>List6</vt:lpstr>
      <vt:lpstr>List7</vt:lpstr>
      <vt:lpstr>List8</vt:lpstr>
      <vt:lpstr>List9</vt:lpstr>
      <vt:lpstr>NameList</vt:lpstr>
      <vt:lpstr>NumList</vt:lpstr>
      <vt:lpstr>PosList</vt:lpstr>
      <vt:lpstr>'Company Tiers'!Print_Area</vt:lpstr>
      <vt:lpstr>Introduction!Print_Area</vt:lpstr>
      <vt:lpstr>'Position Profile'!Print_Area</vt:lpstr>
      <vt:lpstr>'Staff List'!Print_Area</vt:lpstr>
      <vt:lpstr>'Staff Profile'!Print_Area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Spreadsheet Solutions</cp:lastModifiedBy>
  <dcterms:created xsi:type="dcterms:W3CDTF">2015-02-06T09:14:19Z</dcterms:created>
  <dcterms:modified xsi:type="dcterms:W3CDTF">2016-10-28T18:05:34Z</dcterms:modified>
</cp:coreProperties>
</file>